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'Sheet1'!$A$1:$J$103</definedName>
    <definedName name="_xlnm.Print_Titles" localSheetId="0">'Sheet1'!$A:$A,'Sheet1'!$1:$10</definedName>
  </definedNames>
  <calcPr fullCalcOnLoad="1"/>
</workbook>
</file>

<file path=xl/sharedStrings.xml><?xml version="1.0" encoding="utf-8"?>
<sst xmlns="http://schemas.openxmlformats.org/spreadsheetml/2006/main" count="167" uniqueCount="63">
  <si>
    <t>Budget Horizon Report(A/Fc)</t>
  </si>
  <si>
    <t>Status of Data</t>
  </si>
  <si>
    <t>01/31/2012 10:31:52</t>
  </si>
  <si>
    <t>Last Refreshed</t>
  </si>
  <si>
    <t>03/26/2012 13:13:33</t>
  </si>
  <si>
    <t>Key Date</t>
  </si>
  <si>
    <t>03/26/2012</t>
  </si>
  <si>
    <t>Changed At</t>
  </si>
  <si>
    <t>07/2/2011 13:42:12</t>
  </si>
  <si>
    <t>Relevance of Data (Date)</t>
  </si>
  <si>
    <t>01/31/2012</t>
  </si>
  <si>
    <t>Relevance of Data (Time)</t>
  </si>
  <si>
    <t>10:31:52</t>
  </si>
  <si>
    <t/>
  </si>
  <si>
    <t>2012</t>
  </si>
  <si>
    <t>2013</t>
  </si>
  <si>
    <t>1</t>
  </si>
  <si>
    <t>2</t>
  </si>
  <si>
    <t>3</t>
  </si>
  <si>
    <t>4</t>
  </si>
  <si>
    <t>5</t>
  </si>
  <si>
    <t>6</t>
  </si>
  <si>
    <t>7</t>
  </si>
  <si>
    <t>8</t>
  </si>
  <si>
    <t>Overall Result</t>
  </si>
  <si>
    <t>AMF - NEER</t>
  </si>
  <si>
    <t>AMF - FIBERNET</t>
  </si>
  <si>
    <t>AMF - FPLES</t>
  </si>
  <si>
    <t>AMF - OTHER</t>
  </si>
  <si>
    <t>AMF - NEW HAMPSHIRE</t>
  </si>
  <si>
    <t>AMF - LONE STAR TRAN</t>
  </si>
  <si>
    <t>AMF - U.S. TRANSMISS</t>
  </si>
  <si>
    <t>AMF - NEXTERA FIBERN</t>
  </si>
  <si>
    <t>Headcount  (including Affiliates)</t>
  </si>
  <si>
    <t>Square Footage  (including Affiliates)</t>
  </si>
  <si>
    <t>Square Footage - General Office - Miami</t>
  </si>
  <si>
    <t>Shared Nuclear Executives  (allocated by # of units)</t>
  </si>
  <si>
    <t>Shared Power Generation Division Executives  (allocated by megawatts)</t>
  </si>
  <si>
    <t>Corporate Business Unit resource supporting Affiliates</t>
  </si>
  <si>
    <t>Actual number of workstations per Business Unit  (including Affiliates)</t>
  </si>
  <si>
    <t>Actual number of mainframe MIPS CPU hours by Business Unit / Affiliate for support activities</t>
  </si>
  <si>
    <t>Database Administrator Resource - Business Intelligence Data Movement</t>
  </si>
  <si>
    <t>Database Administrator Resource - Technical Support</t>
  </si>
  <si>
    <t>Actual number of workstations per Business Unit (includes Affiliates in FPL facilities) for support activities</t>
  </si>
  <si>
    <t>SAP User count per Business Unit / Affiliate for support activities</t>
  </si>
  <si>
    <t>Servers per Business Unit / Affiliate for support activities</t>
  </si>
  <si>
    <t>Actual number of workstations per Business Unit  (including all Affiliates) for project activities</t>
  </si>
  <si>
    <t>Actual number of workstations per business unit (includes Affiliates in FPL facilities) for project activities</t>
  </si>
  <si>
    <t>Actual % of FPL's Affiliates workforce as a % of  total FPL workforce for Affiliate allocation</t>
  </si>
  <si>
    <t>Servers per Business Unit / Affiliate for project activities</t>
  </si>
  <si>
    <t>MF Shared</t>
  </si>
  <si>
    <t>MF S - NEER UST, NHT &amp; LST + Fibernet</t>
  </si>
  <si>
    <t>Transmission</t>
  </si>
  <si>
    <t>Driver</t>
  </si>
  <si>
    <t>Long Term Inc Programs</t>
  </si>
  <si>
    <t>% Change</t>
  </si>
  <si>
    <t>Comparison of AMF Cost Allocations by Affiliate</t>
  </si>
  <si>
    <t>2013 Compared to 2012</t>
  </si>
  <si>
    <t>Florida Power &amp; Light Company</t>
  </si>
  <si>
    <t>Docket No. 120015-EI</t>
  </si>
  <si>
    <t>OPC's First Set of Interrogatories</t>
  </si>
  <si>
    <t>Interrogatory No. 21</t>
  </si>
  <si>
    <t>Attachment No.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</si>
</sst>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\$\ #,##0\ ;\$\ &quot;(&quot;#,##0&quot;)&quot;"/>
    <numFmt numFmtId="169" formatCode="#,##0\ ;&quot;(&quot;#,##0&quot;)&quot;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4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26" borderId="7" applyNumberFormat="0" applyFont="0" applyAlignment="0" applyProtection="0"/>
    <xf numFmtId="0" fontId="19" fillId="28" borderId="8" applyNumberFormat="0" applyAlignment="0" applyProtection="0"/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8" fillId="8" borderId="12" applyBorder="0">
      <alignment/>
      <protection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22" fontId="0" fillId="0" borderId="14" xfId="0" applyNumberFormat="1" applyFont="1" applyFill="1" applyBorder="1" applyAlignment="1" quotePrefix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15" xfId="110" applyFont="1" applyFill="1" applyBorder="1">
      <alignment/>
      <protection/>
    </xf>
    <xf numFmtId="0" fontId="30" fillId="0" borderId="16" xfId="11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2" fontId="0" fillId="0" borderId="16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4" fontId="0" fillId="0" borderId="17" xfId="0" applyNumberFormat="1" applyFont="1" applyFill="1" applyBorder="1" applyAlignment="1" quotePrefix="1">
      <alignment/>
    </xf>
    <xf numFmtId="22" fontId="0" fillId="0" borderId="17" xfId="0" applyNumberFormat="1" applyFont="1" applyFill="1" applyBorder="1" applyAlignment="1" quotePrefix="1">
      <alignment/>
    </xf>
    <xf numFmtId="0" fontId="0" fillId="0" borderId="18" xfId="0" applyFont="1" applyFill="1" applyBorder="1" applyAlignment="1">
      <alignment/>
    </xf>
    <xf numFmtId="21" fontId="0" fillId="0" borderId="19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1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1" fillId="0" borderId="11" xfId="117" applyNumberFormat="1" applyFont="1" applyFill="1" applyBorder="1" quotePrefix="1">
      <alignment horizontal="left" vertical="center" indent="1"/>
    </xf>
    <xf numFmtId="0" fontId="20" fillId="0" borderId="11" xfId="83" applyNumberFormat="1" applyFont="1" applyFill="1" applyBorder="1" quotePrefix="1">
      <alignment horizontal="left" vertical="center" indent="1"/>
    </xf>
    <xf numFmtId="0" fontId="0" fillId="0" borderId="11" xfId="0" applyFont="1" applyFill="1" applyBorder="1" applyAlignment="1">
      <alignment/>
    </xf>
    <xf numFmtId="168" fontId="1" fillId="0" borderId="11" xfId="115" applyNumberFormat="1" applyFont="1" applyFill="1" applyBorder="1">
      <alignment horizontal="right" vertical="center"/>
    </xf>
    <xf numFmtId="169" fontId="1" fillId="0" borderId="11" xfId="115" applyNumberFormat="1" applyFont="1" applyFill="1" applyBorder="1">
      <alignment horizontal="right" vertical="center"/>
    </xf>
    <xf numFmtId="168" fontId="20" fillId="0" borderId="11" xfId="81" applyNumberFormat="1" applyFont="1" applyFill="1" applyBorder="1">
      <alignment vertical="center"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/>
    </xf>
    <xf numFmtId="0" fontId="20" fillId="0" borderId="11" xfId="117" applyNumberFormat="1" applyFont="1" applyFill="1" applyBorder="1" quotePrefix="1">
      <alignment horizontal="left" vertical="center" indent="1"/>
    </xf>
    <xf numFmtId="0" fontId="20" fillId="0" borderId="11" xfId="83" applyNumberFormat="1" applyFont="1" applyFill="1" applyBorder="1" quotePrefix="1">
      <alignment horizontal="left" vertical="center" indent="1"/>
    </xf>
    <xf numFmtId="168" fontId="1" fillId="0" borderId="11" xfId="115" applyNumberFormat="1" applyFont="1" applyFill="1" applyBorder="1">
      <alignment horizontal="right" vertical="center"/>
    </xf>
    <xf numFmtId="169" fontId="1" fillId="0" borderId="11" xfId="115" applyNumberFormat="1" applyFont="1" applyFill="1" applyBorder="1">
      <alignment horizontal="right" vertical="center"/>
    </xf>
    <xf numFmtId="168" fontId="1" fillId="0" borderId="11" xfId="81" applyNumberFormat="1" applyFont="1" applyFill="1" applyBorder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4" fontId="1" fillId="0" borderId="11" xfId="117" applyNumberFormat="1" applyFont="1" applyFill="1" applyBorder="1" quotePrefix="1">
      <alignment horizontal="left" vertical="center" indent="1"/>
    </xf>
    <xf numFmtId="4" fontId="20" fillId="0" borderId="11" xfId="117" applyNumberFormat="1" applyFont="1" applyFill="1" applyBorder="1" quotePrefix="1">
      <alignment horizontal="left" vertical="center" indent="1"/>
    </xf>
    <xf numFmtId="4" fontId="1" fillId="0" borderId="11" xfId="115" applyNumberFormat="1" applyFont="1" applyFill="1" applyBorder="1">
      <alignment horizontal="right" vertical="center"/>
    </xf>
    <xf numFmtId="4" fontId="20" fillId="0" borderId="11" xfId="81" applyNumberFormat="1" applyFont="1" applyFill="1" applyBorder="1">
      <alignment vertical="center"/>
    </xf>
    <xf numFmtId="4" fontId="1" fillId="0" borderId="11" xfId="115" applyNumberFormat="1" applyFont="1" applyFill="1" applyBorder="1">
      <alignment horizontal="right" vertical="center"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3745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5</xdr:col>
      <xdr:colOff>371475</xdr:colOff>
      <xdr:row>7</xdr:row>
      <xdr:rowOff>38100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029325" y="971550"/>
          <a:ext cx="5248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Horizon Report(A/Fc)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4">
      <selection activeCell="A4" sqref="A4"/>
    </sheetView>
  </sheetViews>
  <sheetFormatPr defaultColWidth="93.7109375" defaultRowHeight="12.75"/>
  <cols>
    <col min="1" max="1" width="90.421875" style="19" bestFit="1" customWidth="1"/>
    <col min="2" max="2" width="22.00390625" style="19" bestFit="1" customWidth="1"/>
    <col min="3" max="4" width="18.140625" style="19" bestFit="1" customWidth="1"/>
    <col min="5" max="5" width="14.8515625" style="19" bestFit="1" customWidth="1"/>
    <col min="6" max="6" width="24.8515625" style="50" bestFit="1" customWidth="1"/>
    <col min="7" max="7" width="25.00390625" style="50" bestFit="1" customWidth="1"/>
    <col min="8" max="8" width="24.140625" style="50" bestFit="1" customWidth="1"/>
    <col min="9" max="9" width="24.7109375" style="50" bestFit="1" customWidth="1"/>
    <col min="10" max="10" width="19.00390625" style="19" customWidth="1"/>
    <col min="11" max="16384" width="93.7109375" style="19" customWidth="1"/>
  </cols>
  <sheetData>
    <row r="1" ht="12.75">
      <c r="A1" s="51" t="s">
        <v>58</v>
      </c>
    </row>
    <row r="2" ht="12.75">
      <c r="A2" s="51" t="s">
        <v>59</v>
      </c>
    </row>
    <row r="3" ht="12.75">
      <c r="A3" s="51" t="s">
        <v>60</v>
      </c>
    </row>
    <row r="4" ht="12.75">
      <c r="A4" s="51" t="s">
        <v>61</v>
      </c>
    </row>
    <row r="5" ht="12.75">
      <c r="A5" s="51" t="s">
        <v>62</v>
      </c>
    </row>
    <row r="7" spans="1:9" s="2" customFormat="1" ht="24" customHeight="1">
      <c r="A7" s="1" t="s">
        <v>0</v>
      </c>
      <c r="F7" s="38"/>
      <c r="G7" s="38"/>
      <c r="H7" s="38"/>
      <c r="I7" s="38"/>
    </row>
    <row r="8" spans="1:10" s="7" customFormat="1" ht="33.75" customHeight="1">
      <c r="A8" s="3"/>
      <c r="B8" s="3"/>
      <c r="C8" s="4" t="s">
        <v>1</v>
      </c>
      <c r="D8" s="5" t="s">
        <v>2</v>
      </c>
      <c r="E8" s="6"/>
      <c r="F8" s="39"/>
      <c r="G8" s="39"/>
      <c r="H8" s="39"/>
      <c r="I8" s="39"/>
      <c r="J8" s="6"/>
    </row>
    <row r="9" spans="1:9" s="7" customFormat="1" ht="18" customHeight="1">
      <c r="A9" s="29" t="s">
        <v>56</v>
      </c>
      <c r="F9" s="40"/>
      <c r="G9" s="40"/>
      <c r="H9" s="40"/>
      <c r="I9" s="40"/>
    </row>
    <row r="10" spans="1:9" s="8" customFormat="1" ht="12.75">
      <c r="A10" s="30" t="s">
        <v>57</v>
      </c>
      <c r="F10" s="41"/>
      <c r="G10" s="41"/>
      <c r="H10" s="41"/>
      <c r="I10" s="41"/>
    </row>
    <row r="11" spans="2:9" s="8" customFormat="1" ht="12.75" hidden="1">
      <c r="B11" s="9"/>
      <c r="C11" s="10"/>
      <c r="F11" s="41"/>
      <c r="G11" s="41"/>
      <c r="H11" s="41"/>
      <c r="I11" s="41"/>
    </row>
    <row r="12" spans="1:9" s="8" customFormat="1" ht="12.75" hidden="1">
      <c r="A12" s="11"/>
      <c r="B12" s="12" t="s">
        <v>3</v>
      </c>
      <c r="C12" s="13" t="s">
        <v>4</v>
      </c>
      <c r="F12" s="41"/>
      <c r="G12" s="41"/>
      <c r="H12" s="41"/>
      <c r="I12" s="41"/>
    </row>
    <row r="13" spans="1:9" s="8" customFormat="1" ht="12.75" hidden="1">
      <c r="A13" s="11"/>
      <c r="B13" s="14" t="s">
        <v>5</v>
      </c>
      <c r="C13" s="15" t="s">
        <v>6</v>
      </c>
      <c r="F13" s="41"/>
      <c r="G13" s="41"/>
      <c r="H13" s="41"/>
      <c r="I13" s="41"/>
    </row>
    <row r="14" spans="1:9" s="8" customFormat="1" ht="12.75" hidden="1">
      <c r="A14" s="11"/>
      <c r="B14" s="14" t="s">
        <v>7</v>
      </c>
      <c r="C14" s="16" t="s">
        <v>8</v>
      </c>
      <c r="F14" s="41"/>
      <c r="G14" s="41"/>
      <c r="H14" s="41"/>
      <c r="I14" s="41"/>
    </row>
    <row r="15" spans="1:9" s="8" customFormat="1" ht="12.75" hidden="1">
      <c r="A15" s="11"/>
      <c r="B15" s="14" t="s">
        <v>1</v>
      </c>
      <c r="C15" s="16" t="s">
        <v>2</v>
      </c>
      <c r="F15" s="41"/>
      <c r="G15" s="41"/>
      <c r="H15" s="41"/>
      <c r="I15" s="41"/>
    </row>
    <row r="16" spans="1:9" s="8" customFormat="1" ht="12.75" hidden="1">
      <c r="A16" s="11"/>
      <c r="B16" s="14" t="s">
        <v>9</v>
      </c>
      <c r="C16" s="15" t="s">
        <v>10</v>
      </c>
      <c r="F16" s="41"/>
      <c r="G16" s="41"/>
      <c r="H16" s="41"/>
      <c r="I16" s="41"/>
    </row>
    <row r="17" spans="1:9" s="8" customFormat="1" ht="12.75" hidden="1">
      <c r="A17" s="11"/>
      <c r="B17" s="17" t="s">
        <v>11</v>
      </c>
      <c r="C17" s="18" t="s">
        <v>12</v>
      </c>
      <c r="F17" s="41"/>
      <c r="G17" s="41"/>
      <c r="H17" s="41"/>
      <c r="I17" s="41"/>
    </row>
    <row r="18" spans="6:9" s="8" customFormat="1" ht="12.75">
      <c r="F18" s="41"/>
      <c r="G18" s="41"/>
      <c r="H18" s="41"/>
      <c r="I18" s="41"/>
    </row>
    <row r="19" spans="1:10" s="8" customFormat="1" ht="12.75">
      <c r="A19" s="21"/>
      <c r="B19" s="21"/>
      <c r="C19" s="21"/>
      <c r="D19" s="21"/>
      <c r="E19" s="21"/>
      <c r="F19" s="42"/>
      <c r="G19" s="42"/>
      <c r="H19" s="42"/>
      <c r="I19" s="42"/>
      <c r="J19" s="21"/>
    </row>
    <row r="20" spans="1:10" s="8" customFormat="1" ht="12.75">
      <c r="A20" s="21"/>
      <c r="B20" s="22"/>
      <c r="C20" s="22"/>
      <c r="D20" s="22"/>
      <c r="E20" s="22"/>
      <c r="F20" s="43"/>
      <c r="G20" s="43"/>
      <c r="H20" s="43"/>
      <c r="I20" s="43"/>
      <c r="J20" s="22"/>
    </row>
    <row r="21" spans="1:10" s="8" customFormat="1" ht="12.75">
      <c r="A21" s="21"/>
      <c r="B21" s="32" t="s">
        <v>14</v>
      </c>
      <c r="C21" s="23" t="s">
        <v>13</v>
      </c>
      <c r="D21" s="23" t="s">
        <v>13</v>
      </c>
      <c r="E21" s="23" t="s">
        <v>13</v>
      </c>
      <c r="F21" s="44" t="s">
        <v>13</v>
      </c>
      <c r="G21" s="44" t="s">
        <v>13</v>
      </c>
      <c r="H21" s="44" t="s">
        <v>13</v>
      </c>
      <c r="I21" s="44" t="s">
        <v>13</v>
      </c>
      <c r="J21" s="23" t="s">
        <v>13</v>
      </c>
    </row>
    <row r="22" spans="1:10" ht="12.75">
      <c r="A22" s="21"/>
      <c r="B22" s="23" t="s">
        <v>16</v>
      </c>
      <c r="C22" s="23" t="s">
        <v>17</v>
      </c>
      <c r="D22" s="23" t="s">
        <v>18</v>
      </c>
      <c r="E22" s="23" t="s">
        <v>19</v>
      </c>
      <c r="F22" s="44" t="s">
        <v>20</v>
      </c>
      <c r="G22" s="44" t="s">
        <v>21</v>
      </c>
      <c r="H22" s="44" t="s">
        <v>22</v>
      </c>
      <c r="I22" s="44" t="s">
        <v>23</v>
      </c>
      <c r="J22" s="24" t="s">
        <v>24</v>
      </c>
    </row>
    <row r="23" spans="1:10" s="30" customFormat="1" ht="12.75">
      <c r="A23" s="31" t="s">
        <v>53</v>
      </c>
      <c r="B23" s="32" t="s">
        <v>25</v>
      </c>
      <c r="C23" s="32" t="s">
        <v>26</v>
      </c>
      <c r="D23" s="32" t="s">
        <v>27</v>
      </c>
      <c r="E23" s="32" t="s">
        <v>28</v>
      </c>
      <c r="F23" s="45" t="s">
        <v>29</v>
      </c>
      <c r="G23" s="45" t="s">
        <v>30</v>
      </c>
      <c r="H23" s="45" t="s">
        <v>31</v>
      </c>
      <c r="I23" s="45" t="s">
        <v>32</v>
      </c>
      <c r="J23" s="33" t="s">
        <v>13</v>
      </c>
    </row>
    <row r="24" spans="1:10" ht="12.75">
      <c r="A24" s="25" t="s">
        <v>38</v>
      </c>
      <c r="B24" s="26">
        <v>106221.12</v>
      </c>
      <c r="C24" s="26">
        <v>48282.42</v>
      </c>
      <c r="D24" s="27"/>
      <c r="E24" s="27"/>
      <c r="F24" s="46"/>
      <c r="G24" s="46"/>
      <c r="H24" s="46"/>
      <c r="I24" s="46"/>
      <c r="J24" s="28">
        <v>154503.54</v>
      </c>
    </row>
    <row r="25" spans="1:10" ht="12.75">
      <c r="A25" s="25" t="s">
        <v>33</v>
      </c>
      <c r="B25" s="26">
        <v>5676982.57</v>
      </c>
      <c r="C25" s="26">
        <v>196729.82</v>
      </c>
      <c r="D25" s="26">
        <v>125201.97</v>
      </c>
      <c r="E25" s="26">
        <v>43356.39</v>
      </c>
      <c r="F25" s="46">
        <v>1988.22</v>
      </c>
      <c r="G25" s="46">
        <v>28871.57</v>
      </c>
      <c r="H25" s="46">
        <v>15387.88</v>
      </c>
      <c r="I25" s="46">
        <v>13501.15</v>
      </c>
      <c r="J25" s="28">
        <v>6102019.57</v>
      </c>
    </row>
    <row r="26" spans="1:10" ht="12.75">
      <c r="A26" s="25" t="s">
        <v>33</v>
      </c>
      <c r="B26" s="26">
        <v>425970.9</v>
      </c>
      <c r="C26" s="26">
        <v>12490.31</v>
      </c>
      <c r="D26" s="26">
        <v>7885.81</v>
      </c>
      <c r="E26" s="26">
        <v>1879.96</v>
      </c>
      <c r="F26" s="46">
        <v>2047.3</v>
      </c>
      <c r="G26" s="46">
        <v>2773.1</v>
      </c>
      <c r="H26" s="46">
        <v>1313.49</v>
      </c>
      <c r="I26" s="46">
        <v>1101.6</v>
      </c>
      <c r="J26" s="28">
        <v>455462.47</v>
      </c>
    </row>
    <row r="27" spans="1:10" ht="12.75">
      <c r="A27" s="25" t="s">
        <v>54</v>
      </c>
      <c r="B27" s="26">
        <v>248979.56</v>
      </c>
      <c r="C27" s="26">
        <v>5878.8</v>
      </c>
      <c r="D27" s="26">
        <v>3650.08</v>
      </c>
      <c r="E27" s="26">
        <v>276</v>
      </c>
      <c r="F27" s="46">
        <v>558.87</v>
      </c>
      <c r="G27" s="46">
        <v>1152.3</v>
      </c>
      <c r="H27" s="46">
        <v>441.58</v>
      </c>
      <c r="I27" s="46">
        <v>559</v>
      </c>
      <c r="J27" s="28">
        <v>261496.19</v>
      </c>
    </row>
    <row r="28" spans="1:10" ht="12.75">
      <c r="A28" s="25" t="s">
        <v>50</v>
      </c>
      <c r="B28" s="26">
        <v>37860745.32</v>
      </c>
      <c r="C28" s="26">
        <v>861911.71</v>
      </c>
      <c r="D28" s="26">
        <v>539427.92</v>
      </c>
      <c r="E28" s="26">
        <v>40940.69</v>
      </c>
      <c r="F28" s="46">
        <f>77736.85+3221.85</f>
        <v>80958.70000000001</v>
      </c>
      <c r="G28" s="46">
        <f>160943.24+6582.65</f>
        <v>167525.88999999998</v>
      </c>
      <c r="H28" s="46">
        <f>60446.55+2518.52</f>
        <v>62965.07</v>
      </c>
      <c r="I28" s="46">
        <f>78014.05+3235.58</f>
        <v>81249.63</v>
      </c>
      <c r="J28" s="28">
        <f>SUM(B28:I28)</f>
        <v>39695724.93000001</v>
      </c>
    </row>
    <row r="29" spans="1:10" ht="12.75">
      <c r="A29" s="25" t="s">
        <v>51</v>
      </c>
      <c r="B29" s="26">
        <v>1824445.43</v>
      </c>
      <c r="C29" s="26">
        <v>43917.81</v>
      </c>
      <c r="D29" s="26">
        <v>27510.77</v>
      </c>
      <c r="E29" s="26">
        <v>2106.54</v>
      </c>
      <c r="F29" s="46">
        <v>4190.84</v>
      </c>
      <c r="G29" s="46">
        <v>8562.17</v>
      </c>
      <c r="H29" s="46">
        <v>3276.14</v>
      </c>
      <c r="I29" s="46">
        <v>4205.64</v>
      </c>
      <c r="J29" s="28">
        <v>1918215.34</v>
      </c>
    </row>
    <row r="30" spans="1:10" ht="12.75">
      <c r="A30" s="25" t="s">
        <v>36</v>
      </c>
      <c r="B30" s="26">
        <v>364561.3</v>
      </c>
      <c r="C30" s="27"/>
      <c r="D30" s="27"/>
      <c r="E30" s="27"/>
      <c r="F30" s="46"/>
      <c r="G30" s="46"/>
      <c r="H30" s="46"/>
      <c r="I30" s="46"/>
      <c r="J30" s="28">
        <v>364561.3</v>
      </c>
    </row>
    <row r="31" spans="1:10" ht="12.75">
      <c r="A31" s="25" t="s">
        <v>36</v>
      </c>
      <c r="B31" s="26">
        <v>2681418.23</v>
      </c>
      <c r="C31" s="27"/>
      <c r="D31" s="27"/>
      <c r="E31" s="27"/>
      <c r="F31" s="46"/>
      <c r="G31" s="46"/>
      <c r="H31" s="46"/>
      <c r="I31" s="46"/>
      <c r="J31" s="28">
        <v>2681418.23</v>
      </c>
    </row>
    <row r="32" spans="1:10" ht="12.75">
      <c r="A32" s="25" t="s">
        <v>37</v>
      </c>
      <c r="B32" s="26">
        <v>1530881.6</v>
      </c>
      <c r="C32" s="27"/>
      <c r="D32" s="27"/>
      <c r="E32" s="27"/>
      <c r="F32" s="46"/>
      <c r="G32" s="46"/>
      <c r="H32" s="46"/>
      <c r="I32" s="46"/>
      <c r="J32" s="28">
        <v>1530881.6</v>
      </c>
    </row>
    <row r="33" spans="1:10" ht="12.75">
      <c r="A33" s="25" t="s">
        <v>34</v>
      </c>
      <c r="B33" s="26">
        <v>1173272.8</v>
      </c>
      <c r="C33" s="26">
        <v>863.28</v>
      </c>
      <c r="D33" s="27"/>
      <c r="E33" s="26">
        <v>154105.75</v>
      </c>
      <c r="F33" s="46"/>
      <c r="G33" s="46">
        <v>431.56</v>
      </c>
      <c r="H33" s="46">
        <v>7338.16</v>
      </c>
      <c r="I33" s="46"/>
      <c r="J33" s="28">
        <v>1336011.55</v>
      </c>
    </row>
    <row r="34" spans="1:10" ht="12.75">
      <c r="A34" s="25" t="s">
        <v>35</v>
      </c>
      <c r="B34" s="26">
        <v>120</v>
      </c>
      <c r="C34" s="26">
        <v>22914.6</v>
      </c>
      <c r="D34" s="26">
        <v>4259.04</v>
      </c>
      <c r="E34" s="26">
        <v>20815.08</v>
      </c>
      <c r="F34" s="46"/>
      <c r="G34" s="46"/>
      <c r="H34" s="46"/>
      <c r="I34" s="46"/>
      <c r="J34" s="28">
        <v>48108.72</v>
      </c>
    </row>
    <row r="35" spans="1:10" ht="12.75">
      <c r="A35" s="25" t="s">
        <v>39</v>
      </c>
      <c r="B35" s="26">
        <v>3574236.4</v>
      </c>
      <c r="C35" s="26">
        <v>177200.3</v>
      </c>
      <c r="D35" s="26">
        <v>103644.24</v>
      </c>
      <c r="E35" s="27"/>
      <c r="F35" s="46"/>
      <c r="G35" s="46">
        <v>4449.36</v>
      </c>
      <c r="H35" s="46">
        <v>4446.61</v>
      </c>
      <c r="I35" s="46"/>
      <c r="J35" s="28">
        <v>3863976.91</v>
      </c>
    </row>
    <row r="36" spans="1:10" ht="12.75">
      <c r="A36" s="25" t="s">
        <v>40</v>
      </c>
      <c r="B36" s="26">
        <v>57615.38</v>
      </c>
      <c r="C36" s="27"/>
      <c r="D36" s="27"/>
      <c r="E36" s="27"/>
      <c r="F36" s="46"/>
      <c r="G36" s="46"/>
      <c r="H36" s="46"/>
      <c r="I36" s="46"/>
      <c r="J36" s="28">
        <v>57615.38</v>
      </c>
    </row>
    <row r="37" spans="1:10" ht="12.75">
      <c r="A37" s="25" t="s">
        <v>41</v>
      </c>
      <c r="B37" s="26">
        <v>37017.86</v>
      </c>
      <c r="C37" s="27"/>
      <c r="D37" s="27"/>
      <c r="E37" s="27"/>
      <c r="F37" s="46"/>
      <c r="G37" s="46"/>
      <c r="H37" s="46"/>
      <c r="I37" s="46"/>
      <c r="J37" s="28">
        <v>37017.86</v>
      </c>
    </row>
    <row r="38" spans="1:10" ht="12.75">
      <c r="A38" s="25" t="s">
        <v>42</v>
      </c>
      <c r="B38" s="27"/>
      <c r="C38" s="26">
        <v>42172.72</v>
      </c>
      <c r="D38" s="27"/>
      <c r="E38" s="27"/>
      <c r="F38" s="46"/>
      <c r="G38" s="46"/>
      <c r="H38" s="46"/>
      <c r="I38" s="46"/>
      <c r="J38" s="28">
        <v>42172.72</v>
      </c>
    </row>
    <row r="39" spans="1:10" ht="12.75">
      <c r="A39" s="25" t="s">
        <v>43</v>
      </c>
      <c r="B39" s="26">
        <v>1882774.33</v>
      </c>
      <c r="C39" s="26">
        <v>359942.95</v>
      </c>
      <c r="D39" s="26">
        <v>249190.97</v>
      </c>
      <c r="E39" s="27"/>
      <c r="F39" s="46"/>
      <c r="G39" s="46"/>
      <c r="H39" s="46"/>
      <c r="I39" s="46"/>
      <c r="J39" s="28">
        <v>2491908.25</v>
      </c>
    </row>
    <row r="40" spans="1:10" ht="12.75">
      <c r="A40" s="25" t="s">
        <v>44</v>
      </c>
      <c r="B40" s="26">
        <v>4551950.19</v>
      </c>
      <c r="C40" s="26">
        <v>302208.95</v>
      </c>
      <c r="D40" s="26">
        <v>96424.82</v>
      </c>
      <c r="E40" s="27"/>
      <c r="F40" s="46"/>
      <c r="G40" s="46">
        <v>24393.73</v>
      </c>
      <c r="H40" s="46">
        <v>23819.15</v>
      </c>
      <c r="I40" s="46"/>
      <c r="J40" s="28">
        <v>4998796.84</v>
      </c>
    </row>
    <row r="41" spans="1:10" ht="12.75">
      <c r="A41" s="25" t="s">
        <v>45</v>
      </c>
      <c r="B41" s="26">
        <v>2725766.36</v>
      </c>
      <c r="C41" s="26">
        <v>306102.14</v>
      </c>
      <c r="D41" s="26">
        <v>116610.3</v>
      </c>
      <c r="E41" s="27"/>
      <c r="F41" s="46"/>
      <c r="G41" s="46"/>
      <c r="H41" s="46"/>
      <c r="I41" s="46"/>
      <c r="J41" s="28">
        <v>3148478.8</v>
      </c>
    </row>
    <row r="42" spans="1:10" ht="12.75">
      <c r="A42" s="25" t="s">
        <v>46</v>
      </c>
      <c r="B42" s="26">
        <v>268520.97</v>
      </c>
      <c r="C42" s="26">
        <v>13414.33</v>
      </c>
      <c r="D42" s="26">
        <v>7824.97</v>
      </c>
      <c r="E42" s="27"/>
      <c r="F42" s="46"/>
      <c r="G42" s="46">
        <v>440.33</v>
      </c>
      <c r="H42" s="46">
        <v>439.84</v>
      </c>
      <c r="I42" s="46"/>
      <c r="J42" s="28">
        <v>290640.44</v>
      </c>
    </row>
    <row r="43" spans="1:10" ht="12.75">
      <c r="A43" s="25" t="s">
        <v>47</v>
      </c>
      <c r="B43" s="26">
        <v>547286.42</v>
      </c>
      <c r="C43" s="26">
        <v>107799.16</v>
      </c>
      <c r="D43" s="26">
        <v>74630.39</v>
      </c>
      <c r="E43" s="27"/>
      <c r="F43" s="46"/>
      <c r="G43" s="46"/>
      <c r="H43" s="46"/>
      <c r="I43" s="46"/>
      <c r="J43" s="28">
        <v>729715.97</v>
      </c>
    </row>
    <row r="44" spans="1:10" ht="12.75">
      <c r="A44" s="25" t="s">
        <v>48</v>
      </c>
      <c r="B44" s="26">
        <v>8723.21</v>
      </c>
      <c r="C44" s="26">
        <v>330.22</v>
      </c>
      <c r="D44" s="26">
        <v>192.63</v>
      </c>
      <c r="E44" s="27"/>
      <c r="F44" s="46"/>
      <c r="G44" s="46"/>
      <c r="H44" s="46"/>
      <c r="I44" s="46"/>
      <c r="J44" s="28">
        <v>9246.06</v>
      </c>
    </row>
    <row r="45" spans="1:10" ht="12.75">
      <c r="A45" s="25" t="s">
        <v>49</v>
      </c>
      <c r="B45" s="26">
        <v>39638.36</v>
      </c>
      <c r="C45" s="26">
        <v>4355.79</v>
      </c>
      <c r="D45" s="26">
        <v>1742.27</v>
      </c>
      <c r="E45" s="27"/>
      <c r="F45" s="46"/>
      <c r="G45" s="46"/>
      <c r="H45" s="46"/>
      <c r="I45" s="46"/>
      <c r="J45" s="28">
        <v>45736.42</v>
      </c>
    </row>
    <row r="46" spans="1:10" ht="12.75">
      <c r="A46" s="25" t="s">
        <v>52</v>
      </c>
      <c r="B46" s="26">
        <v>73954.68</v>
      </c>
      <c r="C46" s="27"/>
      <c r="D46" s="27"/>
      <c r="E46" s="27"/>
      <c r="F46" s="46"/>
      <c r="G46" s="46">
        <v>49302.67</v>
      </c>
      <c r="H46" s="46"/>
      <c r="I46" s="46"/>
      <c r="J46" s="28">
        <v>123257.35</v>
      </c>
    </row>
    <row r="47" spans="1:10" ht="12.75">
      <c r="A47" s="25"/>
      <c r="B47" s="28">
        <v>65661082.99</v>
      </c>
      <c r="C47" s="28">
        <v>2506515.31</v>
      </c>
      <c r="D47" s="28">
        <v>1358196.18</v>
      </c>
      <c r="E47" s="28">
        <v>263480.41</v>
      </c>
      <c r="F47" s="47">
        <v>89743.93</v>
      </c>
      <c r="G47" s="47">
        <v>287902.68</v>
      </c>
      <c r="H47" s="47">
        <v>119427.92</v>
      </c>
      <c r="I47" s="47">
        <v>100617.02</v>
      </c>
      <c r="J47" s="28">
        <v>70386966.44</v>
      </c>
    </row>
    <row r="48" spans="1:10" s="8" customFormat="1" ht="12.75">
      <c r="A48" s="25"/>
      <c r="B48" s="32" t="s">
        <v>15</v>
      </c>
      <c r="C48" s="23" t="s">
        <v>13</v>
      </c>
      <c r="D48" s="23" t="s">
        <v>13</v>
      </c>
      <c r="E48" s="23" t="s">
        <v>13</v>
      </c>
      <c r="F48" s="44" t="s">
        <v>13</v>
      </c>
      <c r="G48" s="44" t="s">
        <v>13</v>
      </c>
      <c r="H48" s="44" t="s">
        <v>13</v>
      </c>
      <c r="I48" s="44" t="s">
        <v>13</v>
      </c>
      <c r="J48" s="23" t="s">
        <v>13</v>
      </c>
    </row>
    <row r="49" spans="1:10" ht="12.75">
      <c r="A49" s="21"/>
      <c r="B49" s="23" t="s">
        <v>16</v>
      </c>
      <c r="C49" s="23" t="s">
        <v>17</v>
      </c>
      <c r="D49" s="23" t="s">
        <v>18</v>
      </c>
      <c r="E49" s="23" t="s">
        <v>19</v>
      </c>
      <c r="F49" s="44" t="s">
        <v>20</v>
      </c>
      <c r="G49" s="44" t="s">
        <v>21</v>
      </c>
      <c r="H49" s="44" t="s">
        <v>22</v>
      </c>
      <c r="I49" s="44" t="s">
        <v>23</v>
      </c>
      <c r="J49" s="24" t="s">
        <v>24</v>
      </c>
    </row>
    <row r="50" spans="1:10" ht="12.75">
      <c r="A50" s="31" t="s">
        <v>53</v>
      </c>
      <c r="B50" s="32" t="s">
        <v>25</v>
      </c>
      <c r="C50" s="32" t="s">
        <v>26</v>
      </c>
      <c r="D50" s="32" t="s">
        <v>27</v>
      </c>
      <c r="E50" s="32" t="s">
        <v>28</v>
      </c>
      <c r="F50" s="45" t="s">
        <v>29</v>
      </c>
      <c r="G50" s="45" t="s">
        <v>30</v>
      </c>
      <c r="H50" s="45" t="s">
        <v>31</v>
      </c>
      <c r="I50" s="45" t="s">
        <v>32</v>
      </c>
      <c r="J50" s="24" t="s">
        <v>13</v>
      </c>
    </row>
    <row r="51" spans="1:10" s="37" customFormat="1" ht="12.75">
      <c r="A51" s="25" t="s">
        <v>38</v>
      </c>
      <c r="B51" s="34">
        <v>110739.44</v>
      </c>
      <c r="C51" s="34">
        <v>50336.02</v>
      </c>
      <c r="D51" s="35"/>
      <c r="E51" s="35"/>
      <c r="F51" s="48"/>
      <c r="G51" s="48"/>
      <c r="H51" s="48"/>
      <c r="I51" s="48"/>
      <c r="J51" s="36">
        <v>161075.46</v>
      </c>
    </row>
    <row r="52" spans="1:10" ht="12.75">
      <c r="A52" s="25" t="s">
        <v>33</v>
      </c>
      <c r="B52" s="26">
        <v>6180231.96</v>
      </c>
      <c r="C52" s="26">
        <v>214514.26</v>
      </c>
      <c r="D52" s="26">
        <v>136882.79</v>
      </c>
      <c r="E52" s="26">
        <v>47103.37</v>
      </c>
      <c r="F52" s="46">
        <v>2045.94</v>
      </c>
      <c r="G52" s="46">
        <v>42944.95</v>
      </c>
      <c r="H52" s="46">
        <v>16861.11</v>
      </c>
      <c r="I52" s="46">
        <v>14820.29</v>
      </c>
      <c r="J52" s="28">
        <v>6655404.67</v>
      </c>
    </row>
    <row r="53" spans="1:10" ht="12.75">
      <c r="A53" s="25" t="s">
        <v>33</v>
      </c>
      <c r="B53" s="26">
        <v>446259.84</v>
      </c>
      <c r="C53" s="26">
        <v>13118.27</v>
      </c>
      <c r="D53" s="26">
        <v>8386.81</v>
      </c>
      <c r="E53" s="26">
        <v>1895.71</v>
      </c>
      <c r="F53" s="46">
        <v>2079.39</v>
      </c>
      <c r="G53" s="46">
        <v>9165.56</v>
      </c>
      <c r="H53" s="46">
        <v>1427.66</v>
      </c>
      <c r="I53" s="46">
        <v>1221.08</v>
      </c>
      <c r="J53" s="28">
        <v>483554.32</v>
      </c>
    </row>
    <row r="54" spans="1:10" ht="12.75">
      <c r="A54" s="25" t="s">
        <v>54</v>
      </c>
      <c r="B54" s="26">
        <v>274238.42</v>
      </c>
      <c r="C54" s="26">
        <v>6475.2</v>
      </c>
      <c r="D54" s="26">
        <v>4020.37</v>
      </c>
      <c r="E54" s="26">
        <v>303.96</v>
      </c>
      <c r="F54" s="46">
        <v>615.6</v>
      </c>
      <c r="G54" s="46">
        <v>1269.24</v>
      </c>
      <c r="H54" s="46">
        <v>486.36</v>
      </c>
      <c r="I54" s="46">
        <v>615.61</v>
      </c>
      <c r="J54" s="28">
        <v>288024.76</v>
      </c>
    </row>
    <row r="55" spans="1:10" ht="12.75">
      <c r="A55" s="25" t="s">
        <v>50</v>
      </c>
      <c r="B55" s="26">
        <v>40445217.49</v>
      </c>
      <c r="C55" s="26">
        <v>934878</v>
      </c>
      <c r="D55" s="26">
        <v>603142.13</v>
      </c>
      <c r="E55" s="26">
        <v>39132.46</v>
      </c>
      <c r="F55" s="46">
        <f>78902.99+3343.92</f>
        <v>82246.91</v>
      </c>
      <c r="G55" s="46">
        <f>618002.78+25978.25</f>
        <v>643981.03</v>
      </c>
      <c r="H55" s="46">
        <f>69784.05+2898.68</f>
        <v>72682.73</v>
      </c>
      <c r="I55" s="46">
        <f>88377+3680.22</f>
        <v>92057.22</v>
      </c>
      <c r="J55" s="28">
        <f>SUM(B55:I55)</f>
        <v>42913337.97</v>
      </c>
    </row>
    <row r="56" spans="1:10" ht="12.75">
      <c r="A56" s="25" t="s">
        <v>51</v>
      </c>
      <c r="B56" s="26">
        <v>2065249.21</v>
      </c>
      <c r="C56" s="26">
        <v>50459.17</v>
      </c>
      <c r="D56" s="26">
        <v>32444.48</v>
      </c>
      <c r="E56" s="26">
        <v>2107.87</v>
      </c>
      <c r="F56" s="46">
        <v>4494.27</v>
      </c>
      <c r="G56" s="46">
        <v>34917</v>
      </c>
      <c r="H56" s="46">
        <v>3897.47</v>
      </c>
      <c r="I56" s="46">
        <v>4942.66</v>
      </c>
      <c r="J56" s="28">
        <v>2198512.13</v>
      </c>
    </row>
    <row r="57" spans="1:10" ht="12.75">
      <c r="A57" s="25" t="s">
        <v>36</v>
      </c>
      <c r="B57" s="26">
        <v>349278.21</v>
      </c>
      <c r="C57" s="27"/>
      <c r="D57" s="27"/>
      <c r="E57" s="27"/>
      <c r="F57" s="46"/>
      <c r="G57" s="46"/>
      <c r="H57" s="46"/>
      <c r="I57" s="46"/>
      <c r="J57" s="28">
        <v>349278.21</v>
      </c>
    </row>
    <row r="58" spans="1:10" ht="12.75">
      <c r="A58" s="25" t="s">
        <v>36</v>
      </c>
      <c r="B58" s="26">
        <v>2851868.43</v>
      </c>
      <c r="C58" s="27"/>
      <c r="D58" s="27"/>
      <c r="E58" s="27"/>
      <c r="F58" s="46"/>
      <c r="G58" s="46"/>
      <c r="H58" s="46"/>
      <c r="I58" s="46"/>
      <c r="J58" s="28">
        <v>2851868.43</v>
      </c>
    </row>
    <row r="59" spans="1:10" ht="12.75">
      <c r="A59" s="25" t="s">
        <v>37</v>
      </c>
      <c r="B59" s="26">
        <v>1591153.11</v>
      </c>
      <c r="C59" s="27"/>
      <c r="D59" s="27"/>
      <c r="E59" s="27"/>
      <c r="F59" s="46"/>
      <c r="G59" s="46"/>
      <c r="H59" s="46"/>
      <c r="I59" s="46"/>
      <c r="J59" s="28">
        <v>1591153.11</v>
      </c>
    </row>
    <row r="60" spans="1:10" ht="12.75">
      <c r="A60" s="25" t="s">
        <v>34</v>
      </c>
      <c r="B60" s="26">
        <v>1195070.68</v>
      </c>
      <c r="C60" s="26">
        <v>879.25</v>
      </c>
      <c r="D60" s="27"/>
      <c r="E60" s="26">
        <v>156968.83</v>
      </c>
      <c r="F60" s="46"/>
      <c r="G60" s="46">
        <v>439.6</v>
      </c>
      <c r="H60" s="46">
        <v>7474.52</v>
      </c>
      <c r="I60" s="46"/>
      <c r="J60" s="28">
        <v>1360832.88</v>
      </c>
    </row>
    <row r="61" spans="1:10" ht="12.75">
      <c r="A61" s="25" t="s">
        <v>35</v>
      </c>
      <c r="B61" s="26">
        <v>116</v>
      </c>
      <c r="C61" s="26">
        <v>22150.6</v>
      </c>
      <c r="D61" s="26">
        <v>4117.04</v>
      </c>
      <c r="E61" s="26">
        <v>20121.08</v>
      </c>
      <c r="F61" s="46"/>
      <c r="G61" s="46"/>
      <c r="H61" s="46"/>
      <c r="I61" s="46"/>
      <c r="J61" s="28">
        <v>46504.72</v>
      </c>
    </row>
    <row r="62" spans="1:10" ht="12.75">
      <c r="A62" s="25" t="s">
        <v>39</v>
      </c>
      <c r="B62" s="26">
        <v>3748907.72</v>
      </c>
      <c r="C62" s="26">
        <v>185868.88</v>
      </c>
      <c r="D62" s="26">
        <v>108715.93</v>
      </c>
      <c r="E62" s="27"/>
      <c r="F62" s="46"/>
      <c r="G62" s="46">
        <v>4678.24</v>
      </c>
      <c r="H62" s="46">
        <v>4676.12</v>
      </c>
      <c r="I62" s="46"/>
      <c r="J62" s="28">
        <v>4052846.89</v>
      </c>
    </row>
    <row r="63" spans="1:10" ht="12.75">
      <c r="A63" s="25" t="s">
        <v>40</v>
      </c>
      <c r="B63" s="26">
        <v>59094.23</v>
      </c>
      <c r="C63" s="27"/>
      <c r="D63" s="27"/>
      <c r="E63" s="27"/>
      <c r="F63" s="46"/>
      <c r="G63" s="46"/>
      <c r="H63" s="46"/>
      <c r="I63" s="46"/>
      <c r="J63" s="28">
        <v>59094.23</v>
      </c>
    </row>
    <row r="64" spans="1:10" ht="12.75">
      <c r="A64" s="25" t="s">
        <v>41</v>
      </c>
      <c r="B64" s="26">
        <v>38578.63</v>
      </c>
      <c r="C64" s="27"/>
      <c r="D64" s="27"/>
      <c r="E64" s="27"/>
      <c r="F64" s="46"/>
      <c r="G64" s="46"/>
      <c r="H64" s="46"/>
      <c r="I64" s="46"/>
      <c r="J64" s="28">
        <v>38578.63</v>
      </c>
    </row>
    <row r="65" spans="1:10" ht="12.75">
      <c r="A65" s="25" t="s">
        <v>42</v>
      </c>
      <c r="B65" s="27"/>
      <c r="C65" s="26">
        <v>43885.06</v>
      </c>
      <c r="D65" s="27"/>
      <c r="E65" s="27"/>
      <c r="F65" s="46"/>
      <c r="G65" s="46"/>
      <c r="H65" s="46"/>
      <c r="I65" s="46"/>
      <c r="J65" s="28">
        <v>43885.06</v>
      </c>
    </row>
    <row r="66" spans="1:10" ht="12.75">
      <c r="A66" s="25" t="s">
        <v>43</v>
      </c>
      <c r="B66" s="26">
        <v>2065888.16</v>
      </c>
      <c r="C66" s="26">
        <v>394949.13</v>
      </c>
      <c r="D66" s="26">
        <v>273425.61</v>
      </c>
      <c r="E66" s="27"/>
      <c r="F66" s="46"/>
      <c r="G66" s="46"/>
      <c r="H66" s="46"/>
      <c r="I66" s="46"/>
      <c r="J66" s="28">
        <v>2734262.9</v>
      </c>
    </row>
    <row r="67" spans="1:10" ht="12.75">
      <c r="A67" s="25" t="s">
        <v>44</v>
      </c>
      <c r="B67" s="26">
        <v>4774703.15</v>
      </c>
      <c r="C67" s="26">
        <v>316997.53</v>
      </c>
      <c r="D67" s="26">
        <v>101143.41</v>
      </c>
      <c r="E67" s="27"/>
      <c r="F67" s="46"/>
      <c r="G67" s="46">
        <v>25624.15</v>
      </c>
      <c r="H67" s="46">
        <v>24946.82</v>
      </c>
      <c r="I67" s="46"/>
      <c r="J67" s="28">
        <v>5243415.06</v>
      </c>
    </row>
    <row r="68" spans="1:10" ht="12.75">
      <c r="A68" s="25" t="s">
        <v>45</v>
      </c>
      <c r="B68" s="26">
        <v>2877818.96</v>
      </c>
      <c r="C68" s="26">
        <v>323177.21</v>
      </c>
      <c r="D68" s="26">
        <v>123115.73</v>
      </c>
      <c r="E68" s="27"/>
      <c r="F68" s="46"/>
      <c r="G68" s="46"/>
      <c r="H68" s="46"/>
      <c r="I68" s="46"/>
      <c r="J68" s="28">
        <v>3324111.9</v>
      </c>
    </row>
    <row r="69" spans="1:10" ht="12.75">
      <c r="A69" s="25" t="s">
        <v>46</v>
      </c>
      <c r="B69" s="26">
        <v>282794.71</v>
      </c>
      <c r="C69" s="26">
        <v>14127.12</v>
      </c>
      <c r="D69" s="26">
        <v>8240.93</v>
      </c>
      <c r="E69" s="27"/>
      <c r="F69" s="46"/>
      <c r="G69" s="46">
        <v>464.32</v>
      </c>
      <c r="H69" s="46">
        <v>464.11</v>
      </c>
      <c r="I69" s="46"/>
      <c r="J69" s="28">
        <v>306091.19</v>
      </c>
    </row>
    <row r="70" spans="1:10" ht="12.75">
      <c r="A70" s="25" t="s">
        <v>47</v>
      </c>
      <c r="B70" s="26">
        <v>509057.1</v>
      </c>
      <c r="C70" s="26">
        <v>100269.67</v>
      </c>
      <c r="D70" s="26">
        <v>69417.28</v>
      </c>
      <c r="E70" s="27"/>
      <c r="F70" s="46"/>
      <c r="G70" s="46"/>
      <c r="H70" s="46"/>
      <c r="I70" s="46"/>
      <c r="J70" s="28">
        <v>678744.05</v>
      </c>
    </row>
    <row r="71" spans="1:10" ht="12.75">
      <c r="A71" s="25" t="s">
        <v>48</v>
      </c>
      <c r="B71" s="26">
        <v>8897.68</v>
      </c>
      <c r="C71" s="26">
        <v>336.82</v>
      </c>
      <c r="D71" s="26">
        <v>196.47</v>
      </c>
      <c r="E71" s="27"/>
      <c r="F71" s="46"/>
      <c r="G71" s="46"/>
      <c r="H71" s="46"/>
      <c r="I71" s="46"/>
      <c r="J71" s="28">
        <v>9430.97</v>
      </c>
    </row>
    <row r="72" spans="1:10" ht="12.75">
      <c r="A72" s="25" t="s">
        <v>49</v>
      </c>
      <c r="B72" s="26">
        <v>39059.14</v>
      </c>
      <c r="C72" s="26">
        <v>4292.29</v>
      </c>
      <c r="D72" s="26">
        <v>1717.23</v>
      </c>
      <c r="E72" s="27"/>
      <c r="F72" s="46"/>
      <c r="G72" s="46"/>
      <c r="H72" s="46"/>
      <c r="I72" s="46"/>
      <c r="J72" s="28">
        <v>45068.66</v>
      </c>
    </row>
    <row r="73" spans="1:10" ht="12.75">
      <c r="A73" s="25" t="s">
        <v>52</v>
      </c>
      <c r="B73" s="26">
        <v>76272.86</v>
      </c>
      <c r="C73" s="27"/>
      <c r="D73" s="27"/>
      <c r="E73" s="27"/>
      <c r="F73" s="46"/>
      <c r="G73" s="46">
        <v>50848.2</v>
      </c>
      <c r="H73" s="46"/>
      <c r="I73" s="46"/>
      <c r="J73" s="28">
        <v>127121.06</v>
      </c>
    </row>
    <row r="74" spans="2:10" ht="12.75">
      <c r="B74" s="28">
        <v>69990495.13</v>
      </c>
      <c r="C74" s="28">
        <v>2676714.48</v>
      </c>
      <c r="D74" s="28">
        <v>1474966.21</v>
      </c>
      <c r="E74" s="28">
        <v>267633.28</v>
      </c>
      <c r="F74" s="47">
        <v>91482.11</v>
      </c>
      <c r="G74" s="47">
        <v>814332.29</v>
      </c>
      <c r="H74" s="47">
        <v>132916.9</v>
      </c>
      <c r="I74" s="47">
        <v>113656.86</v>
      </c>
      <c r="J74" s="28">
        <v>75562197.26</v>
      </c>
    </row>
    <row r="75" spans="1:10" ht="12.75">
      <c r="A75" s="25"/>
      <c r="B75" s="25"/>
      <c r="C75" s="25"/>
      <c r="D75" s="25"/>
      <c r="E75" s="25"/>
      <c r="F75" s="49"/>
      <c r="G75" s="49"/>
      <c r="H75" s="49"/>
      <c r="I75" s="49"/>
      <c r="J75" s="25"/>
    </row>
    <row r="76" spans="1:10" ht="12.75">
      <c r="A76" s="25"/>
      <c r="B76" s="31" t="s">
        <v>55</v>
      </c>
      <c r="C76" s="25"/>
      <c r="D76" s="25"/>
      <c r="E76" s="25"/>
      <c r="F76" s="49"/>
      <c r="G76" s="49"/>
      <c r="H76" s="49"/>
      <c r="I76" s="49"/>
      <c r="J76" s="25"/>
    </row>
    <row r="77" spans="1:10" ht="12.75">
      <c r="A77" s="25"/>
      <c r="B77" s="23" t="s">
        <v>16</v>
      </c>
      <c r="C77" s="23" t="s">
        <v>17</v>
      </c>
      <c r="D77" s="23" t="s">
        <v>18</v>
      </c>
      <c r="E77" s="23" t="s">
        <v>19</v>
      </c>
      <c r="F77" s="44" t="s">
        <v>20</v>
      </c>
      <c r="G77" s="44" t="s">
        <v>21</v>
      </c>
      <c r="H77" s="44" t="s">
        <v>22</v>
      </c>
      <c r="I77" s="44" t="s">
        <v>23</v>
      </c>
      <c r="J77" s="24" t="s">
        <v>24</v>
      </c>
    </row>
    <row r="78" spans="1:10" ht="12.75">
      <c r="A78" s="31" t="s">
        <v>53</v>
      </c>
      <c r="B78" s="32" t="s">
        <v>25</v>
      </c>
      <c r="C78" s="32" t="s">
        <v>26</v>
      </c>
      <c r="D78" s="32" t="s">
        <v>27</v>
      </c>
      <c r="E78" s="32" t="s">
        <v>28</v>
      </c>
      <c r="F78" s="45" t="s">
        <v>29</v>
      </c>
      <c r="G78" s="45" t="s">
        <v>30</v>
      </c>
      <c r="H78" s="45" t="s">
        <v>31</v>
      </c>
      <c r="I78" s="45" t="s">
        <v>32</v>
      </c>
      <c r="J78" s="24" t="s">
        <v>13</v>
      </c>
    </row>
    <row r="79" spans="1:10" ht="12.75">
      <c r="A79" s="25" t="s">
        <v>38</v>
      </c>
      <c r="B79" s="20">
        <f aca="true" t="shared" si="0" ref="B79:C84">B51/B24-1</f>
        <v>0.042536926743005576</v>
      </c>
      <c r="C79" s="20">
        <f t="shared" si="0"/>
        <v>0.04253307932783823</v>
      </c>
      <c r="D79" s="20"/>
      <c r="E79" s="20"/>
      <c r="F79" s="49"/>
      <c r="G79" s="49"/>
      <c r="H79" s="49"/>
      <c r="I79" s="49"/>
      <c r="J79" s="20">
        <f aca="true" t="shared" si="1" ref="J79:J102">J51/J24-1</f>
        <v>0.04253572442417819</v>
      </c>
    </row>
    <row r="80" spans="1:10" ht="12.75">
      <c r="A80" s="25" t="s">
        <v>33</v>
      </c>
      <c r="B80" s="20">
        <f t="shared" si="0"/>
        <v>0.08864733752388454</v>
      </c>
      <c r="C80" s="20">
        <f t="shared" si="0"/>
        <v>0.0904003267018696</v>
      </c>
      <c r="D80" s="20">
        <f aca="true" t="shared" si="2" ref="D80:I84">D52/D25-1</f>
        <v>0.09329581635177142</v>
      </c>
      <c r="E80" s="20">
        <f t="shared" si="2"/>
        <v>0.08642278566089123</v>
      </c>
      <c r="F80" s="49">
        <f t="shared" si="2"/>
        <v>0.029030992546096535</v>
      </c>
      <c r="G80" s="49">
        <f t="shared" si="2"/>
        <v>0.48744768642647407</v>
      </c>
      <c r="H80" s="49">
        <f t="shared" si="2"/>
        <v>0.0957396340496548</v>
      </c>
      <c r="I80" s="49">
        <f t="shared" si="2"/>
        <v>0.09770575099158219</v>
      </c>
      <c r="J80" s="20">
        <f t="shared" si="1"/>
        <v>0.09068884385764098</v>
      </c>
    </row>
    <row r="81" spans="1:10" ht="12.75">
      <c r="A81" s="25" t="s">
        <v>33</v>
      </c>
      <c r="B81" s="20">
        <f t="shared" si="0"/>
        <v>0.047629873308247195</v>
      </c>
      <c r="C81" s="20">
        <f t="shared" si="0"/>
        <v>0.050275773779834276</v>
      </c>
      <c r="D81" s="20">
        <f t="shared" si="2"/>
        <v>0.06353183756646419</v>
      </c>
      <c r="E81" s="20">
        <f t="shared" si="2"/>
        <v>0.008377837826336831</v>
      </c>
      <c r="F81" s="49">
        <f t="shared" si="2"/>
        <v>0.015674302740194435</v>
      </c>
      <c r="G81" s="49">
        <f t="shared" si="2"/>
        <v>2.3051675020734916</v>
      </c>
      <c r="H81" s="49">
        <f t="shared" si="2"/>
        <v>0.08692110332016245</v>
      </c>
      <c r="I81" s="49">
        <f t="shared" si="2"/>
        <v>0.10846042120551935</v>
      </c>
      <c r="J81" s="20">
        <f t="shared" si="1"/>
        <v>0.06167763943316795</v>
      </c>
    </row>
    <row r="82" spans="1:10" ht="12.75">
      <c r="A82" s="25" t="s">
        <v>54</v>
      </c>
      <c r="B82" s="20">
        <f t="shared" si="0"/>
        <v>0.10144953264436651</v>
      </c>
      <c r="C82" s="20">
        <f t="shared" si="0"/>
        <v>0.10144927536231885</v>
      </c>
      <c r="D82" s="20">
        <f t="shared" si="2"/>
        <v>0.10144709157059562</v>
      </c>
      <c r="E82" s="20">
        <f t="shared" si="2"/>
        <v>0.10130434782608688</v>
      </c>
      <c r="F82" s="49">
        <f t="shared" si="2"/>
        <v>0.10150840088034796</v>
      </c>
      <c r="G82" s="49">
        <f t="shared" si="2"/>
        <v>0.1014839885446499</v>
      </c>
      <c r="H82" s="49">
        <f t="shared" si="2"/>
        <v>0.10140857828706018</v>
      </c>
      <c r="I82" s="49">
        <f t="shared" si="2"/>
        <v>0.10127012522361367</v>
      </c>
      <c r="J82" s="20">
        <f t="shared" si="1"/>
        <v>0.101449164517464</v>
      </c>
    </row>
    <row r="83" spans="1:10" ht="12.75">
      <c r="A83" s="25" t="s">
        <v>50</v>
      </c>
      <c r="B83" s="20">
        <f t="shared" si="0"/>
        <v>0.06826258036274702</v>
      </c>
      <c r="C83" s="20">
        <f t="shared" si="0"/>
        <v>0.08465633910461667</v>
      </c>
      <c r="D83" s="20">
        <f t="shared" si="2"/>
        <v>0.11811440905765491</v>
      </c>
      <c r="E83" s="20">
        <f t="shared" si="2"/>
        <v>-0.04416706215747712</v>
      </c>
      <c r="F83" s="49">
        <f t="shared" si="2"/>
        <v>0.015911940285602277</v>
      </c>
      <c r="G83" s="49">
        <f t="shared" si="2"/>
        <v>2.8440686988739476</v>
      </c>
      <c r="H83" s="49">
        <f t="shared" si="2"/>
        <v>0.1543341411357122</v>
      </c>
      <c r="I83" s="49">
        <f t="shared" si="2"/>
        <v>0.1330170980470926</v>
      </c>
      <c r="J83" s="20">
        <f t="shared" si="1"/>
        <v>0.08105691596951492</v>
      </c>
    </row>
    <row r="84" spans="1:10" ht="12.75">
      <c r="A84" s="25" t="s">
        <v>51</v>
      </c>
      <c r="B84" s="20">
        <f t="shared" si="0"/>
        <v>0.1319873842431123</v>
      </c>
      <c r="C84" s="20">
        <f t="shared" si="0"/>
        <v>0.1489454961438197</v>
      </c>
      <c r="D84" s="20">
        <f t="shared" si="2"/>
        <v>0.17933740131592102</v>
      </c>
      <c r="E84" s="20">
        <f t="shared" si="2"/>
        <v>0.0006313670758684164</v>
      </c>
      <c r="F84" s="49">
        <f t="shared" si="2"/>
        <v>0.07240314590869623</v>
      </c>
      <c r="G84" s="49">
        <f t="shared" si="2"/>
        <v>3.0780549790532072</v>
      </c>
      <c r="H84" s="49">
        <f t="shared" si="2"/>
        <v>0.18965306732923493</v>
      </c>
      <c r="I84" s="49">
        <f t="shared" si="2"/>
        <v>0.17524562254496323</v>
      </c>
      <c r="J84" s="20">
        <f t="shared" si="1"/>
        <v>0.14612373499213072</v>
      </c>
    </row>
    <row r="85" spans="1:10" ht="12.75">
      <c r="A85" s="25" t="s">
        <v>36</v>
      </c>
      <c r="B85" s="20">
        <f aca="true" t="shared" si="3" ref="B85:B92">B57/B30-1</f>
        <v>-0.04192186608946136</v>
      </c>
      <c r="C85" s="20"/>
      <c r="D85" s="20"/>
      <c r="E85" s="20"/>
      <c r="F85" s="49"/>
      <c r="G85" s="49"/>
      <c r="H85" s="49"/>
      <c r="I85" s="49"/>
      <c r="J85" s="20">
        <f t="shared" si="1"/>
        <v>-0.04192186608946136</v>
      </c>
    </row>
    <row r="86" spans="1:10" ht="12.75">
      <c r="A86" s="25" t="s">
        <v>36</v>
      </c>
      <c r="B86" s="20">
        <f t="shared" si="3"/>
        <v>0.06356718175963172</v>
      </c>
      <c r="C86" s="20"/>
      <c r="D86" s="20"/>
      <c r="E86" s="20"/>
      <c r="F86" s="49"/>
      <c r="G86" s="49"/>
      <c r="H86" s="49"/>
      <c r="I86" s="49"/>
      <c r="J86" s="20">
        <f t="shared" si="1"/>
        <v>0.06356718175963172</v>
      </c>
    </row>
    <row r="87" spans="1:10" ht="12.75">
      <c r="A87" s="25" t="s">
        <v>37</v>
      </c>
      <c r="B87" s="20">
        <f t="shared" si="3"/>
        <v>0.03937045817259799</v>
      </c>
      <c r="C87" s="20"/>
      <c r="D87" s="20"/>
      <c r="E87" s="20"/>
      <c r="F87" s="49"/>
      <c r="G87" s="49"/>
      <c r="H87" s="49"/>
      <c r="I87" s="49"/>
      <c r="J87" s="20">
        <f t="shared" si="1"/>
        <v>0.03937045817259799</v>
      </c>
    </row>
    <row r="88" spans="1:10" ht="12.75">
      <c r="A88" s="25" t="s">
        <v>34</v>
      </c>
      <c r="B88" s="20">
        <f t="shared" si="3"/>
        <v>0.01857869712823801</v>
      </c>
      <c r="C88" s="20">
        <f>C60/C33-1</f>
        <v>0.018499212306551716</v>
      </c>
      <c r="D88" s="20"/>
      <c r="E88" s="20">
        <f>E60/E33-1</f>
        <v>0.01857867081533282</v>
      </c>
      <c r="F88" s="49"/>
      <c r="G88" s="49">
        <f>G60/G33-1</f>
        <v>0.01863008619890638</v>
      </c>
      <c r="H88" s="49">
        <f>H60/H33-1</f>
        <v>0.018582314912730213</v>
      </c>
      <c r="I88" s="49"/>
      <c r="J88" s="20">
        <f t="shared" si="1"/>
        <v>0.018578679203783643</v>
      </c>
    </row>
    <row r="89" spans="1:10" ht="12.75">
      <c r="A89" s="25" t="s">
        <v>35</v>
      </c>
      <c r="B89" s="20">
        <f t="shared" si="3"/>
        <v>-0.033333333333333326</v>
      </c>
      <c r="C89" s="20">
        <f>C61/C34-1</f>
        <v>-0.03334118858718893</v>
      </c>
      <c r="D89" s="20">
        <f>D61/D34-1</f>
        <v>-0.03334084676358995</v>
      </c>
      <c r="E89" s="20">
        <f>E61/E34-1</f>
        <v>-0.033341212236513096</v>
      </c>
      <c r="F89" s="49"/>
      <c r="G89" s="49"/>
      <c r="H89" s="49"/>
      <c r="I89" s="49"/>
      <c r="J89" s="20">
        <f t="shared" si="1"/>
        <v>-0.03334114896426266</v>
      </c>
    </row>
    <row r="90" spans="1:10" ht="12.75">
      <c r="A90" s="25" t="s">
        <v>39</v>
      </c>
      <c r="B90" s="20">
        <f t="shared" si="3"/>
        <v>0.04886954875172789</v>
      </c>
      <c r="C90" s="20">
        <f>C62/C35-1</f>
        <v>0.048919668871892474</v>
      </c>
      <c r="D90" s="20">
        <f>D62/D35-1</f>
        <v>0.048933640692430114</v>
      </c>
      <c r="E90" s="20"/>
      <c r="F90" s="49"/>
      <c r="G90" s="49">
        <f>G62/G35-1</f>
        <v>0.0514411061366129</v>
      </c>
      <c r="H90" s="49">
        <f>H62/H35-1</f>
        <v>0.051614600785767184</v>
      </c>
      <c r="I90" s="49"/>
      <c r="J90" s="20">
        <f t="shared" si="1"/>
        <v>0.04887968649895469</v>
      </c>
    </row>
    <row r="91" spans="1:10" ht="12.75">
      <c r="A91" s="25" t="s">
        <v>40</v>
      </c>
      <c r="B91" s="20">
        <f t="shared" si="3"/>
        <v>0.02566762555414903</v>
      </c>
      <c r="C91" s="20"/>
      <c r="D91" s="20"/>
      <c r="E91" s="20"/>
      <c r="F91" s="49"/>
      <c r="G91" s="49"/>
      <c r="H91" s="49"/>
      <c r="I91" s="49"/>
      <c r="J91" s="20">
        <f t="shared" si="1"/>
        <v>0.02566762555414903</v>
      </c>
    </row>
    <row r="92" spans="1:10" ht="12.75">
      <c r="A92" s="25" t="s">
        <v>41</v>
      </c>
      <c r="B92" s="20">
        <f t="shared" si="3"/>
        <v>0.0421626209618815</v>
      </c>
      <c r="C92" s="20"/>
      <c r="D92" s="20"/>
      <c r="E92" s="20"/>
      <c r="F92" s="49"/>
      <c r="G92" s="49"/>
      <c r="H92" s="49"/>
      <c r="I92" s="49"/>
      <c r="J92" s="20">
        <f t="shared" si="1"/>
        <v>0.0421626209618815</v>
      </c>
    </row>
    <row r="93" spans="1:10" ht="12.75">
      <c r="A93" s="25" t="s">
        <v>42</v>
      </c>
      <c r="B93" s="20"/>
      <c r="C93" s="20">
        <f aca="true" t="shared" si="4" ref="C93:C100">C65/C38-1</f>
        <v>0.04060302489381762</v>
      </c>
      <c r="D93" s="20"/>
      <c r="E93" s="20"/>
      <c r="F93" s="49"/>
      <c r="G93" s="49"/>
      <c r="H93" s="49"/>
      <c r="I93" s="49"/>
      <c r="J93" s="20">
        <f t="shared" si="1"/>
        <v>0.04060302489381762</v>
      </c>
    </row>
    <row r="94" spans="1:10" ht="12.75">
      <c r="A94" s="25" t="s">
        <v>43</v>
      </c>
      <c r="B94" s="20">
        <f aca="true" t="shared" si="5" ref="B94:B102">B66/B39-1</f>
        <v>0.0972574498612373</v>
      </c>
      <c r="C94" s="20">
        <f t="shared" si="4"/>
        <v>0.09725480107333673</v>
      </c>
      <c r="D94" s="20">
        <f aca="true" t="shared" si="6" ref="D94:D100">D66/D39-1</f>
        <v>0.09725328329513694</v>
      </c>
      <c r="E94" s="20"/>
      <c r="F94" s="49"/>
      <c r="G94" s="49"/>
      <c r="H94" s="49"/>
      <c r="I94" s="49"/>
      <c r="J94" s="20">
        <f t="shared" si="1"/>
        <v>0.0972566506010002</v>
      </c>
    </row>
    <row r="95" spans="1:10" ht="12.75">
      <c r="A95" s="25" t="s">
        <v>44</v>
      </c>
      <c r="B95" s="20">
        <f t="shared" si="5"/>
        <v>0.048935720010591766</v>
      </c>
      <c r="C95" s="20">
        <f t="shared" si="4"/>
        <v>0.048934950470527205</v>
      </c>
      <c r="D95" s="20">
        <f t="shared" si="6"/>
        <v>0.04893542969538345</v>
      </c>
      <c r="E95" s="20"/>
      <c r="F95" s="49"/>
      <c r="G95" s="49">
        <f>G67/G40-1</f>
        <v>0.050440010609283714</v>
      </c>
      <c r="H95" s="49">
        <f>H67/H40-1</f>
        <v>0.047342999225413074</v>
      </c>
      <c r="I95" s="49"/>
      <c r="J95" s="20">
        <f t="shared" si="1"/>
        <v>0.04893541942784774</v>
      </c>
    </row>
    <row r="96" spans="1:10" ht="12.75">
      <c r="A96" s="25" t="s">
        <v>45</v>
      </c>
      <c r="B96" s="20">
        <f t="shared" si="5"/>
        <v>0.05578343112283468</v>
      </c>
      <c r="C96" s="20">
        <f t="shared" si="4"/>
        <v>0.05578226274406317</v>
      </c>
      <c r="D96" s="20">
        <f t="shared" si="6"/>
        <v>0.05578778203983692</v>
      </c>
      <c r="E96" s="20"/>
      <c r="F96" s="49"/>
      <c r="G96" s="49"/>
      <c r="H96" s="49"/>
      <c r="I96" s="49"/>
      <c r="J96" s="20">
        <f t="shared" si="1"/>
        <v>0.055783478675479836</v>
      </c>
    </row>
    <row r="97" spans="1:10" ht="12.75">
      <c r="A97" s="25" t="s">
        <v>46</v>
      </c>
      <c r="B97" s="20">
        <f t="shared" si="5"/>
        <v>0.05315689124763723</v>
      </c>
      <c r="C97" s="20">
        <f t="shared" si="4"/>
        <v>0.053136459293904315</v>
      </c>
      <c r="D97" s="20">
        <f t="shared" si="6"/>
        <v>0.05315803127679719</v>
      </c>
      <c r="E97" s="20"/>
      <c r="F97" s="49"/>
      <c r="G97" s="49">
        <f>G69/G42-1</f>
        <v>0.05448186587332238</v>
      </c>
      <c r="H97" s="49">
        <f>H69/H42-1</f>
        <v>0.05517915605674806</v>
      </c>
      <c r="I97" s="49"/>
      <c r="J97" s="20">
        <f t="shared" si="1"/>
        <v>0.05316104668710242</v>
      </c>
    </row>
    <row r="98" spans="1:10" ht="12.75">
      <c r="A98" s="25" t="s">
        <v>47</v>
      </c>
      <c r="B98" s="20">
        <f t="shared" si="5"/>
        <v>-0.06985249149796202</v>
      </c>
      <c r="C98" s="20">
        <f t="shared" si="4"/>
        <v>-0.06984739027651055</v>
      </c>
      <c r="D98" s="20">
        <f t="shared" si="6"/>
        <v>-0.06985237515173104</v>
      </c>
      <c r="E98" s="20"/>
      <c r="F98" s="49"/>
      <c r="G98" s="49"/>
      <c r="H98" s="49"/>
      <c r="I98" s="49"/>
      <c r="J98" s="20">
        <f t="shared" si="1"/>
        <v>-0.06985172600786016</v>
      </c>
    </row>
    <row r="99" spans="1:10" ht="12.75">
      <c r="A99" s="25" t="s">
        <v>48</v>
      </c>
      <c r="B99" s="20">
        <f t="shared" si="5"/>
        <v>0.020000664892855013</v>
      </c>
      <c r="C99" s="20">
        <f t="shared" si="4"/>
        <v>0.019986675549633404</v>
      </c>
      <c r="D99" s="20">
        <f t="shared" si="6"/>
        <v>0.019934589627783827</v>
      </c>
      <c r="E99" s="20"/>
      <c r="F99" s="49"/>
      <c r="G99" s="49"/>
      <c r="H99" s="49"/>
      <c r="I99" s="49"/>
      <c r="J99" s="20">
        <f t="shared" si="1"/>
        <v>0.01999878867322935</v>
      </c>
    </row>
    <row r="100" spans="1:10" ht="12.75">
      <c r="A100" s="25" t="s">
        <v>49</v>
      </c>
      <c r="B100" s="20">
        <f t="shared" si="5"/>
        <v>-0.014612612630795052</v>
      </c>
      <c r="C100" s="20">
        <f t="shared" si="4"/>
        <v>-0.014578296933506874</v>
      </c>
      <c r="D100" s="20">
        <f t="shared" si="6"/>
        <v>-0.01437205484798565</v>
      </c>
      <c r="E100" s="20"/>
      <c r="F100" s="49"/>
      <c r="G100" s="49"/>
      <c r="H100" s="49"/>
      <c r="I100" s="49"/>
      <c r="J100" s="20">
        <f t="shared" si="1"/>
        <v>-0.014600180774970939</v>
      </c>
    </row>
    <row r="101" spans="1:10" ht="12.75">
      <c r="A101" s="25" t="s">
        <v>52</v>
      </c>
      <c r="B101" s="20">
        <f t="shared" si="5"/>
        <v>0.03134595403563378</v>
      </c>
      <c r="C101" s="20"/>
      <c r="D101" s="20"/>
      <c r="E101" s="20"/>
      <c r="F101" s="49"/>
      <c r="G101" s="49">
        <f>G73/G46-1</f>
        <v>0.0313477951599781</v>
      </c>
      <c r="H101" s="49"/>
      <c r="I101" s="49"/>
      <c r="J101" s="20">
        <f t="shared" si="1"/>
        <v>0.031346690481338424</v>
      </c>
    </row>
    <row r="102" spans="1:10" ht="12.75">
      <c r="A102" s="25"/>
      <c r="B102" s="20">
        <f t="shared" si="5"/>
        <v>0.065935740667868</v>
      </c>
      <c r="C102" s="20">
        <f>C74/C47-1</f>
        <v>0.06790270513049457</v>
      </c>
      <c r="D102" s="20">
        <f>D74/D47-1</f>
        <v>0.08597434724047015</v>
      </c>
      <c r="E102" s="20">
        <f>E74/E47-1</f>
        <v>0.015761589258192155</v>
      </c>
      <c r="F102" s="49">
        <f>F74/F47-1</f>
        <v>0.019368217995356485</v>
      </c>
      <c r="G102" s="49">
        <f>G74/G47-1</f>
        <v>1.8284984703858957</v>
      </c>
      <c r="H102" s="49">
        <f>H74/H47-1</f>
        <v>0.11294662085716634</v>
      </c>
      <c r="I102" s="49">
        <f>I74/I47-1</f>
        <v>0.12959874979402097</v>
      </c>
      <c r="J102" s="20">
        <f t="shared" si="1"/>
        <v>0.07352541360638876</v>
      </c>
    </row>
  </sheetData>
  <sheetProtection/>
  <printOptions/>
  <pageMargins left="0.25" right="0.25" top="0.41" bottom="0.37" header="0.2" footer="0.18"/>
  <pageSetup fitToHeight="17" fitToWidth="4" horizontalDpi="600" verticalDpi="600" orientation="landscape" paperSize="17" scale="75" r:id="rId2"/>
  <headerFooter alignWithMargins="0">
    <oddHeader>&amp;RPage &amp;P of &amp;N</oddHeader>
  </headerFooter>
  <rowBreaks count="1" manualBreakCount="1">
    <brk id="4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2012-04-23T20:13:28Z</dcterms:created>
  <dcterms:modified xsi:type="dcterms:W3CDTF">2012-04-23T20:13:28Z</dcterms:modified>
  <cp:category/>
  <cp:version/>
  <cp:contentType/>
  <cp:contentStatus/>
</cp:coreProperties>
</file>