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855" windowWidth="19995" windowHeight="8445" activeTab="0"/>
  </bookViews>
  <sheets>
    <sheet name="Maste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p">#REF!</definedName>
    <definedName name="_98__97YE">'[5]Exec Budget'!#REF!</definedName>
    <definedName name="AJO">#REF!</definedName>
    <definedName name="AR">#REF!</definedName>
    <definedName name="Budget">#REF!</definedName>
    <definedName name="Budgets">#REF!</definedName>
    <definedName name="CalcET">#REF!</definedName>
    <definedName name="ColumnCommand">'[1]ReportScript'!#REF!</definedName>
    <definedName name="ColumnMember">'[1]ReportScript'!#REF!</definedName>
    <definedName name="copy1">#REF!</definedName>
    <definedName name="COW">#REF!</definedName>
    <definedName name="DAS">#REF!</definedName>
    <definedName name="DLS">#REF!</definedName>
    <definedName name="DMK">#REF!</definedName>
    <definedName name="DPC">#REF!</definedName>
    <definedName name="Dues">#REF!</definedName>
    <definedName name="FPLPAIDS">#REF!</definedName>
    <definedName name="GES">#REF!</definedName>
    <definedName name="group">#REF!</definedName>
    <definedName name="JE_S">#REF!</definedName>
    <definedName name="JEG">#REF!</definedName>
    <definedName name="JEH">#REF!</definedName>
    <definedName name="JES">#REF!</definedName>
    <definedName name="JGM">#REF!</definedName>
    <definedName name="JHG">#REF!</definedName>
    <definedName name="JLB">#REF!</definedName>
    <definedName name="JPH">#REF!</definedName>
    <definedName name="JTP">#REF!</definedName>
    <definedName name="JV1_38_90">#REF!</definedName>
    <definedName name="KMD">#REF!</definedName>
    <definedName name="LJG">#REF!</definedName>
    <definedName name="LJK">#REF!</definedName>
    <definedName name="MMW">#REF!</definedName>
    <definedName name="MWY">#REF!</definedName>
    <definedName name="Option_Account">#REF!</definedName>
    <definedName name="Option_Other">#REF!</definedName>
    <definedName name="PAGE2">#REF!</definedName>
    <definedName name="PageCommand">'[1]ReportScript'!#REF!</definedName>
    <definedName name="PageMember">'[1]ReportScript'!#REF!</definedName>
    <definedName name="PG1">#REF!</definedName>
    <definedName name="PG3">#REF!</definedName>
    <definedName name="PG4">#REF!</definedName>
    <definedName name="PJE">#REF!</definedName>
    <definedName name="_xlnm.Print_Area" localSheetId="0">'Master'!$A$8:$R$67</definedName>
    <definedName name="_xlnm.Print_Titles" localSheetId="0">'Master'!$1:$11</definedName>
    <definedName name="PrintArea">#REF!</definedName>
    <definedName name="Range_AllET">'[1]Parameters'!#REF!</definedName>
    <definedName name="RangeVar">'[4]FIXED &amp; VARIABLE'!#REF!</definedName>
    <definedName name="REPORT">#REF!</definedName>
    <definedName name="ReportCol1">'[2]Parameters'!#REF!</definedName>
    <definedName name="ReportRange">#REF!</definedName>
    <definedName name="RES">#REF!</definedName>
    <definedName name="RMM">#REF!</definedName>
    <definedName name="RowCommand">'[1]ReportScript'!#REF!</definedName>
    <definedName name="RowMember">'[1]ReportScript'!#REF!</definedName>
    <definedName name="Rpt2Act">'[3]CorpComm-Data'!#REF!</definedName>
    <definedName name="Rpt2ActTot">'[3]CorpComm-Data'!#REF!</definedName>
    <definedName name="Rpt2Var">'[3]CorpComm-Data'!#REF!</definedName>
    <definedName name="Rpt2VarTot">'[3]CorpComm-Data'!#REF!</definedName>
    <definedName name="Rpt3EssData">#REF!</definedName>
    <definedName name="Rpt6YE">'[4]FIXED &amp; VARIABLE'!#REF!</definedName>
    <definedName name="Rpt6YTD">'[4]FIXED &amp; VARIABLE'!#REF!</definedName>
    <definedName name="Rpt8Act">#REF!</definedName>
    <definedName name="Rpt8Bud">#REF!</definedName>
    <definedName name="RptDecBUBud">#REF!</definedName>
    <definedName name="RptDecBud">'[4]FIXED &amp; VARIABLE'!#REF!</definedName>
    <definedName name="RptYTDAct">'[3]CorpComm-Data'!#REF!</definedName>
    <definedName name="RptYTDBUBud">#REF!</definedName>
    <definedName name="Scale">'[1]ReportScript'!#REF!</definedName>
    <definedName name="SHL">#REF!</definedName>
    <definedName name="Sort_Command">'[1]ReportScript'!#REF!</definedName>
    <definedName name="Supp_Command">'[1]ReportScript'!#REF!</definedName>
    <definedName name="temp">'[1]ReportScript'!#REF!</definedName>
    <definedName name="TFP">#REF!</definedName>
    <definedName name="WGW">#REF!</definedName>
    <definedName name="WHB">#REF!</definedName>
    <definedName name="WWH">#REF!</definedName>
  </definedNames>
  <calcPr fullCalcOnLoad="1"/>
</workbook>
</file>

<file path=xl/sharedStrings.xml><?xml version="1.0" encoding="utf-8"?>
<sst xmlns="http://schemas.openxmlformats.org/spreadsheetml/2006/main" count="140" uniqueCount="129">
  <si>
    <t>AMF Title</t>
  </si>
  <si>
    <t>2005 AMF Forecast AMF Loc. 10 Budget</t>
  </si>
  <si>
    <t>2005 AMF Actual</t>
  </si>
  <si>
    <t>2006Bud AMF Loc10</t>
  </si>
  <si>
    <t>2006 AMF Actual</t>
  </si>
  <si>
    <t>200604-12 AMF Actual</t>
  </si>
  <si>
    <t>200604-12 AMF Estimate</t>
  </si>
  <si>
    <t>2007 AMF Budget</t>
  </si>
  <si>
    <t>200701 AMF Actual</t>
  </si>
  <si>
    <t>200701-09 AMF True-up</t>
  </si>
  <si>
    <t>200710-12 AMF Current Bud</t>
  </si>
  <si>
    <t>200710-12 AMF YE Est</t>
  </si>
  <si>
    <t>2008 (200707) AMF Fcst</t>
  </si>
  <si>
    <t>200801 AMF Actual</t>
  </si>
  <si>
    <t xml:space="preserve">2010 AMF truep </t>
  </si>
  <si>
    <t>Drivers:</t>
  </si>
  <si>
    <t>c1</t>
  </si>
  <si>
    <t>MF-Shared</t>
  </si>
  <si>
    <t>c1c</t>
  </si>
  <si>
    <t>MF-Shared - For costs manually already appled.</t>
  </si>
  <si>
    <t>c2</t>
  </si>
  <si>
    <t>MF-FPLES &amp; Fibernet</t>
  </si>
  <si>
    <t>c3</t>
  </si>
  <si>
    <t>MF-FPLE &amp; FPL NED</t>
  </si>
  <si>
    <t>c3a</t>
  </si>
  <si>
    <t>MF-FPLE, FPL NED, &amp; Fibernet</t>
  </si>
  <si>
    <t>c4</t>
  </si>
  <si>
    <t>Headcount Incl. Affiliates</t>
  </si>
  <si>
    <t>c5</t>
  </si>
  <si>
    <t>Headcount Excl. Affiliates</t>
  </si>
  <si>
    <t>c6</t>
  </si>
  <si>
    <t>Sq Ft Avg Incl. Subs</t>
  </si>
  <si>
    <t>c7</t>
  </si>
  <si>
    <t>Sq Ft - GO</t>
  </si>
  <si>
    <t>c8</t>
  </si>
  <si>
    <t>Sq Ft - JB</t>
  </si>
  <si>
    <t>c9</t>
  </si>
  <si>
    <t>Average of Shared Benefit Capitalized Software Drivers</t>
  </si>
  <si>
    <t>c10</t>
  </si>
  <si>
    <t>Average of Shared Benefit Capitalized Hardware Drivers</t>
  </si>
  <si>
    <t>c11c</t>
  </si>
  <si>
    <t>Affiliate Megawatts - NUC Executive 100%</t>
  </si>
  <si>
    <t>c11</t>
  </si>
  <si>
    <t>Affiliate Megawatts - NUC Executive</t>
  </si>
  <si>
    <t>c12</t>
  </si>
  <si>
    <t>Affiliate Megawatts - PGD Executive</t>
  </si>
  <si>
    <t>c13</t>
  </si>
  <si>
    <t>Head Count All Affiliates Except SB &amp; DA</t>
  </si>
  <si>
    <t>not used</t>
  </si>
  <si>
    <t>ec1</t>
  </si>
  <si>
    <t>FTEs of cafeteria bldgs JB, GO, LFO, CSE, PTN, &amp; PSL</t>
  </si>
  <si>
    <t>hr1</t>
  </si>
  <si>
    <t>FTEs of cafeteria bldgs JB, GO, &amp; LFO</t>
  </si>
  <si>
    <t>hr2</t>
  </si>
  <si>
    <t>GO Building Affiliate FTE %</t>
  </si>
  <si>
    <t>hr3</t>
  </si>
  <si>
    <t>JB Building Affiliate FTE %</t>
  </si>
  <si>
    <t>hr4</t>
  </si>
  <si>
    <t>LFO Building Affiliate FTE%</t>
  </si>
  <si>
    <t>hr5</t>
  </si>
  <si>
    <t>Well Program FTE%</t>
  </si>
  <si>
    <t>X1</t>
  </si>
  <si>
    <t>Adjusted number of workstations per business unit for Desktop support (W/S Model #1)</t>
  </si>
  <si>
    <t>X2</t>
  </si>
  <si>
    <t>Actual number of workstations per business unit. (includes Subsidiaries) (W/S Model #2)</t>
  </si>
  <si>
    <t>X4</t>
  </si>
  <si>
    <t>Actual number of mainframe MVS CPU hours by business unit.</t>
  </si>
  <si>
    <t>X7</t>
  </si>
  <si>
    <t>Actual number of workstations per business unit. (includes Subsidiaries), excludes ECCR charges</t>
  </si>
  <si>
    <t>X8</t>
  </si>
  <si>
    <t>Actual number of workstations per business unit. (includes subsidiaries in FPL utility facilities)</t>
  </si>
  <si>
    <t>XF</t>
  </si>
  <si>
    <t>XN1</t>
  </si>
  <si>
    <t>SAP Volume of Trans by Business Unit (FPLE Support)</t>
  </si>
  <si>
    <t>XS1</t>
  </si>
  <si>
    <t>Based on server ownership information - IM percent allocated out by total workstation count</t>
  </si>
  <si>
    <t>XS2</t>
  </si>
  <si>
    <t>Datacenter alloc. based on server located in GO and JB - IM percent allocated by total workstation count</t>
  </si>
  <si>
    <t>XS3</t>
  </si>
  <si>
    <t>Shared DASD allocation based on server and datacenter models</t>
  </si>
  <si>
    <t>Yl</t>
  </si>
  <si>
    <t>Not used</t>
  </si>
  <si>
    <t>Y2</t>
  </si>
  <si>
    <t>Y3</t>
  </si>
  <si>
    <t>Based on documents processed by BU</t>
  </si>
  <si>
    <t>Y7</t>
  </si>
  <si>
    <t>Actual number of workstations per business unit (Inc subs in FPL facilities) (W/S Model #4)</t>
  </si>
  <si>
    <t>Y8</t>
  </si>
  <si>
    <t>YC</t>
  </si>
  <si>
    <t>Based on D&amp;A Support for Java, 80% to support Customer Serv, 20% based on worksta. by BU.</t>
  </si>
  <si>
    <t>YE</t>
  </si>
  <si>
    <t>Based on a composite of EDI dev. Hrs by BU &amp; VAN (Value Added Network) $ by BU</t>
  </si>
  <si>
    <t>YF</t>
  </si>
  <si>
    <t>Based on the # of Pagers by BU (Not used in 2002 Budget)</t>
  </si>
  <si>
    <t>YH</t>
  </si>
  <si>
    <t>Based on the breakdown of hrs betwwen PGBU support, IM support, &amp; Subsidiary support</t>
  </si>
  <si>
    <t>YM</t>
  </si>
  <si>
    <t>SAP user count</t>
  </si>
  <si>
    <t>YJ</t>
  </si>
  <si>
    <t>Admin costs for IME based on $ of O&amp;M for each BU supported</t>
  </si>
  <si>
    <t>YK</t>
  </si>
  <si>
    <t>Actual % of FPL's subsidiaries workforce as a % of  total FPL workforce for subs allocation.</t>
  </si>
  <si>
    <t>YN</t>
  </si>
  <si>
    <t>Actual % of FPL's subsidiaries SAP transactions as a % of total FPL transactions for subs allocation.</t>
  </si>
  <si>
    <t>YS1</t>
  </si>
  <si>
    <t>YS2</t>
  </si>
  <si>
    <t>YS3</t>
  </si>
  <si>
    <t>EMT</t>
  </si>
  <si>
    <t>Specific support of EMT/Trade Floor</t>
  </si>
  <si>
    <t>CBU</t>
  </si>
  <si>
    <t>Resource allocation supporting Affiliates</t>
  </si>
  <si>
    <t>PGD</t>
  </si>
  <si>
    <t>AVI</t>
  </si>
  <si>
    <t>Aviation</t>
  </si>
  <si>
    <t>s1</t>
  </si>
  <si>
    <t>Seabrook - mvs cpu hrs (MIPS)</t>
  </si>
  <si>
    <t>s2</t>
  </si>
  <si>
    <t>Seabrook - remedy tickets</t>
  </si>
  <si>
    <t>s3</t>
  </si>
  <si>
    <t>Seabrook - headcount</t>
  </si>
  <si>
    <t>s4</t>
  </si>
  <si>
    <t>Seabrook - workstation</t>
  </si>
  <si>
    <t>FPL</t>
  </si>
  <si>
    <t>2010 AMF Drivers</t>
  </si>
  <si>
    <t>Docket No. 120015-EI</t>
  </si>
  <si>
    <t>OPC's First Set of Interrogatories</t>
  </si>
  <si>
    <t>Interrogatory No. 7</t>
  </si>
  <si>
    <t>Tab 1 of 1</t>
  </si>
  <si>
    <t>Attachment No.  6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</si>
</sst>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mm/dd/yy"/>
    <numFmt numFmtId="170" formatCode="0.000"/>
    <numFmt numFmtId="171" formatCode="0.0"/>
    <numFmt numFmtId="172" formatCode=".000"/>
    <numFmt numFmtId="173" formatCode="000.0"/>
    <numFmt numFmtId="174" formatCode="#,##0.0_);\(#,##0.0\)"/>
    <numFmt numFmtId="175" formatCode="0.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000000000000000%"/>
    <numFmt numFmtId="189" formatCode="_(* #,##0.0_);_(* \(#,##0.0\);_(* &quot;-&quot;??_);_(@_)"/>
    <numFmt numFmtId="190" formatCode="_(&quot;$&quot;* #,##0.0_);_(&quot;$&quot;* \(#,##0.0\);_(&quot;$&quot;* &quot;-&quot;??_);_(@_)"/>
    <numFmt numFmtId="191" formatCode="_(* #,##0.0000_);_(* \(#,##0.0000\);_(* &quot;-&quot;????_);_(@_)"/>
    <numFmt numFmtId="192" formatCode="_(* #,##0.0_);_(* \(#,##0.0\);_(* &quot;-&quot;?_);_(@_)"/>
    <numFmt numFmtId="193" formatCode="&quot;$&quot;#,##0.000"/>
    <numFmt numFmtId="194" formatCode="0_);\(0\)"/>
    <numFmt numFmtId="195" formatCode="#,##0.0000000000_);\(#,##0.0000000000\)"/>
    <numFmt numFmtId="196" formatCode="#,##0.000000000_);\(#,##0.000000000\)"/>
    <numFmt numFmtId="197" formatCode="#,##0.00000000_);\(#,##0.00000000\)"/>
    <numFmt numFmtId="198" formatCode="_(&quot;$&quot;* #,##0.0000_);_(&quot;$&quot;* \(#,##0.0000\);_(&quot;$&quot;* &quot;-&quot;????_);_(@_)"/>
    <numFmt numFmtId="199" formatCode="_(* #,##0.000_);_(* \(#,##0.000\);_(* &quot;-&quot;???_);_(@_)"/>
    <numFmt numFmtId="200" formatCode="[$-409]mmm\-yy;@"/>
    <numFmt numFmtId="201" formatCode="0.0000"/>
    <numFmt numFmtId="202" formatCode="&quot;$&quot;#,##0.000_);[Red]\(&quot;$&quot;#,##0.000\)"/>
    <numFmt numFmtId="203" formatCode="0.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00000000000_);_(* \(#,##0.00000000000000000\);_(* &quot;-&quot;??_);_(@_)"/>
    <numFmt numFmtId="208" formatCode="[$-409]dddd\,\ mmmm\ dd\,\ yyyy"/>
    <numFmt numFmtId="209" formatCode="mm/dd/yy;@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000_);\(#,##0.0000000\)"/>
    <numFmt numFmtId="215" formatCode="0.00_);\(0.0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0\ _D_M_-;\-* #,##0.00\ _D_M_-;_-* &quot;-&quot;??\ _D_M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\ &quot;DM&quot;_-;\-* #,##0\ &quot;DM&quot;_-;_-* &quot;-&quot;\ &quot;DM&quot;_-;_-@_-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26" borderId="7" applyNumberFormat="0" applyFont="0" applyAlignment="0" applyProtection="0"/>
    <xf numFmtId="0" fontId="19" fillId="28" borderId="8" applyNumberFormat="0" applyAlignment="0" applyProtection="0"/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8" fontId="0" fillId="0" borderId="0" xfId="60" applyNumberFormat="1" applyFont="1" applyFill="1" applyAlignment="1">
      <alignment/>
    </xf>
    <xf numFmtId="168" fontId="0" fillId="0" borderId="0" xfId="60" applyNumberFormat="1" applyFont="1" applyAlignment="1">
      <alignment horizontal="right"/>
    </xf>
    <xf numFmtId="168" fontId="0" fillId="0" borderId="0" xfId="60" applyNumberFormat="1" applyFont="1" applyFill="1" applyAlignment="1">
      <alignment horizontal="right"/>
    </xf>
    <xf numFmtId="168" fontId="29" fillId="0" borderId="0" xfId="60" applyNumberFormat="1" applyFont="1" applyFill="1" applyAlignment="1">
      <alignment horizontal="right"/>
    </xf>
    <xf numFmtId="10" fontId="0" fillId="0" borderId="0" xfId="80" applyNumberFormat="1" applyFont="1" applyAlignment="1">
      <alignment/>
    </xf>
    <xf numFmtId="166" fontId="0" fillId="0" borderId="0" xfId="80" applyNumberFormat="1" applyFont="1" applyFill="1" applyBorder="1" applyAlignment="1">
      <alignment/>
    </xf>
    <xf numFmtId="10" fontId="0" fillId="0" borderId="0" xfId="80" applyNumberFormat="1" applyFont="1" applyFill="1" applyAlignment="1">
      <alignment/>
    </xf>
    <xf numFmtId="10" fontId="29" fillId="0" borderId="0" xfId="80" applyNumberFormat="1" applyFont="1" applyFill="1" applyAlignment="1">
      <alignment/>
    </xf>
    <xf numFmtId="10" fontId="29" fillId="43" borderId="0" xfId="80" applyNumberFormat="1" applyFont="1" applyFill="1" applyAlignment="1">
      <alignment/>
    </xf>
    <xf numFmtId="168" fontId="0" fillId="0" borderId="0" xfId="60" applyNumberFormat="1" applyFill="1" applyAlignment="1">
      <alignment/>
    </xf>
    <xf numFmtId="0" fontId="0" fillId="0" borderId="0" xfId="0" applyBorder="1" applyAlignment="1">
      <alignment/>
    </xf>
    <xf numFmtId="168" fontId="0" fillId="0" borderId="0" xfId="6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43" borderId="0" xfId="80" applyNumberFormat="1" applyFont="1" applyFill="1" applyAlignment="1">
      <alignment/>
    </xf>
    <xf numFmtId="10" fontId="0" fillId="43" borderId="0" xfId="80" applyNumberFormat="1" applyFill="1" applyAlignment="1">
      <alignment/>
    </xf>
    <xf numFmtId="10" fontId="0" fillId="0" borderId="0" xfId="80" applyNumberFormat="1" applyFill="1" applyAlignment="1">
      <alignment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10" fontId="0" fillId="43" borderId="0" xfId="0" applyNumberFormat="1" applyFont="1" applyFill="1" applyAlignment="1">
      <alignment horizontal="right"/>
    </xf>
    <xf numFmtId="10" fontId="0" fillId="0" borderId="0" xfId="0" applyNumberFormat="1" applyAlignment="1">
      <alignment/>
    </xf>
    <xf numFmtId="166" fontId="0" fillId="0" borderId="0" xfId="8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60" applyNumberFormat="1" applyFill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Fill="1" applyBorder="1" applyAlignment="1">
      <alignment/>
    </xf>
    <xf numFmtId="168" fontId="0" fillId="0" borderId="0" xfId="60" applyNumberFormat="1" applyFont="1" applyFill="1" applyAlignment="1">
      <alignment horizontal="right"/>
    </xf>
    <xf numFmtId="168" fontId="0" fillId="0" borderId="0" xfId="60" applyNumberFormat="1" applyFont="1" applyFill="1" applyAlignment="1">
      <alignment/>
    </xf>
    <xf numFmtId="10" fontId="0" fillId="0" borderId="0" xfId="80" applyNumberFormat="1" applyFont="1" applyFill="1" applyAlignment="1">
      <alignment/>
    </xf>
    <xf numFmtId="10" fontId="0" fillId="0" borderId="0" xfId="0" applyNumberFormat="1" applyFont="1" applyFill="1" applyAlignment="1">
      <alignment horizontal="right"/>
    </xf>
    <xf numFmtId="168" fontId="0" fillId="0" borderId="0" xfId="60" applyNumberFormat="1" applyFont="1" applyFill="1" applyBorder="1" applyAlignment="1">
      <alignment/>
    </xf>
    <xf numFmtId="0" fontId="30" fillId="0" borderId="0" xfId="0" applyFont="1" applyAlignment="1">
      <alignment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undefined" xfId="119"/>
    <cellStyle name="Sheet Title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%20%20%20%20%20%20%20%20%20\%20%20%20%20\%20%20%20%20%20\%20%20%20%20%20%20%20%20%20%20%20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%20:\%20%20%20%20%20%20%20\%20%20%20%20\%20%20%20\%20%20%20\%20%20%20%20\%20%20%20%20%20%20%20\%20%20%20%20%20%20%20%20%20%20%20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\%20%20%20%20%20\%20%20%20%20%20%20%20%20%20%20%20%20%20%20%20%20%20%20%20%20%20%20%20%20\%20%20%20%20%20%20%20%20%20%20%20%20%20%20%20%20%20%20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\%20%20%20%20%20\%20%20%20%20%20%20%20%20%20%20%20%20%20%20%20%20%20%20%20%20%20%20%20%20\%20%20%20%20%20%20%20%20%20%20%2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\%20%20%20%20%20\%20%20%20%20%20%20%20%20%20%20%20%20%20%20%20%20%20%20%20%20%20%20%20%20\%20%20%20%20%20%20%20%20%20%20%20%20%20%20%20%20%20%20%20%20%20%20%20%20%2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\%20%20%20%20%20%20%20%20%20%20%20%20%20%20%20%20%20%20%20%20%20%20%20%20%20%20%20\%20%20%20%20\%20%20%20%20%20%20%20%20%20%20%20%20%20%20%20\%20%20%20%20%20%20%20%20%20%20\%20%20%20%20%20%20%20%20%20%20%20%20%20%20%20%20%20%20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%20%20\%20%20%20%20%20%20%20%20\%20%20%20%20%20%20%20%20%20%20%20%20%20%20%20%20%20%20%20%20%20%20%20%20%20%20%20%20%20\%20%20%20%20%20%20%20%20%20%20%20%20%20%20%20%20%20%20%20%20%20%20%20%20%20%20%20%20%20%20%20%20%20%20%20%20%20%20%20%2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%20%20%20\%20%20%20%20%20%20%20%20\%20%20%20%20%20%20%20%20%20%20%20%20%20%20%20%20%20%20%20%20%20%20%20%20%20%20%20%20%20\%20%20%20%20%20%20%20%20%20%20%20%20%20%20\%20%20%20%20%20%20%20%20%20%20%20%20%20%20%20%20%20%20%20%20%20%20%20%20%20%20%20%20%20%20%20%20%20%20%20%20%20%20%20%20%20%20%20%20%20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pComm"/>
      <sheetName val="AMF True-up"/>
      <sheetName val="CorpComm-Data"/>
      <sheetName val="External Affiars-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R"/>
      <sheetName val="HR-AMF True-Up 2001"/>
      <sheetName val="HR Data"/>
      <sheetName val="Monthly_HR_Report"/>
      <sheetName val="Orig Bud Increments"/>
      <sheetName val="AMF Correction 7-18-01"/>
      <sheetName val="FIXED &amp; VARIABLE"/>
      <sheetName val="INSURANCE"/>
      <sheetName val="DEPRECIAT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 Budget"/>
      <sheetName val="2001REV-True-up"/>
      <sheetName val="Exec Count"/>
      <sheetName val="10105 Oct YTD 2001"/>
      <sheetName val="2001 Loc 1 Budget"/>
      <sheetName val="Du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D-Jan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heet1"/>
      <sheetName val="Database"/>
      <sheetName val="MF Sum"/>
      <sheetName val="MF Sum 2"/>
      <sheetName val="200801 JE"/>
      <sheetName val="PT Staff"/>
      <sheetName val="PT 07 08"/>
      <sheetName val="PT Fee"/>
      <sheetName val="Cap Analysis"/>
      <sheetName val="MF Comparison"/>
      <sheetName val="PT Notes"/>
      <sheetName val="AMF Summary"/>
      <sheetName val="Payroll &amp; EAC Pivot"/>
      <sheetName val="AMF Pivot"/>
      <sheetName val="2012 JE's"/>
      <sheetName val="PT Staff new"/>
      <sheetName val="200901JEnew"/>
      <sheetName val="EAC Pivot"/>
      <sheetName val="JE's"/>
      <sheetName val="BA to WBS Conversion"/>
    </sheetNames>
    <sheetDataSet>
      <sheetData sheetId="3">
        <row r="15">
          <cell r="J15">
            <v>0.26208910020586584</v>
          </cell>
        </row>
        <row r="22">
          <cell r="J22">
            <v>0.013617327504005546</v>
          </cell>
        </row>
        <row r="31">
          <cell r="J31">
            <v>0.25395374877059945</v>
          </cell>
        </row>
        <row r="49">
          <cell r="J49">
            <v>0.31344428483693065</v>
          </cell>
        </row>
        <row r="83">
          <cell r="J83">
            <v>0.31061880155663374</v>
          </cell>
        </row>
        <row r="89">
          <cell r="J89">
            <v>0.013687131610915622</v>
          </cell>
        </row>
        <row r="97">
          <cell r="J97">
            <v>0.3035278341024962</v>
          </cell>
        </row>
        <row r="106">
          <cell r="J106">
            <v>0.309442666306177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sheetDataSet>
      <sheetData sheetId="0">
        <row r="7">
          <cell r="T7" t="str">
            <v>X1</v>
          </cell>
          <cell r="U7">
            <v>0</v>
          </cell>
          <cell r="V7">
            <v>0.016</v>
          </cell>
          <cell r="W7">
            <v>0</v>
          </cell>
          <cell r="X7">
            <v>0.81</v>
          </cell>
          <cell r="Y7">
            <v>0.019</v>
          </cell>
          <cell r="Z7">
            <v>0.02</v>
          </cell>
          <cell r="AA7">
            <v>0.038</v>
          </cell>
          <cell r="AB7">
            <v>0.113</v>
          </cell>
          <cell r="AC7">
            <v>0.19</v>
          </cell>
          <cell r="AD7">
            <v>1</v>
          </cell>
          <cell r="AE7">
            <v>0.016</v>
          </cell>
          <cell r="AF7">
            <v>0.019753086419753083</v>
          </cell>
        </row>
        <row r="8">
          <cell r="T8" t="str">
            <v>X2</v>
          </cell>
          <cell r="U8">
            <v>0.004</v>
          </cell>
          <cell r="V8">
            <v>0.012</v>
          </cell>
          <cell r="W8">
            <v>0.20400000000000001</v>
          </cell>
          <cell r="X8">
            <v>0.8940000000000001</v>
          </cell>
          <cell r="Y8">
            <v>0.01</v>
          </cell>
          <cell r="Z8">
            <v>0.011</v>
          </cell>
          <cell r="AA8">
            <v>0.024</v>
          </cell>
          <cell r="AB8">
            <v>0.061</v>
          </cell>
          <cell r="AC8">
            <v>0.106</v>
          </cell>
          <cell r="AD8">
            <v>1</v>
          </cell>
          <cell r="AE8">
            <v>0.22</v>
          </cell>
          <cell r="AF8">
            <v>0.24608501118568232</v>
          </cell>
        </row>
        <row r="9">
          <cell r="T9" t="str">
            <v>X3</v>
          </cell>
          <cell r="U9">
            <v>0</v>
          </cell>
          <cell r="V9">
            <v>0</v>
          </cell>
          <cell r="W9">
            <v>0</v>
          </cell>
          <cell r="X9">
            <v>0.862</v>
          </cell>
          <cell r="Y9">
            <v>0.013</v>
          </cell>
          <cell r="Z9">
            <v>0.014</v>
          </cell>
          <cell r="AA9">
            <v>0.031</v>
          </cell>
          <cell r="AB9">
            <v>0.08</v>
          </cell>
          <cell r="AC9">
            <v>0.138</v>
          </cell>
          <cell r="AD9">
            <v>1</v>
          </cell>
          <cell r="AE9">
            <v>0</v>
          </cell>
          <cell r="AF9">
            <v>0</v>
          </cell>
        </row>
        <row r="10">
          <cell r="T10" t="str">
            <v>X4</v>
          </cell>
          <cell r="U10">
            <v>0</v>
          </cell>
          <cell r="V10">
            <v>0</v>
          </cell>
          <cell r="W10">
            <v>0.0543499424727852</v>
          </cell>
          <cell r="X10">
            <v>0.9679642711744404</v>
          </cell>
          <cell r="Y10">
            <v>0.01</v>
          </cell>
          <cell r="AA10">
            <v>0.004</v>
          </cell>
          <cell r="AB10">
            <v>0.018</v>
          </cell>
          <cell r="AC10">
            <v>0.032</v>
          </cell>
          <cell r="AD10">
            <v>0.9999642711744404</v>
          </cell>
          <cell r="AE10">
            <v>0.0543499424727852</v>
          </cell>
          <cell r="AF10">
            <v>0.056148707231561235</v>
          </cell>
        </row>
        <row r="11">
          <cell r="T11" t="str">
            <v>X7</v>
          </cell>
          <cell r="U11">
            <v>0.004</v>
          </cell>
          <cell r="V11">
            <v>0.012</v>
          </cell>
          <cell r="W11">
            <v>0.20400000000000001</v>
          </cell>
          <cell r="X11">
            <v>0.8940000000000001</v>
          </cell>
          <cell r="Y11">
            <v>0.01</v>
          </cell>
          <cell r="Z11">
            <v>0.011</v>
          </cell>
          <cell r="AA11">
            <v>0.024</v>
          </cell>
          <cell r="AB11">
            <v>0.061</v>
          </cell>
          <cell r="AC11">
            <v>0.106</v>
          </cell>
          <cell r="AD11">
            <v>1</v>
          </cell>
          <cell r="AE11">
            <v>0.22</v>
          </cell>
          <cell r="AF11">
            <v>0.24608501118568232</v>
          </cell>
        </row>
        <row r="12">
          <cell r="T12" t="str">
            <v>XF</v>
          </cell>
          <cell r="U12">
            <v>0</v>
          </cell>
          <cell r="V12">
            <v>0.0093697856501091</v>
          </cell>
          <cell r="W12">
            <v>0.042099858811449106</v>
          </cell>
          <cell r="X12">
            <v>0.87</v>
          </cell>
          <cell r="Y12">
            <v>0.012</v>
          </cell>
          <cell r="Z12">
            <v>0.013</v>
          </cell>
          <cell r="AA12">
            <v>0.029</v>
          </cell>
          <cell r="AB12">
            <v>0.076</v>
          </cell>
          <cell r="AC12">
            <v>0.13</v>
          </cell>
          <cell r="AD12">
            <v>1</v>
          </cell>
          <cell r="AE12">
            <v>0.0514696444615582</v>
          </cell>
          <cell r="AF12">
            <v>0.05916051087535427</v>
          </cell>
        </row>
        <row r="13">
          <cell r="T13" t="str">
            <v>XN1</v>
          </cell>
          <cell r="U13">
            <v>0</v>
          </cell>
          <cell r="V13">
            <v>0</v>
          </cell>
          <cell r="W13">
            <v>0.1971078976640712</v>
          </cell>
          <cell r="X13">
            <v>0.8160000000000001</v>
          </cell>
          <cell r="Y13">
            <v>0.045</v>
          </cell>
          <cell r="AA13">
            <v>0.003</v>
          </cell>
          <cell r="AB13">
            <v>0.136</v>
          </cell>
          <cell r="AC13">
            <v>0.184</v>
          </cell>
          <cell r="AD13">
            <v>1</v>
          </cell>
          <cell r="AE13">
            <v>0.1971078976640712</v>
          </cell>
          <cell r="AF13">
            <v>0.24155379615694997</v>
          </cell>
        </row>
        <row r="14">
          <cell r="T14" t="str">
            <v>XS1</v>
          </cell>
          <cell r="U14">
            <v>0.0033339658444022768</v>
          </cell>
          <cell r="V14">
            <v>0.010697106261859582</v>
          </cell>
          <cell r="W14">
            <v>0.2234760436432638</v>
          </cell>
          <cell r="X14">
            <v>0.8309999999999998</v>
          </cell>
          <cell r="Y14">
            <v>0.015</v>
          </cell>
          <cell r="Z14">
            <v>0.017</v>
          </cell>
          <cell r="AA14">
            <v>0.038</v>
          </cell>
          <cell r="AB14">
            <v>0.099</v>
          </cell>
          <cell r="AC14">
            <v>0.169</v>
          </cell>
          <cell r="AD14">
            <v>1</v>
          </cell>
          <cell r="AE14">
            <v>0.23750711574952565</v>
          </cell>
          <cell r="AF14">
            <v>0.28580880354936905</v>
          </cell>
        </row>
        <row r="15">
          <cell r="T15" t="str">
            <v>XS2</v>
          </cell>
          <cell r="U15">
            <v>0.0035521821631878557</v>
          </cell>
          <cell r="V15">
            <v>0.01113626660341556</v>
          </cell>
          <cell r="W15">
            <v>0.19989860056925995</v>
          </cell>
          <cell r="X15">
            <v>0.828</v>
          </cell>
          <cell r="Y15">
            <v>0.017</v>
          </cell>
          <cell r="Z15">
            <v>0.017</v>
          </cell>
          <cell r="AA15">
            <v>0.038</v>
          </cell>
          <cell r="AB15">
            <v>0.1</v>
          </cell>
          <cell r="AC15">
            <v>0.17200000000000001</v>
          </cell>
          <cell r="AD15">
            <v>1</v>
          </cell>
          <cell r="AE15">
            <v>0.21458704933586337</v>
          </cell>
          <cell r="AF15">
            <v>0.25916310306263696</v>
          </cell>
        </row>
        <row r="16">
          <cell r="T16" t="str">
            <v>XS3</v>
          </cell>
          <cell r="U16">
            <v>0.0034976280834914607</v>
          </cell>
          <cell r="V16">
            <v>0.011026476518026565</v>
          </cell>
          <cell r="W16">
            <v>0.20579296133776093</v>
          </cell>
          <cell r="X16">
            <v>0.8290000000000002</v>
          </cell>
          <cell r="Y16">
            <v>0.016</v>
          </cell>
          <cell r="Z16">
            <v>0.017</v>
          </cell>
          <cell r="AA16">
            <v>0.038</v>
          </cell>
          <cell r="AB16">
            <v>0.1</v>
          </cell>
          <cell r="AC16">
            <v>0.171</v>
          </cell>
          <cell r="AD16">
            <v>1</v>
          </cell>
          <cell r="AE16">
            <v>0.22031706593927897</v>
          </cell>
          <cell r="AF16">
            <v>0.2657624438350771</v>
          </cell>
        </row>
        <row r="17">
          <cell r="T17" t="str">
            <v>Y2</v>
          </cell>
          <cell r="U17">
            <v>0.004</v>
          </cell>
          <cell r="V17">
            <v>0.012</v>
          </cell>
          <cell r="W17">
            <v>0.20400000000000001</v>
          </cell>
          <cell r="X17">
            <v>1</v>
          </cell>
          <cell r="AD17">
            <v>1</v>
          </cell>
          <cell r="AE17">
            <v>0.22</v>
          </cell>
          <cell r="AF17">
            <v>0.22</v>
          </cell>
        </row>
        <row r="18">
          <cell r="T18" t="str">
            <v>Y7</v>
          </cell>
          <cell r="U18">
            <v>0</v>
          </cell>
          <cell r="V18">
            <v>0.0093697856501091</v>
          </cell>
          <cell r="W18">
            <v>0.042099858811449106</v>
          </cell>
          <cell r="X18">
            <v>1</v>
          </cell>
          <cell r="AD18">
            <v>1</v>
          </cell>
          <cell r="AE18">
            <v>0.0514696444615582</v>
          </cell>
          <cell r="AF18">
            <v>0.05146964446155822</v>
          </cell>
        </row>
        <row r="19">
          <cell r="T19" t="str">
            <v>Y8</v>
          </cell>
          <cell r="U19">
            <v>0</v>
          </cell>
          <cell r="V19">
            <v>0</v>
          </cell>
          <cell r="W19">
            <v>0.0543499424727852</v>
          </cell>
          <cell r="X19">
            <v>0.9996642711744402</v>
          </cell>
          <cell r="AD19">
            <v>0.9996642711744402</v>
          </cell>
          <cell r="AE19">
            <v>0.0543499424727852</v>
          </cell>
          <cell r="AF19">
            <v>0.054368195443189146</v>
          </cell>
        </row>
        <row r="20">
          <cell r="T20" t="str">
            <v>YI</v>
          </cell>
          <cell r="U20">
            <v>0</v>
          </cell>
          <cell r="V20">
            <v>0</v>
          </cell>
          <cell r="W20">
            <v>0</v>
          </cell>
          <cell r="X20">
            <v>1</v>
          </cell>
          <cell r="AD20">
            <v>1</v>
          </cell>
          <cell r="AE20">
            <v>0</v>
          </cell>
          <cell r="AF20">
            <v>0</v>
          </cell>
        </row>
        <row r="21">
          <cell r="T21" t="str">
            <v>YK</v>
          </cell>
          <cell r="U21">
            <v>0</v>
          </cell>
          <cell r="V21">
            <v>0.010570195027542058</v>
          </cell>
          <cell r="W21">
            <v>0.18884918862587466</v>
          </cell>
          <cell r="X21">
            <v>1</v>
          </cell>
          <cell r="AD21">
            <v>1</v>
          </cell>
          <cell r="AE21">
            <v>0.19941938365341672</v>
          </cell>
          <cell r="AF21">
            <v>0.19941938365341672</v>
          </cell>
        </row>
        <row r="22">
          <cell r="T22" t="str">
            <v>YN</v>
          </cell>
          <cell r="U22">
            <v>0</v>
          </cell>
          <cell r="V22">
            <v>0.013</v>
          </cell>
          <cell r="W22">
            <v>0</v>
          </cell>
          <cell r="X22">
            <v>1</v>
          </cell>
          <cell r="AD22">
            <v>1</v>
          </cell>
          <cell r="AE22">
            <v>0.013</v>
          </cell>
          <cell r="AF22">
            <v>0.013</v>
          </cell>
        </row>
        <row r="23">
          <cell r="T23" t="str">
            <v>YS1</v>
          </cell>
          <cell r="U23">
            <v>0.0033339658444022768</v>
          </cell>
          <cell r="V23">
            <v>0.010697106261859582</v>
          </cell>
          <cell r="W23">
            <v>0.2234760436432638</v>
          </cell>
          <cell r="X23">
            <v>1</v>
          </cell>
          <cell r="AD23">
            <v>1</v>
          </cell>
          <cell r="AE23">
            <v>0.23750711574952565</v>
          </cell>
          <cell r="AF23">
            <v>0.2375071157495257</v>
          </cell>
        </row>
        <row r="24">
          <cell r="T24" t="str">
            <v>YS2</v>
          </cell>
          <cell r="U24">
            <v>0.0035521821631878557</v>
          </cell>
          <cell r="V24">
            <v>0.01113626660341556</v>
          </cell>
          <cell r="W24">
            <v>0.19989860056925995</v>
          </cell>
          <cell r="X24">
            <v>1</v>
          </cell>
          <cell r="AD24">
            <v>1</v>
          </cell>
          <cell r="AE24">
            <v>0.21458704933586337</v>
          </cell>
          <cell r="AF24">
            <v>0.21458704933586337</v>
          </cell>
        </row>
        <row r="25">
          <cell r="T25" t="str">
            <v>YS3</v>
          </cell>
          <cell r="U25">
            <v>0.0034976280834914607</v>
          </cell>
          <cell r="V25">
            <v>0.011026476518026565</v>
          </cell>
          <cell r="W25">
            <v>0.20579296133776093</v>
          </cell>
          <cell r="X25">
            <v>1</v>
          </cell>
          <cell r="AD25">
            <v>1</v>
          </cell>
          <cell r="AE25">
            <v>0.22031706593927897</v>
          </cell>
          <cell r="AF25">
            <v>0.2203170659392789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defaultGridColor="0" zoomScale="70" zoomScaleNormal="70" zoomScalePageLayoutView="0" colorId="57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22.28125" style="0" customWidth="1"/>
    <col min="3" max="3" width="51.8515625" style="0" customWidth="1"/>
    <col min="4" max="4" width="21.00390625" style="15" hidden="1" customWidth="1"/>
    <col min="5" max="8" width="37.421875" style="1" hidden="1" customWidth="1"/>
    <col min="9" max="9" width="33.7109375" style="1" hidden="1" customWidth="1"/>
    <col min="10" max="10" width="41.7109375" style="1" hidden="1" customWidth="1"/>
    <col min="11" max="11" width="21.57421875" style="1" hidden="1" customWidth="1"/>
    <col min="12" max="17" width="27.7109375" style="10" hidden="1" customWidth="1"/>
    <col min="18" max="18" width="19.140625" style="32" customWidth="1"/>
  </cols>
  <sheetData>
    <row r="1" ht="12.75">
      <c r="A1" s="36" t="s">
        <v>124</v>
      </c>
    </row>
    <row r="2" ht="12.75">
      <c r="A2" s="36" t="s">
        <v>125</v>
      </c>
    </row>
    <row r="3" ht="12.75">
      <c r="A3" s="36" t="s">
        <v>126</v>
      </c>
    </row>
    <row r="4" ht="12.75">
      <c r="A4" s="36" t="s">
        <v>128</v>
      </c>
    </row>
    <row r="5" ht="12.75">
      <c r="A5" s="36" t="s">
        <v>127</v>
      </c>
    </row>
    <row r="8" spans="1:18" ht="12.75">
      <c r="A8" t="s">
        <v>122</v>
      </c>
      <c r="R8" s="1"/>
    </row>
    <row r="9" spans="1:18" ht="12.75">
      <c r="A9" t="s">
        <v>123</v>
      </c>
      <c r="R9" s="1"/>
    </row>
    <row r="10" spans="1:18" ht="12.75">
      <c r="A10" t="s">
        <v>0</v>
      </c>
      <c r="D10" s="2" t="s">
        <v>1</v>
      </c>
      <c r="E10" s="3" t="s">
        <v>2</v>
      </c>
      <c r="F10" s="3" t="s">
        <v>3</v>
      </c>
      <c r="G10" s="3" t="s">
        <v>4</v>
      </c>
      <c r="H10" s="3" t="s">
        <v>4</v>
      </c>
      <c r="I10" s="3" t="s">
        <v>5</v>
      </c>
      <c r="J10" s="3" t="s">
        <v>6</v>
      </c>
      <c r="K10" s="3" t="s">
        <v>7</v>
      </c>
      <c r="L10" s="4" t="s">
        <v>8</v>
      </c>
      <c r="M10" s="4" t="s">
        <v>9</v>
      </c>
      <c r="N10" s="4" t="s">
        <v>10</v>
      </c>
      <c r="O10" s="4" t="s">
        <v>11</v>
      </c>
      <c r="P10" s="4" t="s">
        <v>12</v>
      </c>
      <c r="Q10" s="4" t="s">
        <v>13</v>
      </c>
      <c r="R10" s="31" t="s">
        <v>14</v>
      </c>
    </row>
    <row r="11" ht="12.75">
      <c r="A11" t="s">
        <v>15</v>
      </c>
    </row>
    <row r="12" spans="2:18" ht="12.75">
      <c r="B12" t="s">
        <v>16</v>
      </c>
      <c r="C12" t="s">
        <v>17</v>
      </c>
      <c r="D12" s="5">
        <v>0.2122308645520029</v>
      </c>
      <c r="E12" s="7">
        <v>0.21336097616866997</v>
      </c>
      <c r="F12" s="7">
        <v>0.2528</v>
      </c>
      <c r="G12" s="16">
        <v>0.22507182740544152</v>
      </c>
      <c r="H12" s="16">
        <v>0.22507182740544152</v>
      </c>
      <c r="I12" s="7">
        <v>0.24070054454808887</v>
      </c>
      <c r="J12" s="7">
        <v>0.22615163061798005</v>
      </c>
      <c r="K12" s="7">
        <v>0.25645488581671294</v>
      </c>
      <c r="L12" s="7">
        <f>+'[7]MF Sum'!J15</f>
        <v>0.26208910020586584</v>
      </c>
      <c r="M12" s="7">
        <f>+'[7]MF Sum'!J49</f>
        <v>0.31344428483693065</v>
      </c>
      <c r="N12" s="16">
        <v>0.2892831248133507</v>
      </c>
      <c r="O12" s="16">
        <v>0.2892831248133507</v>
      </c>
      <c r="P12" s="7">
        <v>0.31344428483693065</v>
      </c>
      <c r="Q12" s="7">
        <f>+'[7]MF Sum'!J83</f>
        <v>0.31061880155663374</v>
      </c>
      <c r="R12" s="33">
        <v>0.3488</v>
      </c>
    </row>
    <row r="13" spans="2:18" ht="12.75">
      <c r="B13" t="s">
        <v>18</v>
      </c>
      <c r="C13" t="s">
        <v>19</v>
      </c>
      <c r="D13" s="5"/>
      <c r="E13" s="7">
        <v>1</v>
      </c>
      <c r="F13" s="7"/>
      <c r="G13" s="7"/>
      <c r="H13" s="7"/>
      <c r="I13" s="7"/>
      <c r="J13" s="7"/>
      <c r="K13" s="7">
        <v>0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33">
        <v>1</v>
      </c>
    </row>
    <row r="14" spans="2:18" ht="12.75">
      <c r="B14" t="s">
        <v>20</v>
      </c>
      <c r="C14" t="s">
        <v>21</v>
      </c>
      <c r="D14" s="5">
        <v>0.012391699282390815</v>
      </c>
      <c r="E14" s="7">
        <v>0.01184600948597611</v>
      </c>
      <c r="F14" s="7">
        <v>0.0125</v>
      </c>
      <c r="G14" s="7">
        <v>0.01329202686245489</v>
      </c>
      <c r="H14" s="7">
        <v>0.01329202686245489</v>
      </c>
      <c r="I14" s="7">
        <v>0.01329202686245489</v>
      </c>
      <c r="J14" s="7">
        <v>0.012167374622191515</v>
      </c>
      <c r="K14" s="7">
        <v>0.016266463534948063</v>
      </c>
      <c r="L14" s="18">
        <f>+'[7]MF Sum'!J22</f>
        <v>0.013617327504005546</v>
      </c>
      <c r="M14" s="18" t="e">
        <f>+'[7]MF Sum'!J55</f>
        <v>#REF!</v>
      </c>
      <c r="N14" s="17">
        <v>0.013617327504005546</v>
      </c>
      <c r="O14" s="17">
        <v>0.013617327504005546</v>
      </c>
      <c r="P14" s="18">
        <v>0.014501463655075346</v>
      </c>
      <c r="Q14" s="18">
        <f>+'[7]MF Sum'!J89</f>
        <v>0.013687131610915622</v>
      </c>
      <c r="R14" s="33">
        <v>0.0181</v>
      </c>
    </row>
    <row r="15" spans="2:18" ht="12.75">
      <c r="B15" t="s">
        <v>22</v>
      </c>
      <c r="C15" t="s">
        <v>23</v>
      </c>
      <c r="D15" s="5">
        <v>0.20386686990672362</v>
      </c>
      <c r="E15" s="7">
        <v>0.1013560475389526</v>
      </c>
      <c r="F15" s="7">
        <v>0.2451</v>
      </c>
      <c r="G15" s="16">
        <v>0.21650536684817268</v>
      </c>
      <c r="H15" s="16">
        <v>0.21650536684817268</v>
      </c>
      <c r="I15" s="7">
        <v>0.23246436039811472</v>
      </c>
      <c r="J15" s="7">
        <v>0.21837536300960636</v>
      </c>
      <c r="K15" s="7">
        <v>0.246770669344814</v>
      </c>
      <c r="L15" s="18">
        <f>+'[7]MF Sum'!J31</f>
        <v>0.25395374877059945</v>
      </c>
      <c r="M15" s="18" t="e">
        <f>+'[7]MF Sum'!J63</f>
        <v>#REF!</v>
      </c>
      <c r="N15" s="17">
        <v>0.28178856571781113</v>
      </c>
      <c r="O15" s="17">
        <v>0.28178856571781113</v>
      </c>
      <c r="P15" s="18">
        <v>0.30604017807848266</v>
      </c>
      <c r="Q15" s="18">
        <f>+'[7]MF Sum'!J97</f>
        <v>0.3035278341024962</v>
      </c>
      <c r="R15" s="33">
        <v>0.3403</v>
      </c>
    </row>
    <row r="16" spans="2:18" ht="12.75">
      <c r="B16" t="s">
        <v>24</v>
      </c>
      <c r="C16" t="s">
        <v>25</v>
      </c>
      <c r="D16" s="5"/>
      <c r="E16" s="7"/>
      <c r="F16" s="7"/>
      <c r="G16" s="16"/>
      <c r="H16" s="16"/>
      <c r="I16" s="7"/>
      <c r="J16" s="7"/>
      <c r="K16" s="7"/>
      <c r="L16" s="18"/>
      <c r="M16" s="18" t="e">
        <f>+'[7]MF Sum'!#REF!</f>
        <v>#REF!</v>
      </c>
      <c r="N16" s="17">
        <v>0.28729709136741693</v>
      </c>
      <c r="O16" s="17">
        <v>0.28729709136741693</v>
      </c>
      <c r="Q16" s="18">
        <f>+'[7]MF Sum'!$J$106</f>
        <v>0.309442666306177</v>
      </c>
      <c r="R16" s="33">
        <v>0.3457</v>
      </c>
    </row>
    <row r="17" spans="2:18" ht="12.75">
      <c r="B17" s="13" t="s">
        <v>26</v>
      </c>
      <c r="C17" s="13" t="s">
        <v>27</v>
      </c>
      <c r="D17" s="7">
        <v>0.1689919776770143</v>
      </c>
      <c r="E17" s="7">
        <v>0.10548684601980535</v>
      </c>
      <c r="F17" s="7">
        <v>0.169</v>
      </c>
      <c r="G17" s="16">
        <v>0.1669</v>
      </c>
      <c r="H17" s="16">
        <v>0.1669</v>
      </c>
      <c r="I17" s="7">
        <v>0.1992</v>
      </c>
      <c r="J17" s="7">
        <v>0.1992</v>
      </c>
      <c r="K17" s="7">
        <v>0.1992</v>
      </c>
      <c r="L17" s="8">
        <v>0.2194</v>
      </c>
      <c r="M17" s="8">
        <v>0.2194</v>
      </c>
      <c r="N17" s="9">
        <v>0.2559</v>
      </c>
      <c r="O17" s="9">
        <v>0.2559</v>
      </c>
      <c r="P17" s="8">
        <v>0.2559</v>
      </c>
      <c r="Q17" s="8">
        <v>0.2784</v>
      </c>
      <c r="R17" s="33">
        <v>0.319</v>
      </c>
    </row>
    <row r="18" spans="2:18" ht="12.75">
      <c r="B18" s="13" t="s">
        <v>28</v>
      </c>
      <c r="C18" s="13" t="s">
        <v>29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8">
        <v>0</v>
      </c>
      <c r="M18" s="8">
        <v>0</v>
      </c>
      <c r="N18" s="8">
        <v>0.013617327504005546</v>
      </c>
      <c r="O18" s="9">
        <v>0.013617327504005546</v>
      </c>
      <c r="P18" s="8">
        <v>0</v>
      </c>
      <c r="Q18" s="7">
        <f>+'[7]MF Sum'!J89</f>
        <v>0.013687131610915622</v>
      </c>
      <c r="R18" s="33">
        <v>0.013687131610915622</v>
      </c>
    </row>
    <row r="19" spans="2:18" ht="12.75">
      <c r="B19" t="s">
        <v>30</v>
      </c>
      <c r="C19" t="s">
        <v>31</v>
      </c>
      <c r="D19" s="5">
        <v>0.03866546113833028</v>
      </c>
      <c r="E19" s="7">
        <v>0.0567</v>
      </c>
      <c r="F19" s="7">
        <v>0.0387</v>
      </c>
      <c r="G19" s="7">
        <v>0.0567</v>
      </c>
      <c r="H19" s="7">
        <v>0.0567</v>
      </c>
      <c r="I19" s="7">
        <v>0.0567</v>
      </c>
      <c r="J19" s="7">
        <v>0.0567</v>
      </c>
      <c r="K19" s="7">
        <v>0.0567</v>
      </c>
      <c r="L19" s="8">
        <v>0.1378</v>
      </c>
      <c r="M19" s="8">
        <v>0.1378</v>
      </c>
      <c r="N19" s="8">
        <v>0.1378</v>
      </c>
      <c r="O19" s="8">
        <v>1</v>
      </c>
      <c r="P19" s="8">
        <v>0.1378</v>
      </c>
      <c r="Q19" s="18">
        <v>0</v>
      </c>
      <c r="R19" s="33">
        <v>0.1329</v>
      </c>
    </row>
    <row r="20" spans="2:18" ht="12.75">
      <c r="B20" t="s">
        <v>32</v>
      </c>
      <c r="C20" t="s">
        <v>33</v>
      </c>
      <c r="D20" s="5">
        <v>0.05224362215431205</v>
      </c>
      <c r="E20" s="7">
        <v>0.0522</v>
      </c>
      <c r="F20" s="7">
        <v>0.0522</v>
      </c>
      <c r="G20" s="7">
        <v>0.0522</v>
      </c>
      <c r="H20" s="7">
        <v>0.0522</v>
      </c>
      <c r="I20" s="7">
        <v>0.0522</v>
      </c>
      <c r="J20" s="7">
        <v>0.0522</v>
      </c>
      <c r="K20" s="7">
        <v>0.0522</v>
      </c>
      <c r="L20" s="8">
        <v>0.0719</v>
      </c>
      <c r="M20" s="8">
        <v>0.0719</v>
      </c>
      <c r="N20" s="8">
        <v>0.0719</v>
      </c>
      <c r="O20" s="9">
        <v>0</v>
      </c>
      <c r="P20" s="8">
        <v>0.0719</v>
      </c>
      <c r="Q20" s="18">
        <v>0.0719</v>
      </c>
      <c r="R20" s="33">
        <v>0.0341</v>
      </c>
    </row>
    <row r="21" spans="2:18" ht="12.75">
      <c r="B21" t="s">
        <v>34</v>
      </c>
      <c r="C21" t="s">
        <v>35</v>
      </c>
      <c r="D21" s="5">
        <v>0.0763675904387278</v>
      </c>
      <c r="E21" s="7">
        <v>0.1485</v>
      </c>
      <c r="F21" s="7">
        <v>0.0764</v>
      </c>
      <c r="G21" s="7">
        <v>0.1485</v>
      </c>
      <c r="H21" s="7">
        <v>0.1485</v>
      </c>
      <c r="I21" s="7">
        <v>0.1485</v>
      </c>
      <c r="J21" s="7">
        <v>0.1485</v>
      </c>
      <c r="K21" s="7">
        <v>0.1485</v>
      </c>
      <c r="L21" s="8">
        <v>0.2211</v>
      </c>
      <c r="M21" s="8">
        <v>0.2211</v>
      </c>
      <c r="N21" s="8">
        <v>0.2211</v>
      </c>
      <c r="O21" s="9">
        <v>0</v>
      </c>
      <c r="P21" s="8">
        <v>0.2211</v>
      </c>
      <c r="Q21" s="18">
        <v>0.2211</v>
      </c>
      <c r="R21" s="33">
        <v>0.3022</v>
      </c>
    </row>
    <row r="22" spans="2:18" ht="12.75">
      <c r="B22" t="s">
        <v>36</v>
      </c>
      <c r="C22" t="s">
        <v>37</v>
      </c>
      <c r="D22" s="5">
        <v>0.09498637248539908</v>
      </c>
      <c r="E22" s="7">
        <v>0.113</v>
      </c>
      <c r="F22" s="7">
        <v>0.095</v>
      </c>
      <c r="G22" s="7">
        <v>0.1509</v>
      </c>
      <c r="H22" s="7">
        <v>0.1509</v>
      </c>
      <c r="I22" s="7">
        <v>0.1509</v>
      </c>
      <c r="J22" s="7">
        <v>0.1509</v>
      </c>
      <c r="K22" s="7">
        <v>0.1509</v>
      </c>
      <c r="L22" s="8">
        <v>0.2195</v>
      </c>
      <c r="M22" s="8">
        <v>0.2195</v>
      </c>
      <c r="N22" s="8">
        <v>0.2195</v>
      </c>
      <c r="O22" s="9">
        <v>0.28729709136741693</v>
      </c>
      <c r="P22" s="8">
        <v>0.2195</v>
      </c>
      <c r="Q22" s="8">
        <v>0.2301</v>
      </c>
      <c r="R22" s="33">
        <v>0.284</v>
      </c>
    </row>
    <row r="23" spans="2:18" ht="12.75">
      <c r="B23" t="s">
        <v>38</v>
      </c>
      <c r="C23" t="s">
        <v>39</v>
      </c>
      <c r="D23" s="5">
        <v>0.04691304347826087</v>
      </c>
      <c r="E23" s="7">
        <v>0.072</v>
      </c>
      <c r="F23" s="7">
        <v>0.0469</v>
      </c>
      <c r="G23" s="7">
        <v>0.1126</v>
      </c>
      <c r="H23" s="7">
        <v>0.1126</v>
      </c>
      <c r="I23" s="7">
        <v>0.1126</v>
      </c>
      <c r="J23" s="7">
        <v>0.1126</v>
      </c>
      <c r="K23" s="7">
        <v>0.1126</v>
      </c>
      <c r="L23" s="8">
        <v>0.1279</v>
      </c>
      <c r="M23" s="8">
        <v>0.1279</v>
      </c>
      <c r="N23" s="8">
        <v>0.1279</v>
      </c>
      <c r="O23" s="9">
        <v>0.2559</v>
      </c>
      <c r="P23" s="8">
        <v>0.1279</v>
      </c>
      <c r="Q23" s="8">
        <v>0.1599</v>
      </c>
      <c r="R23" s="33">
        <v>0.1211</v>
      </c>
    </row>
    <row r="24" spans="2:18" ht="12.75">
      <c r="B24" t="s">
        <v>40</v>
      </c>
      <c r="C24" t="s">
        <v>41</v>
      </c>
      <c r="D24" s="5">
        <v>0</v>
      </c>
      <c r="E24" s="7"/>
      <c r="F24" s="7">
        <v>0.373</v>
      </c>
      <c r="G24" s="16">
        <v>0.286</v>
      </c>
      <c r="H24" s="16">
        <v>0.286</v>
      </c>
      <c r="I24" s="7">
        <v>0.373</v>
      </c>
      <c r="J24" s="7" t="e">
        <f>+#REF!</f>
        <v>#REF!</v>
      </c>
      <c r="K24" s="7">
        <v>0.377</v>
      </c>
      <c r="L24" s="7" t="e">
        <f>+#REF!</f>
        <v>#REF!</v>
      </c>
      <c r="M24" s="7" t="e">
        <f>+#REF!</f>
        <v>#REF!</v>
      </c>
      <c r="N24" s="16" t="e">
        <f>+#REF!</f>
        <v>#REF!</v>
      </c>
      <c r="O24" s="16">
        <v>0.5</v>
      </c>
      <c r="P24" s="7">
        <v>0.5</v>
      </c>
      <c r="Q24" s="7" t="e">
        <f>+#REF!</f>
        <v>#REF!</v>
      </c>
      <c r="R24" s="33">
        <v>1</v>
      </c>
    </row>
    <row r="25" spans="2:18" ht="12.75">
      <c r="B25" t="s">
        <v>42</v>
      </c>
      <c r="C25" t="s">
        <v>43</v>
      </c>
      <c r="D25" s="5">
        <v>0</v>
      </c>
      <c r="E25" s="7"/>
      <c r="F25" s="7">
        <v>0.373</v>
      </c>
      <c r="G25" s="16">
        <v>0.286</v>
      </c>
      <c r="H25" s="16">
        <v>0.286</v>
      </c>
      <c r="I25" s="7">
        <v>0.373</v>
      </c>
      <c r="J25" s="7" t="e">
        <f>+#REF!</f>
        <v>#REF!</v>
      </c>
      <c r="K25" s="7">
        <v>0.377</v>
      </c>
      <c r="L25" s="7" t="e">
        <f>+#REF!</f>
        <v>#REF!</v>
      </c>
      <c r="M25" s="7" t="e">
        <f>+#REF!</f>
        <v>#REF!</v>
      </c>
      <c r="N25" s="16" t="e">
        <f>+#REF!</f>
        <v>#REF!</v>
      </c>
      <c r="O25" s="16">
        <v>0.5</v>
      </c>
      <c r="P25" s="7">
        <v>0.5</v>
      </c>
      <c r="Q25" s="7" t="e">
        <f>+#REF!</f>
        <v>#REF!</v>
      </c>
      <c r="R25" s="33">
        <v>0.5</v>
      </c>
    </row>
    <row r="26" spans="2:18" ht="12.75">
      <c r="B26" t="s">
        <v>44</v>
      </c>
      <c r="C26" t="s">
        <v>45</v>
      </c>
      <c r="D26" s="19">
        <v>0.39</v>
      </c>
      <c r="E26" s="20">
        <v>0.39</v>
      </c>
      <c r="F26" s="20">
        <v>0.438</v>
      </c>
      <c r="G26" s="20">
        <v>0.434</v>
      </c>
      <c r="H26" s="20">
        <v>0.434</v>
      </c>
      <c r="I26" s="20">
        <v>0.434</v>
      </c>
      <c r="J26" s="20" t="e">
        <f>+#REF!</f>
        <v>#REF!</v>
      </c>
      <c r="K26" s="7">
        <v>0.421</v>
      </c>
      <c r="L26" s="21" t="e">
        <f>+#REF!</f>
        <v>#REF!</v>
      </c>
      <c r="M26" s="21" t="e">
        <f>+#REF!</f>
        <v>#REF!</v>
      </c>
      <c r="N26" s="21" t="e">
        <f>+#REF!</f>
        <v>#REF!</v>
      </c>
      <c r="O26" s="21" t="e">
        <f>+#REF!</f>
        <v>#REF!</v>
      </c>
      <c r="P26" s="21">
        <v>0.421</v>
      </c>
      <c r="Q26" s="21" t="e">
        <f>+#REF!</f>
        <v>#REF!</v>
      </c>
      <c r="R26" s="34">
        <v>0.427</v>
      </c>
    </row>
    <row r="27" spans="2:18" ht="12.75">
      <c r="B27" s="13" t="s">
        <v>46</v>
      </c>
      <c r="C27" s="13" t="s">
        <v>47</v>
      </c>
      <c r="D27" s="20">
        <v>0</v>
      </c>
      <c r="E27" s="20"/>
      <c r="F27" s="20">
        <v>0.1144</v>
      </c>
      <c r="G27" s="20">
        <v>0</v>
      </c>
      <c r="H27" s="20">
        <v>0</v>
      </c>
      <c r="I27" s="20">
        <v>0</v>
      </c>
      <c r="J27" s="20">
        <v>0</v>
      </c>
      <c r="K27" s="7">
        <v>0</v>
      </c>
      <c r="L27" s="22">
        <v>0.1035</v>
      </c>
      <c r="M27" s="22">
        <v>0.1035</v>
      </c>
      <c r="N27" s="22">
        <v>0.1035</v>
      </c>
      <c r="O27" s="22">
        <v>0.1035</v>
      </c>
      <c r="P27" s="22">
        <v>0.1035</v>
      </c>
      <c r="Q27" s="22"/>
      <c r="R27" s="34" t="s">
        <v>48</v>
      </c>
    </row>
    <row r="28" spans="2:18" ht="12.75">
      <c r="B28" s="13" t="s">
        <v>49</v>
      </c>
      <c r="C28" s="13" t="s">
        <v>50</v>
      </c>
      <c r="D28" s="20"/>
      <c r="E28" s="20"/>
      <c r="F28" s="20"/>
      <c r="G28" s="20">
        <v>0.0878</v>
      </c>
      <c r="H28" s="20">
        <v>0.0878</v>
      </c>
      <c r="I28" s="20">
        <v>0.0878</v>
      </c>
      <c r="J28" s="20">
        <v>0.0878</v>
      </c>
      <c r="K28" s="7">
        <v>0.0878</v>
      </c>
      <c r="L28" s="22">
        <v>0.0945</v>
      </c>
      <c r="M28" s="22">
        <v>0.0945</v>
      </c>
      <c r="N28" s="22">
        <v>0.0945</v>
      </c>
      <c r="O28" s="22">
        <v>0.0945</v>
      </c>
      <c r="P28" s="22">
        <v>0.0945</v>
      </c>
      <c r="Q28" s="22">
        <v>0.0945</v>
      </c>
      <c r="R28" s="34" t="s">
        <v>48</v>
      </c>
    </row>
    <row r="29" spans="2:18" ht="12.75">
      <c r="B29" s="13" t="s">
        <v>51</v>
      </c>
      <c r="C29" s="13" t="s">
        <v>52</v>
      </c>
      <c r="D29" s="20">
        <v>0</v>
      </c>
      <c r="E29" s="20">
        <v>0</v>
      </c>
      <c r="F29" s="20">
        <v>0.0609</v>
      </c>
      <c r="G29" s="20">
        <v>0</v>
      </c>
      <c r="H29" s="20">
        <v>0</v>
      </c>
      <c r="I29" s="20">
        <v>0</v>
      </c>
      <c r="J29" s="20">
        <v>0</v>
      </c>
      <c r="K29" s="7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/>
      <c r="R29" s="34" t="s">
        <v>48</v>
      </c>
    </row>
    <row r="30" spans="2:18" ht="12.75">
      <c r="B30" s="13" t="s">
        <v>53</v>
      </c>
      <c r="C30" s="13" t="s">
        <v>54</v>
      </c>
      <c r="D30" s="20"/>
      <c r="E30" s="20"/>
      <c r="F30" s="20"/>
      <c r="G30" s="20">
        <v>0.0569</v>
      </c>
      <c r="H30" s="20">
        <v>0.0569</v>
      </c>
      <c r="I30" s="20">
        <v>0.0569</v>
      </c>
      <c r="J30" s="20">
        <v>0.0569</v>
      </c>
      <c r="K30" s="7">
        <v>0.0569</v>
      </c>
      <c r="L30" s="22">
        <v>0.0591</v>
      </c>
      <c r="M30" s="22">
        <v>0.0591</v>
      </c>
      <c r="N30" s="22">
        <v>0.0591</v>
      </c>
      <c r="O30" s="22">
        <v>0.0591</v>
      </c>
      <c r="P30" s="22">
        <v>0.0591</v>
      </c>
      <c r="Q30" s="22">
        <v>0.0911</v>
      </c>
      <c r="R30" s="34">
        <v>0.105</v>
      </c>
    </row>
    <row r="31" spans="2:18" ht="12.75">
      <c r="B31" s="13" t="s">
        <v>55</v>
      </c>
      <c r="C31" s="13" t="s">
        <v>56</v>
      </c>
      <c r="D31" s="20"/>
      <c r="E31" s="20"/>
      <c r="F31" s="20"/>
      <c r="G31" s="23">
        <v>0.2252</v>
      </c>
      <c r="H31" s="23">
        <v>0.2252</v>
      </c>
      <c r="I31" s="20">
        <v>0.2256</v>
      </c>
      <c r="J31" s="20">
        <v>0.2256</v>
      </c>
      <c r="K31" s="7">
        <v>0.2256</v>
      </c>
      <c r="L31" s="22">
        <v>0.2474</v>
      </c>
      <c r="M31" s="22">
        <v>0.2474</v>
      </c>
      <c r="N31" s="22">
        <v>0.2474</v>
      </c>
      <c r="O31" s="22">
        <v>0.2474</v>
      </c>
      <c r="P31" s="22">
        <v>0.2474</v>
      </c>
      <c r="Q31" s="22">
        <v>0.3008</v>
      </c>
      <c r="R31" s="34">
        <v>0.387</v>
      </c>
    </row>
    <row r="32" spans="2:18" ht="12.75">
      <c r="B32" s="13" t="s">
        <v>57</v>
      </c>
      <c r="C32" s="13" t="s">
        <v>58</v>
      </c>
      <c r="D32" s="20"/>
      <c r="E32" s="20"/>
      <c r="F32" s="20"/>
      <c r="G32" s="20">
        <v>0.0331</v>
      </c>
      <c r="H32" s="20">
        <v>0.0331</v>
      </c>
      <c r="I32" s="20">
        <v>0.0331</v>
      </c>
      <c r="J32" s="20">
        <v>0.0331</v>
      </c>
      <c r="K32" s="7">
        <v>0.0331</v>
      </c>
      <c r="L32" s="22">
        <v>0.0291</v>
      </c>
      <c r="M32" s="22">
        <v>0.0291</v>
      </c>
      <c r="N32" s="22">
        <v>0.0291</v>
      </c>
      <c r="O32" s="22">
        <v>0.0291</v>
      </c>
      <c r="P32" s="22">
        <v>0.0291</v>
      </c>
      <c r="Q32" s="22">
        <v>0.0373</v>
      </c>
      <c r="R32" s="34">
        <v>0.058</v>
      </c>
    </row>
    <row r="33" spans="2:18" ht="12.75">
      <c r="B33" s="13" t="s">
        <v>59</v>
      </c>
      <c r="C33" s="13" t="s">
        <v>60</v>
      </c>
      <c r="D33" s="20"/>
      <c r="E33" s="20"/>
      <c r="F33" s="20"/>
      <c r="G33" s="20"/>
      <c r="H33" s="20"/>
      <c r="I33" s="20"/>
      <c r="J33" s="20"/>
      <c r="K33" s="7"/>
      <c r="L33" s="22">
        <v>0.0751</v>
      </c>
      <c r="M33" s="22">
        <v>0.0751</v>
      </c>
      <c r="N33" s="22">
        <v>0.0751</v>
      </c>
      <c r="O33" s="22">
        <v>0.0751</v>
      </c>
      <c r="P33" s="22">
        <v>0.0751</v>
      </c>
      <c r="Q33" s="22">
        <v>0.0825</v>
      </c>
      <c r="R33" s="34">
        <v>0.1199</v>
      </c>
    </row>
    <row r="34" spans="1:18" ht="12.75">
      <c r="A34" s="24"/>
      <c r="B34" t="s">
        <v>61</v>
      </c>
      <c r="C34" s="14" t="s">
        <v>62</v>
      </c>
      <c r="D34" s="19">
        <v>0.02666666666666667</v>
      </c>
      <c r="E34" s="20">
        <v>0.0207</v>
      </c>
      <c r="F34" s="20">
        <v>0.02666666666666667</v>
      </c>
      <c r="G34" s="20">
        <v>0.014</v>
      </c>
      <c r="H34" s="20">
        <v>0.014</v>
      </c>
      <c r="I34" s="20">
        <v>0.014</v>
      </c>
      <c r="J34" s="20">
        <v>0.014</v>
      </c>
      <c r="K34" s="7">
        <v>0.014</v>
      </c>
      <c r="L34" s="22">
        <v>0.017348203221809168</v>
      </c>
      <c r="M34" s="22">
        <v>0.017348203221809168</v>
      </c>
      <c r="N34" s="22">
        <v>0.017348203221809168</v>
      </c>
      <c r="O34" s="22">
        <v>0.017348203221809168</v>
      </c>
      <c r="P34" s="22">
        <v>0.017348203221809168</v>
      </c>
      <c r="Q34" s="22">
        <f>VLOOKUP(B34,'[8]Master'!$T$7:$AF$25,13,FALSE)</f>
        <v>0.019753086419753083</v>
      </c>
      <c r="R34" s="34">
        <v>0.022</v>
      </c>
    </row>
    <row r="35" spans="1:18" ht="12.75">
      <c r="A35" s="24"/>
      <c r="B35" t="s">
        <v>63</v>
      </c>
      <c r="C35" s="14" t="s">
        <v>64</v>
      </c>
      <c r="D35" s="19">
        <v>0.10074626865671642</v>
      </c>
      <c r="E35" s="20">
        <v>0.0911</v>
      </c>
      <c r="F35" s="20">
        <v>0.10074626865671642</v>
      </c>
      <c r="G35" s="20">
        <v>0.161</v>
      </c>
      <c r="H35" s="20">
        <v>0.161</v>
      </c>
      <c r="I35" s="20">
        <v>0.161</v>
      </c>
      <c r="J35" s="20">
        <v>0.161</v>
      </c>
      <c r="K35" s="7">
        <v>0.161</v>
      </c>
      <c r="L35" s="22">
        <v>0.2435465768799103</v>
      </c>
      <c r="M35" s="22">
        <v>0.2435465768799103</v>
      </c>
      <c r="N35" s="22">
        <v>0.2435465768799103</v>
      </c>
      <c r="O35" s="22">
        <v>0.2435465768799103</v>
      </c>
      <c r="P35" s="22">
        <v>0.2435465768799103</v>
      </c>
      <c r="Q35" s="22">
        <f>VLOOKUP(B35,'[8]Master'!$T$7:$AF$25,13,FALSE)</f>
        <v>0.24608501118568232</v>
      </c>
      <c r="R35" s="34">
        <v>0.271</v>
      </c>
    </row>
    <row r="36" spans="1:18" ht="12.75">
      <c r="A36" s="24"/>
      <c r="B36" t="s">
        <v>65</v>
      </c>
      <c r="C36" s="14" t="s">
        <v>66</v>
      </c>
      <c r="D36" s="19">
        <v>0.04881443393771739</v>
      </c>
      <c r="E36" s="20">
        <v>0.0791</v>
      </c>
      <c r="F36" s="20">
        <v>0.04881443393771739</v>
      </c>
      <c r="G36" s="20">
        <v>0.079</v>
      </c>
      <c r="H36" s="20">
        <v>0.079</v>
      </c>
      <c r="I36" s="20">
        <v>0.079</v>
      </c>
      <c r="J36" s="20">
        <v>0.079</v>
      </c>
      <c r="K36" s="7">
        <v>0.079</v>
      </c>
      <c r="L36" s="22">
        <v>0.045326641576358274</v>
      </c>
      <c r="M36" s="22">
        <v>0.045326641576358274</v>
      </c>
      <c r="N36" s="22">
        <v>0.045326641576358274</v>
      </c>
      <c r="O36" s="22">
        <v>0.045326641576358274</v>
      </c>
      <c r="P36" s="22">
        <v>0.045326641576358274</v>
      </c>
      <c r="Q36" s="22">
        <f>VLOOKUP(B36,'[8]Master'!$T$7:$AF$25,13,FALSE)</f>
        <v>0.056148707231561235</v>
      </c>
      <c r="R36" s="34">
        <v>0.013</v>
      </c>
    </row>
    <row r="37" spans="1:18" ht="12.75">
      <c r="A37" s="24"/>
      <c r="B37" t="s">
        <v>67</v>
      </c>
      <c r="C37" s="14" t="s">
        <v>68</v>
      </c>
      <c r="D37" s="19">
        <v>0.10074626865671642</v>
      </c>
      <c r="E37" s="20">
        <v>0.0912</v>
      </c>
      <c r="F37" s="20">
        <v>0.10074626865671642</v>
      </c>
      <c r="G37" s="20">
        <v>0.161</v>
      </c>
      <c r="H37" s="20">
        <v>0.161</v>
      </c>
      <c r="I37" s="20">
        <v>0.161</v>
      </c>
      <c r="J37" s="20">
        <v>0.161</v>
      </c>
      <c r="K37" s="7">
        <v>0.161</v>
      </c>
      <c r="L37" s="22">
        <v>0.24354657687991024</v>
      </c>
      <c r="M37" s="22">
        <v>0.24354657687991024</v>
      </c>
      <c r="N37" s="22">
        <v>0.24354657687991024</v>
      </c>
      <c r="O37" s="22">
        <v>0.24354657687991024</v>
      </c>
      <c r="P37" s="22">
        <v>0.24354657687991024</v>
      </c>
      <c r="Q37" s="22">
        <f>VLOOKUP(B37,'[8]Master'!$T$7:$AF$25,13,FALSE)</f>
        <v>0.24608501118568232</v>
      </c>
      <c r="R37" s="34">
        <v>0.271</v>
      </c>
    </row>
    <row r="38" spans="1:18" ht="12.75">
      <c r="A38" s="24"/>
      <c r="B38" t="s">
        <v>69</v>
      </c>
      <c r="C38" s="14" t="s">
        <v>70</v>
      </c>
      <c r="D38" s="19">
        <v>0.05485583498518185</v>
      </c>
      <c r="E38" s="20">
        <v>0.0523</v>
      </c>
      <c r="F38" s="20">
        <v>0.05485583498518185</v>
      </c>
      <c r="G38" s="20">
        <v>0.043</v>
      </c>
      <c r="H38" s="20">
        <v>0.043</v>
      </c>
      <c r="I38" s="20">
        <v>0.043</v>
      </c>
      <c r="J38" s="20">
        <v>0.043</v>
      </c>
      <c r="K38" s="7">
        <v>0.043</v>
      </c>
      <c r="L38" s="22">
        <v>0.044</v>
      </c>
      <c r="M38" s="22">
        <v>0.044</v>
      </c>
      <c r="N38" s="22">
        <v>0.044</v>
      </c>
      <c r="O38" s="22">
        <v>0.044</v>
      </c>
      <c r="P38" s="22">
        <v>0.044</v>
      </c>
      <c r="Q38" s="22">
        <v>0</v>
      </c>
      <c r="R38" s="34" t="s">
        <v>48</v>
      </c>
    </row>
    <row r="39" spans="1:18" ht="12.75">
      <c r="A39" s="24"/>
      <c r="B39" t="s">
        <v>71</v>
      </c>
      <c r="C39" s="14" t="s">
        <v>70</v>
      </c>
      <c r="D39" s="19"/>
      <c r="E39" s="20"/>
      <c r="F39" s="20"/>
      <c r="G39" s="20"/>
      <c r="H39" s="20"/>
      <c r="I39" s="20"/>
      <c r="J39" s="20"/>
      <c r="K39" s="7"/>
      <c r="L39" s="22">
        <v>0.06589649529066889</v>
      </c>
      <c r="M39" s="22">
        <v>0.06589649529066889</v>
      </c>
      <c r="N39" s="22">
        <v>0.06589649529066889</v>
      </c>
      <c r="O39" s="22">
        <v>0.06589649529066889</v>
      </c>
      <c r="P39" s="22">
        <v>0.06589649529066889</v>
      </c>
      <c r="Q39" s="22">
        <f>VLOOKUP(B39,'[8]Master'!$T$7:$AF$25,13,FALSE)</f>
        <v>0.05916051087535427</v>
      </c>
      <c r="R39" s="34">
        <v>0.082</v>
      </c>
    </row>
    <row r="40" spans="1:18" ht="12.75">
      <c r="A40" s="24"/>
      <c r="B40" t="s">
        <v>72</v>
      </c>
      <c r="C40" s="14" t="s">
        <v>73</v>
      </c>
      <c r="D40" s="19">
        <v>0</v>
      </c>
      <c r="E40" s="20">
        <v>0.2386</v>
      </c>
      <c r="F40" s="20">
        <v>0</v>
      </c>
      <c r="G40" s="20">
        <v>0.239</v>
      </c>
      <c r="H40" s="20">
        <v>0.239</v>
      </c>
      <c r="I40" s="20">
        <v>0.239</v>
      </c>
      <c r="J40" s="20">
        <v>0.239</v>
      </c>
      <c r="K40" s="7">
        <v>0.239</v>
      </c>
      <c r="L40" s="22">
        <v>0.24155379615694997</v>
      </c>
      <c r="M40" s="22">
        <v>0.24155379615694997</v>
      </c>
      <c r="N40" s="22">
        <v>0.24155379615694997</v>
      </c>
      <c r="O40" s="22">
        <v>0.24155379615694997</v>
      </c>
      <c r="P40" s="22">
        <v>0.24155379615694997</v>
      </c>
      <c r="Q40" s="22">
        <f>VLOOKUP(B40,'[8]Master'!$T$7:$AF$25,13,FALSE)</f>
        <v>0.24155379615694997</v>
      </c>
      <c r="R40" s="34">
        <v>0.244</v>
      </c>
    </row>
    <row r="41" spans="1:18" ht="12.75">
      <c r="A41" s="24"/>
      <c r="B41" t="s">
        <v>74</v>
      </c>
      <c r="C41" s="14" t="s">
        <v>75</v>
      </c>
      <c r="D41" s="19">
        <v>0.13303276201839115</v>
      </c>
      <c r="E41" s="20">
        <v>0.1331</v>
      </c>
      <c r="F41" s="20">
        <v>0.13303276201839115</v>
      </c>
      <c r="G41" s="20">
        <v>0.189</v>
      </c>
      <c r="H41" s="20">
        <v>0.189</v>
      </c>
      <c r="I41" s="20">
        <v>0.189</v>
      </c>
      <c r="J41" s="20">
        <v>0.189</v>
      </c>
      <c r="K41" s="7">
        <v>0.189</v>
      </c>
      <c r="L41" s="22">
        <v>0.1268810567830552</v>
      </c>
      <c r="M41" s="22">
        <v>0.1268810567830552</v>
      </c>
      <c r="N41" s="22">
        <v>0.1268810567830552</v>
      </c>
      <c r="O41" s="22">
        <v>0.1268810567830552</v>
      </c>
      <c r="P41" s="22">
        <v>0.1268810567830552</v>
      </c>
      <c r="Q41" s="22">
        <f>VLOOKUP(B41,'[8]Master'!$T$7:$AF$25,13,FALSE)</f>
        <v>0.28580880354936905</v>
      </c>
      <c r="R41" s="34">
        <v>0.222</v>
      </c>
    </row>
    <row r="42" spans="1:18" ht="12.75">
      <c r="A42" s="24"/>
      <c r="B42" t="s">
        <v>76</v>
      </c>
      <c r="C42" s="14" t="s">
        <v>77</v>
      </c>
      <c r="D42" s="19">
        <v>0.09463821140160615</v>
      </c>
      <c r="E42" s="20">
        <v>0.0969</v>
      </c>
      <c r="F42" s="20">
        <v>0.09463821140160615</v>
      </c>
      <c r="G42" s="20">
        <v>0.194</v>
      </c>
      <c r="H42" s="20">
        <v>0.194</v>
      </c>
      <c r="I42" s="20">
        <v>0.194</v>
      </c>
      <c r="J42" s="20">
        <v>0.194</v>
      </c>
      <c r="K42" s="7">
        <v>0.194</v>
      </c>
      <c r="L42" s="22">
        <v>0.1368084362369968</v>
      </c>
      <c r="M42" s="22">
        <v>0.1368084362369968</v>
      </c>
      <c r="N42" s="22">
        <v>0.1368084362369968</v>
      </c>
      <c r="O42" s="22">
        <v>0.1368084362369968</v>
      </c>
      <c r="P42" s="22">
        <v>0.1368084362369968</v>
      </c>
      <c r="Q42" s="22">
        <f>VLOOKUP(B42,'[8]Master'!$T$7:$AF$25,13,FALSE)</f>
        <v>0.25916310306263696</v>
      </c>
      <c r="R42" s="34">
        <v>0.222</v>
      </c>
    </row>
    <row r="43" spans="1:18" ht="12.75">
      <c r="A43" s="24"/>
      <c r="B43" t="s">
        <v>78</v>
      </c>
      <c r="C43" s="14" t="s">
        <v>79</v>
      </c>
      <c r="D43" s="19">
        <v>0.10423978323328584</v>
      </c>
      <c r="E43" s="20">
        <v>0.1066</v>
      </c>
      <c r="F43" s="20">
        <v>0.10423978323328584</v>
      </c>
      <c r="G43" s="20">
        <v>0.193</v>
      </c>
      <c r="H43" s="20">
        <v>0.193</v>
      </c>
      <c r="I43" s="20">
        <v>0.193</v>
      </c>
      <c r="J43" s="20">
        <v>0.193</v>
      </c>
      <c r="K43" s="7">
        <v>0.193</v>
      </c>
      <c r="L43" s="22">
        <v>0.13449090074347647</v>
      </c>
      <c r="M43" s="22">
        <v>0.13449090074347647</v>
      </c>
      <c r="N43" s="22">
        <v>0.13449090074347647</v>
      </c>
      <c r="O43" s="22">
        <v>0.13449090074347647</v>
      </c>
      <c r="P43" s="22">
        <v>0.13449090074347647</v>
      </c>
      <c r="Q43" s="22">
        <f>VLOOKUP(B43,'[8]Master'!$T$7:$AF$25,13,FALSE)</f>
        <v>0.2657624438350771</v>
      </c>
      <c r="R43" s="34">
        <v>0.223</v>
      </c>
    </row>
    <row r="44" spans="1:18" ht="12.75">
      <c r="A44" s="24"/>
      <c r="B44" t="s">
        <v>80</v>
      </c>
      <c r="C44" s="14" t="s">
        <v>81</v>
      </c>
      <c r="D44" s="19"/>
      <c r="E44" s="20"/>
      <c r="F44" s="20"/>
      <c r="G44" s="20"/>
      <c r="H44" s="20"/>
      <c r="I44" s="20"/>
      <c r="J44" s="20"/>
      <c r="K44" s="7"/>
      <c r="L44" s="22"/>
      <c r="M44" s="22"/>
      <c r="N44" s="22"/>
      <c r="O44" s="22"/>
      <c r="P44" s="22">
        <v>0</v>
      </c>
      <c r="Q44" s="22">
        <v>0</v>
      </c>
      <c r="R44" s="34">
        <v>0</v>
      </c>
    </row>
    <row r="45" spans="1:18" ht="12.75">
      <c r="A45" s="24"/>
      <c r="B45" t="s">
        <v>82</v>
      </c>
      <c r="C45" s="14" t="s">
        <v>64</v>
      </c>
      <c r="D45" s="19">
        <v>0.081</v>
      </c>
      <c r="E45" s="20">
        <v>0.079</v>
      </c>
      <c r="F45" s="20">
        <v>0.081</v>
      </c>
      <c r="G45" s="20">
        <v>0.143</v>
      </c>
      <c r="H45" s="20">
        <v>0.143</v>
      </c>
      <c r="I45" s="20">
        <v>0.143</v>
      </c>
      <c r="J45" s="20">
        <v>0.143</v>
      </c>
      <c r="K45" s="7">
        <v>0.1743</v>
      </c>
      <c r="L45" s="22">
        <v>0.21700000000000005</v>
      </c>
      <c r="M45" s="22">
        <v>0.21700000000000005</v>
      </c>
      <c r="N45" s="22">
        <v>0.21700000000000005</v>
      </c>
      <c r="O45" s="22">
        <v>0.21700000000000005</v>
      </c>
      <c r="P45" s="22">
        <v>0.21700000000000005</v>
      </c>
      <c r="Q45" s="22">
        <f>VLOOKUP(B45,'[8]Master'!$T$7:$AF$25,13,FALSE)</f>
        <v>0.22</v>
      </c>
      <c r="R45" s="34">
        <v>0.244</v>
      </c>
    </row>
    <row r="46" spans="1:18" ht="12.75">
      <c r="A46" s="24"/>
      <c r="B46" t="s">
        <v>83</v>
      </c>
      <c r="C46" s="14" t="s">
        <v>84</v>
      </c>
      <c r="D46" s="19">
        <v>0.08729999999999999</v>
      </c>
      <c r="E46" s="20">
        <v>0.08729999999999999</v>
      </c>
      <c r="F46" s="20">
        <v>0.08729999999999999</v>
      </c>
      <c r="G46" s="20">
        <v>0.081</v>
      </c>
      <c r="H46" s="20">
        <v>0.081</v>
      </c>
      <c r="I46" s="20">
        <v>0.081</v>
      </c>
      <c r="J46" s="20">
        <v>0.081</v>
      </c>
      <c r="K46" s="7">
        <v>0.081</v>
      </c>
      <c r="L46" s="22">
        <v>0.0814</v>
      </c>
      <c r="M46" s="22">
        <v>0.0814</v>
      </c>
      <c r="N46" s="22">
        <v>0.0814</v>
      </c>
      <c r="O46" s="22">
        <v>0.0814</v>
      </c>
      <c r="P46" s="22">
        <v>0.0814</v>
      </c>
      <c r="Q46" s="22">
        <v>0</v>
      </c>
      <c r="R46" s="34">
        <v>0.188</v>
      </c>
    </row>
    <row r="47" spans="1:18" ht="12.75">
      <c r="A47" s="24"/>
      <c r="B47" t="s">
        <v>85</v>
      </c>
      <c r="C47" s="14" t="s">
        <v>86</v>
      </c>
      <c r="D47" s="19">
        <v>0.04410409132808622</v>
      </c>
      <c r="E47" s="20">
        <v>0.045</v>
      </c>
      <c r="F47" s="20">
        <v>0.04410409132808622</v>
      </c>
      <c r="G47" s="20">
        <v>0.038</v>
      </c>
      <c r="H47" s="20">
        <v>0.038</v>
      </c>
      <c r="I47" s="20">
        <v>0.038</v>
      </c>
      <c r="J47" s="20">
        <v>0.038</v>
      </c>
      <c r="K47" s="7">
        <v>0.08929999999999999</v>
      </c>
      <c r="L47" s="22">
        <v>0.0571981579123006</v>
      </c>
      <c r="M47" s="22">
        <v>0.0571981579123006</v>
      </c>
      <c r="N47" s="22">
        <v>0.0571981579123006</v>
      </c>
      <c r="O47" s="22">
        <v>0.0571981579123006</v>
      </c>
      <c r="P47" s="22">
        <v>0.0571981579123006</v>
      </c>
      <c r="Q47" s="22">
        <f>VLOOKUP(B47,'[8]Master'!$T$7:$AF$25,13,FALSE)</f>
        <v>0.05146964446155822</v>
      </c>
      <c r="R47" s="34">
        <v>0.071</v>
      </c>
    </row>
    <row r="48" spans="1:18" ht="12.75">
      <c r="A48" s="24"/>
      <c r="B48" t="s">
        <v>87</v>
      </c>
      <c r="C48" s="14" t="s">
        <v>66</v>
      </c>
      <c r="D48" s="19">
        <v>0.04550806086629385</v>
      </c>
      <c r="E48" s="20">
        <v>0</v>
      </c>
      <c r="F48" s="20">
        <v>0.04550806086629385</v>
      </c>
      <c r="G48" s="20">
        <v>0.076</v>
      </c>
      <c r="H48" s="20">
        <v>0.076</v>
      </c>
      <c r="I48" s="20">
        <v>0.076</v>
      </c>
      <c r="J48" s="20">
        <v>0.076</v>
      </c>
      <c r="K48" s="7">
        <v>0.0856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f>VLOOKUP(B48,'[8]Master'!$T$7:$AF$25,13,FALSE)</f>
        <v>0.054368195443189146</v>
      </c>
      <c r="R48" s="34">
        <v>0</v>
      </c>
    </row>
    <row r="49" spans="1:18" ht="12.75">
      <c r="A49" s="24"/>
      <c r="B49" t="s">
        <v>88</v>
      </c>
      <c r="C49" s="14" t="s">
        <v>89</v>
      </c>
      <c r="D49" s="19">
        <v>0.02</v>
      </c>
      <c r="E49" s="20">
        <v>0.019</v>
      </c>
      <c r="F49" s="20">
        <v>0.02</v>
      </c>
      <c r="G49" s="20">
        <v>0.035</v>
      </c>
      <c r="H49" s="20">
        <v>0.035</v>
      </c>
      <c r="I49" s="20">
        <v>0.035</v>
      </c>
      <c r="J49" s="20">
        <v>0.035</v>
      </c>
      <c r="K49" s="7">
        <v>0.035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34">
        <v>0</v>
      </c>
    </row>
    <row r="50" spans="1:18" ht="12.75">
      <c r="A50" s="24"/>
      <c r="B50" t="s">
        <v>90</v>
      </c>
      <c r="C50" s="14" t="s">
        <v>91</v>
      </c>
      <c r="D50" s="19">
        <v>0.027</v>
      </c>
      <c r="E50" s="20">
        <v>0.027</v>
      </c>
      <c r="F50" s="20">
        <v>0.027</v>
      </c>
      <c r="G50" s="20">
        <v>0.027</v>
      </c>
      <c r="H50" s="20">
        <v>0.027</v>
      </c>
      <c r="I50" s="20">
        <v>0.027</v>
      </c>
      <c r="J50" s="20">
        <v>0.027</v>
      </c>
      <c r="K50" s="7">
        <v>0.027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34">
        <v>0</v>
      </c>
    </row>
    <row r="51" spans="1:18" ht="12.75">
      <c r="A51" s="24"/>
      <c r="B51" t="s">
        <v>92</v>
      </c>
      <c r="C51" s="14" t="s">
        <v>93</v>
      </c>
      <c r="D51" s="19"/>
      <c r="E51" s="20">
        <v>0.03</v>
      </c>
      <c r="F51" s="20">
        <v>0</v>
      </c>
      <c r="G51" s="20"/>
      <c r="H51" s="20"/>
      <c r="I51" s="20"/>
      <c r="J51" s="20"/>
      <c r="K51" s="7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34">
        <v>0</v>
      </c>
    </row>
    <row r="52" spans="1:18" ht="12.75">
      <c r="A52" s="24"/>
      <c r="B52" t="s">
        <v>94</v>
      </c>
      <c r="C52" s="14" t="s">
        <v>95</v>
      </c>
      <c r="D52" s="19"/>
      <c r="E52" s="20">
        <v>0.333</v>
      </c>
      <c r="F52" s="20">
        <v>0</v>
      </c>
      <c r="G52" s="20"/>
      <c r="H52" s="20"/>
      <c r="I52" s="20"/>
      <c r="J52" s="20"/>
      <c r="K52" s="7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34">
        <v>0</v>
      </c>
    </row>
    <row r="53" spans="1:18" ht="12.75">
      <c r="A53" s="24"/>
      <c r="B53" t="s">
        <v>96</v>
      </c>
      <c r="C53" s="14" t="s">
        <v>97</v>
      </c>
      <c r="D53" s="19"/>
      <c r="E53" s="20"/>
      <c r="F53" s="20"/>
      <c r="G53" s="20"/>
      <c r="H53" s="20"/>
      <c r="I53" s="20"/>
      <c r="J53" s="20"/>
      <c r="K53" s="7"/>
      <c r="L53" s="22"/>
      <c r="M53" s="22"/>
      <c r="N53" s="22"/>
      <c r="O53" s="22"/>
      <c r="P53" s="22">
        <v>0</v>
      </c>
      <c r="Q53" s="22">
        <v>0</v>
      </c>
      <c r="R53" s="34">
        <v>0</v>
      </c>
    </row>
    <row r="54" spans="1:18" ht="12.75">
      <c r="A54" s="24"/>
      <c r="B54" t="s">
        <v>98</v>
      </c>
      <c r="C54" s="14" t="s">
        <v>99</v>
      </c>
      <c r="D54" s="19">
        <v>0.05278051122883003</v>
      </c>
      <c r="E54" s="20">
        <v>0.0528</v>
      </c>
      <c r="F54" s="20">
        <v>0.05278051122883003</v>
      </c>
      <c r="G54" s="20">
        <v>0.053</v>
      </c>
      <c r="H54" s="20">
        <v>0.053</v>
      </c>
      <c r="I54" s="20">
        <v>0.053</v>
      </c>
      <c r="J54" s="20">
        <v>0.053</v>
      </c>
      <c r="K54" s="7">
        <v>0.053</v>
      </c>
      <c r="L54" s="22">
        <v>0</v>
      </c>
      <c r="M54" s="22">
        <v>0</v>
      </c>
      <c r="N54" s="22">
        <v>0</v>
      </c>
      <c r="O54" s="22">
        <v>0</v>
      </c>
      <c r="Q54" s="22">
        <v>0</v>
      </c>
      <c r="R54" s="34">
        <v>0</v>
      </c>
    </row>
    <row r="55" spans="1:18" ht="12.75">
      <c r="A55" s="24"/>
      <c r="B55" t="s">
        <v>100</v>
      </c>
      <c r="C55" s="14" t="s">
        <v>101</v>
      </c>
      <c r="D55" s="19">
        <v>0.16556515844772074</v>
      </c>
      <c r="E55" s="20">
        <v>0.1631</v>
      </c>
      <c r="F55" s="20">
        <v>0.16556515844772074</v>
      </c>
      <c r="G55" s="20">
        <v>0.154</v>
      </c>
      <c r="H55" s="20">
        <v>0.154</v>
      </c>
      <c r="I55" s="20">
        <v>0.154</v>
      </c>
      <c r="J55" s="20">
        <v>0.154</v>
      </c>
      <c r="K55" s="7">
        <v>0.154</v>
      </c>
      <c r="L55" s="22">
        <v>0.18709829126822386</v>
      </c>
      <c r="M55" s="22">
        <v>0.18709829126822386</v>
      </c>
      <c r="N55" s="22">
        <v>0.18709829126822386</v>
      </c>
      <c r="O55" s="22">
        <v>0.18709829126822386</v>
      </c>
      <c r="P55" s="22">
        <v>0.18709829126822386</v>
      </c>
      <c r="Q55" s="22">
        <f>VLOOKUP(B55,'[8]Master'!$T$7:$AF$25,13,FALSE)</f>
        <v>0.19941938365341672</v>
      </c>
      <c r="R55" s="34">
        <v>0.284</v>
      </c>
    </row>
    <row r="56" spans="1:18" ht="12.75">
      <c r="A56" s="24"/>
      <c r="B56" t="s">
        <v>102</v>
      </c>
      <c r="C56" s="14" t="s">
        <v>103</v>
      </c>
      <c r="D56" s="19">
        <v>0.015</v>
      </c>
      <c r="E56" s="20">
        <v>0.015</v>
      </c>
      <c r="F56" s="20">
        <v>0.015</v>
      </c>
      <c r="G56" s="20">
        <v>0.013</v>
      </c>
      <c r="H56" s="20">
        <v>0.013</v>
      </c>
      <c r="I56" s="20">
        <v>0.013</v>
      </c>
      <c r="J56" s="20">
        <v>0.013</v>
      </c>
      <c r="K56" s="7">
        <v>0.013</v>
      </c>
      <c r="L56" s="22">
        <v>0.013000000000000001</v>
      </c>
      <c r="M56" s="22">
        <v>0.013000000000000001</v>
      </c>
      <c r="N56" s="22">
        <v>0.013000000000000001</v>
      </c>
      <c r="O56" s="22">
        <v>0.013000000000000001</v>
      </c>
      <c r="P56" s="22">
        <v>0.013000000000000001</v>
      </c>
      <c r="Q56" s="22">
        <f>VLOOKUP(B56,'[8]Master'!$T$7:$AF$25,13,FALSE)</f>
        <v>0.013</v>
      </c>
      <c r="R56" s="34">
        <v>0.013</v>
      </c>
    </row>
    <row r="57" spans="1:18" ht="12.75">
      <c r="A57" s="24"/>
      <c r="B57" t="s">
        <v>104</v>
      </c>
      <c r="C57" s="14" t="s">
        <v>75</v>
      </c>
      <c r="D57" s="19">
        <v>0.10435143431353924</v>
      </c>
      <c r="E57" s="20">
        <v>0.1102</v>
      </c>
      <c r="F57" s="20">
        <v>0.10435143431353924</v>
      </c>
      <c r="G57" s="20">
        <v>0.156</v>
      </c>
      <c r="H57" s="20">
        <v>0.156</v>
      </c>
      <c r="I57" s="20">
        <v>0.156</v>
      </c>
      <c r="J57" s="20">
        <v>0.156</v>
      </c>
      <c r="K57" s="7">
        <v>0.156</v>
      </c>
      <c r="L57" s="22">
        <v>0.10442310973245443</v>
      </c>
      <c r="M57" s="22">
        <v>0.10442310973245443</v>
      </c>
      <c r="N57" s="22">
        <v>0.10442310973245443</v>
      </c>
      <c r="O57" s="22">
        <v>0.10442310973245443</v>
      </c>
      <c r="P57" s="22">
        <v>0.10442310973245443</v>
      </c>
      <c r="Q57" s="22">
        <f>VLOOKUP(B57,'[8]Master'!$T$7:$AF$25,13,FALSE)</f>
        <v>0.2375071157495257</v>
      </c>
      <c r="R57" s="34">
        <v>0.189</v>
      </c>
    </row>
    <row r="58" spans="1:18" ht="12.75">
      <c r="A58" s="24"/>
      <c r="B58" t="s">
        <v>105</v>
      </c>
      <c r="C58" s="14" t="s">
        <v>77</v>
      </c>
      <c r="D58" s="19">
        <v>0.07104659511110312</v>
      </c>
      <c r="E58" s="20">
        <v>0.0773</v>
      </c>
      <c r="F58" s="20">
        <v>0.07104659511110312</v>
      </c>
      <c r="G58" s="20">
        <v>0.159</v>
      </c>
      <c r="H58" s="20">
        <v>0.159</v>
      </c>
      <c r="I58" s="20">
        <v>0.159</v>
      </c>
      <c r="J58" s="20">
        <v>0.159</v>
      </c>
      <c r="K58" s="7">
        <v>0.159</v>
      </c>
      <c r="L58" s="22">
        <v>0.11149887553315238</v>
      </c>
      <c r="M58" s="22">
        <v>0.11149887553315238</v>
      </c>
      <c r="N58" s="22">
        <v>0.11149887553315238</v>
      </c>
      <c r="O58" s="22">
        <v>0.11149887553315238</v>
      </c>
      <c r="P58" s="22">
        <v>0.11149887553315238</v>
      </c>
      <c r="Q58" s="22">
        <f>VLOOKUP(B58,'[8]Master'!$T$7:$AF$25,13,FALSE)</f>
        <v>0.21458704933586337</v>
      </c>
      <c r="R58" s="34">
        <v>0.188</v>
      </c>
    </row>
    <row r="59" spans="1:18" ht="12.75">
      <c r="A59" s="24"/>
      <c r="B59" t="s">
        <v>106</v>
      </c>
      <c r="C59" s="14" t="s">
        <v>79</v>
      </c>
      <c r="D59" s="19">
        <v>0.07913983697007652</v>
      </c>
      <c r="E59" s="20">
        <v>0.0858</v>
      </c>
      <c r="F59" s="20">
        <v>0.07913983697007652</v>
      </c>
      <c r="G59" s="20">
        <v>0.159</v>
      </c>
      <c r="H59" s="20">
        <v>0.159</v>
      </c>
      <c r="I59" s="20">
        <v>0.159</v>
      </c>
      <c r="J59" s="20">
        <v>0.159</v>
      </c>
      <c r="K59" s="7">
        <v>0.159</v>
      </c>
      <c r="L59" s="22">
        <v>0.1100074359419634</v>
      </c>
      <c r="M59" s="22">
        <v>0.1100074359419634</v>
      </c>
      <c r="N59" s="22">
        <v>0.1100074359419634</v>
      </c>
      <c r="O59" s="22">
        <v>0.1100074359419634</v>
      </c>
      <c r="P59" s="22">
        <v>0.1100074359419634</v>
      </c>
      <c r="Q59" s="22">
        <f>VLOOKUP(B59,'[8]Master'!$T$7:$AF$25,13,FALSE)</f>
        <v>0.2203170659392789</v>
      </c>
      <c r="R59" s="34">
        <v>0.188</v>
      </c>
    </row>
    <row r="60" spans="1:18" ht="12.75">
      <c r="A60" s="24"/>
      <c r="B60" t="s">
        <v>107</v>
      </c>
      <c r="C60" s="14" t="s">
        <v>108</v>
      </c>
      <c r="D60" s="19"/>
      <c r="E60" s="20"/>
      <c r="F60" s="20"/>
      <c r="G60" s="20"/>
      <c r="H60" s="20"/>
      <c r="I60" s="20"/>
      <c r="J60" s="20"/>
      <c r="K60" s="7"/>
      <c r="L60" s="22"/>
      <c r="M60" s="22"/>
      <c r="N60" s="22"/>
      <c r="O60" s="22"/>
      <c r="P60" s="22"/>
      <c r="Q60" s="22"/>
      <c r="R60" s="34">
        <v>0.5</v>
      </c>
    </row>
    <row r="61" spans="1:18" ht="12.75">
      <c r="A61" s="24"/>
      <c r="B61" t="s">
        <v>109</v>
      </c>
      <c r="C61" s="14" t="s">
        <v>110</v>
      </c>
      <c r="D61" s="19"/>
      <c r="E61" s="20"/>
      <c r="F61" s="20"/>
      <c r="G61" s="20"/>
      <c r="H61" s="20"/>
      <c r="I61" s="20"/>
      <c r="J61" s="20"/>
      <c r="K61" s="7"/>
      <c r="L61" s="22"/>
      <c r="M61" s="22"/>
      <c r="N61" s="22"/>
      <c r="O61" s="22"/>
      <c r="P61" s="22"/>
      <c r="Q61" s="22"/>
      <c r="R61" s="34">
        <v>0.32</v>
      </c>
    </row>
    <row r="62" spans="1:18" ht="12.75">
      <c r="A62" s="24"/>
      <c r="B62" t="s">
        <v>111</v>
      </c>
      <c r="C62" s="14" t="s">
        <v>110</v>
      </c>
      <c r="D62" s="19"/>
      <c r="E62" s="20"/>
      <c r="F62" s="20"/>
      <c r="G62" s="20"/>
      <c r="H62" s="20"/>
      <c r="I62" s="20"/>
      <c r="J62" s="20"/>
      <c r="K62" s="7"/>
      <c r="L62" s="22"/>
      <c r="M62" s="22"/>
      <c r="N62" s="22"/>
      <c r="O62" s="22"/>
      <c r="P62" s="22"/>
      <c r="Q62" s="22"/>
      <c r="R62" s="34">
        <v>0.73</v>
      </c>
    </row>
    <row r="63" spans="1:18" ht="12.75">
      <c r="A63" s="24"/>
      <c r="B63" t="s">
        <v>112</v>
      </c>
      <c r="C63" s="14" t="s">
        <v>113</v>
      </c>
      <c r="D63" s="19"/>
      <c r="E63" s="20"/>
      <c r="F63" s="20"/>
      <c r="G63" s="20"/>
      <c r="H63" s="20"/>
      <c r="I63" s="20"/>
      <c r="J63" s="20"/>
      <c r="K63" s="7"/>
      <c r="L63" s="22"/>
      <c r="M63" s="22"/>
      <c r="N63" s="22"/>
      <c r="O63" s="22"/>
      <c r="P63" s="22"/>
      <c r="Q63" s="22"/>
      <c r="R63" s="34">
        <v>0.49</v>
      </c>
    </row>
    <row r="64" spans="2:18" s="11" customFormat="1" ht="12.75">
      <c r="B64" s="11" t="s">
        <v>114</v>
      </c>
      <c r="C64" s="11" t="s">
        <v>115</v>
      </c>
      <c r="D64" s="25">
        <v>0.025</v>
      </c>
      <c r="E64" s="6">
        <v>0</v>
      </c>
      <c r="F64" s="20">
        <v>0.025</v>
      </c>
      <c r="G64" s="20">
        <v>0</v>
      </c>
      <c r="H64" s="20">
        <v>0</v>
      </c>
      <c r="I64" s="6">
        <v>0</v>
      </c>
      <c r="J64" s="6">
        <v>0</v>
      </c>
      <c r="K64" s="7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34">
        <v>0</v>
      </c>
    </row>
    <row r="65" spans="2:18" s="11" customFormat="1" ht="12.75">
      <c r="B65" s="26" t="s">
        <v>116</v>
      </c>
      <c r="C65" s="11" t="s">
        <v>117</v>
      </c>
      <c r="D65" s="25">
        <v>0.015</v>
      </c>
      <c r="E65" s="6">
        <v>0</v>
      </c>
      <c r="F65" s="20">
        <v>0.015</v>
      </c>
      <c r="G65" s="20">
        <v>0</v>
      </c>
      <c r="H65" s="20">
        <v>0</v>
      </c>
      <c r="I65" s="6">
        <v>0</v>
      </c>
      <c r="J65" s="6">
        <v>0</v>
      </c>
      <c r="K65" s="7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34">
        <v>0</v>
      </c>
    </row>
    <row r="66" spans="2:18" s="11" customFormat="1" ht="12.75">
      <c r="B66" s="26" t="s">
        <v>118</v>
      </c>
      <c r="C66" s="11" t="s">
        <v>119</v>
      </c>
      <c r="D66" s="25">
        <v>0.0602</v>
      </c>
      <c r="E66" s="6">
        <v>0</v>
      </c>
      <c r="F66" s="20">
        <v>0.0602</v>
      </c>
      <c r="G66" s="20">
        <v>0</v>
      </c>
      <c r="H66" s="20">
        <v>0</v>
      </c>
      <c r="I66" s="6">
        <v>0</v>
      </c>
      <c r="J66" s="6">
        <v>0</v>
      </c>
      <c r="K66" s="7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34">
        <v>0</v>
      </c>
    </row>
    <row r="67" spans="2:18" s="11" customFormat="1" ht="12.75">
      <c r="B67" s="26" t="s">
        <v>120</v>
      </c>
      <c r="C67" s="26" t="s">
        <v>121</v>
      </c>
      <c r="D67" s="6">
        <v>0.065</v>
      </c>
      <c r="E67" s="6">
        <v>0</v>
      </c>
      <c r="F67" s="20">
        <v>0.065</v>
      </c>
      <c r="G67" s="20">
        <v>0</v>
      </c>
      <c r="H67" s="20">
        <v>0</v>
      </c>
      <c r="I67" s="6">
        <v>0</v>
      </c>
      <c r="J67" s="6">
        <v>0</v>
      </c>
      <c r="K67" s="7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34">
        <v>0</v>
      </c>
    </row>
    <row r="68" spans="4:18" s="11" customFormat="1" ht="12.75">
      <c r="D68" s="27"/>
      <c r="E68" s="12"/>
      <c r="F68" s="12"/>
      <c r="G68" s="12"/>
      <c r="H68" s="12"/>
      <c r="I68" s="12"/>
      <c r="J68" s="12"/>
      <c r="K68" s="12"/>
      <c r="L68" s="28"/>
      <c r="M68" s="28"/>
      <c r="N68" s="28"/>
      <c r="O68" s="28"/>
      <c r="P68" s="28"/>
      <c r="Q68" s="28"/>
      <c r="R68" s="35"/>
    </row>
    <row r="69" spans="4:18" s="11" customFormat="1" ht="12.75">
      <c r="D69" s="27"/>
      <c r="E69" s="12"/>
      <c r="F69" s="12"/>
      <c r="G69" s="12"/>
      <c r="H69" s="12"/>
      <c r="I69" s="12"/>
      <c r="J69" s="12"/>
      <c r="K69" s="12"/>
      <c r="L69" s="28"/>
      <c r="M69" s="28"/>
      <c r="N69" s="28"/>
      <c r="O69" s="28"/>
      <c r="P69" s="28"/>
      <c r="Q69" s="28"/>
      <c r="R69" s="35"/>
    </row>
    <row r="70" spans="4:18" s="11" customFormat="1" ht="12.75">
      <c r="D70" s="27"/>
      <c r="E70" s="12"/>
      <c r="F70" s="12"/>
      <c r="G70" s="12"/>
      <c r="H70" s="12"/>
      <c r="I70" s="12"/>
      <c r="J70" s="12"/>
      <c r="K70" s="12"/>
      <c r="L70" s="28"/>
      <c r="M70" s="28"/>
      <c r="N70" s="28"/>
      <c r="O70" s="28"/>
      <c r="P70" s="28"/>
      <c r="Q70" s="28"/>
      <c r="R70" s="35"/>
    </row>
    <row r="71" spans="4:18" s="11" customFormat="1" ht="12.75">
      <c r="D71" s="27"/>
      <c r="E71" s="12"/>
      <c r="F71" s="12"/>
      <c r="G71" s="12"/>
      <c r="H71" s="12"/>
      <c r="I71" s="12"/>
      <c r="J71" s="12"/>
      <c r="K71" s="12"/>
      <c r="L71" s="28"/>
      <c r="M71" s="28"/>
      <c r="N71" s="28"/>
      <c r="O71" s="28"/>
      <c r="P71" s="28"/>
      <c r="Q71" s="28"/>
      <c r="R71" s="35"/>
    </row>
    <row r="72" spans="4:18" s="11" customFormat="1" ht="12.75">
      <c r="D72" s="27"/>
      <c r="E72" s="12"/>
      <c r="F72" s="12"/>
      <c r="G72" s="12"/>
      <c r="H72" s="12"/>
      <c r="I72" s="12"/>
      <c r="J72" s="12"/>
      <c r="K72" s="12"/>
      <c r="L72" s="28"/>
      <c r="M72" s="28"/>
      <c r="N72" s="28"/>
      <c r="O72" s="28"/>
      <c r="P72" s="28"/>
      <c r="Q72" s="28"/>
      <c r="R72" s="35"/>
    </row>
    <row r="73" spans="4:18" s="11" customFormat="1" ht="12.75">
      <c r="D73" s="27"/>
      <c r="E73" s="12"/>
      <c r="F73" s="12"/>
      <c r="G73" s="12"/>
      <c r="H73" s="12"/>
      <c r="I73" s="12"/>
      <c r="J73" s="12"/>
      <c r="K73" s="12"/>
      <c r="L73" s="28"/>
      <c r="M73" s="28"/>
      <c r="N73" s="28"/>
      <c r="O73" s="28"/>
      <c r="P73" s="28"/>
      <c r="Q73" s="28"/>
      <c r="R73" s="35"/>
    </row>
    <row r="74" spans="3:18" s="11" customFormat="1" ht="12.75">
      <c r="C74" s="29"/>
      <c r="D74" s="27"/>
      <c r="E74" s="12"/>
      <c r="F74" s="12"/>
      <c r="G74" s="12"/>
      <c r="H74" s="12"/>
      <c r="I74" s="12"/>
      <c r="J74" s="12"/>
      <c r="K74" s="12"/>
      <c r="L74" s="28"/>
      <c r="M74" s="28"/>
      <c r="N74" s="28"/>
      <c r="O74" s="28"/>
      <c r="P74" s="28"/>
      <c r="Q74" s="28"/>
      <c r="R74" s="35"/>
    </row>
    <row r="75" spans="3:18" s="11" customFormat="1" ht="12.75">
      <c r="C75" s="29"/>
      <c r="D75" s="27"/>
      <c r="E75" s="12"/>
      <c r="F75" s="12"/>
      <c r="G75" s="12"/>
      <c r="H75" s="12"/>
      <c r="I75" s="12"/>
      <c r="J75" s="12"/>
      <c r="K75" s="12"/>
      <c r="L75" s="28"/>
      <c r="M75" s="28"/>
      <c r="N75" s="28"/>
      <c r="O75" s="28"/>
      <c r="P75" s="28"/>
      <c r="Q75" s="28"/>
      <c r="R75" s="35"/>
    </row>
    <row r="76" spans="3:18" s="11" customFormat="1" ht="12.75">
      <c r="C76" s="29"/>
      <c r="D76" s="27"/>
      <c r="E76" s="12"/>
      <c r="F76" s="12"/>
      <c r="G76" s="12"/>
      <c r="H76" s="12"/>
      <c r="I76" s="12"/>
      <c r="J76" s="12"/>
      <c r="K76" s="12"/>
      <c r="L76" s="28"/>
      <c r="M76" s="28"/>
      <c r="N76" s="28"/>
      <c r="O76" s="28"/>
      <c r="P76" s="28"/>
      <c r="Q76" s="28"/>
      <c r="R76" s="35"/>
    </row>
    <row r="77" spans="3:18" s="11" customFormat="1" ht="12.75">
      <c r="C77" s="29"/>
      <c r="D77" s="27"/>
      <c r="E77" s="12"/>
      <c r="F77" s="12"/>
      <c r="G77" s="12"/>
      <c r="H77" s="12"/>
      <c r="I77" s="12"/>
      <c r="J77" s="12"/>
      <c r="K77" s="12"/>
      <c r="L77" s="28"/>
      <c r="M77" s="28"/>
      <c r="N77" s="28"/>
      <c r="O77" s="28"/>
      <c r="P77" s="28"/>
      <c r="Q77" s="28"/>
      <c r="R77" s="35"/>
    </row>
    <row r="78" spans="3:18" s="11" customFormat="1" ht="12.75">
      <c r="C78" s="29"/>
      <c r="D78" s="27"/>
      <c r="E78" s="12"/>
      <c r="F78" s="12"/>
      <c r="G78" s="12"/>
      <c r="H78" s="12"/>
      <c r="I78" s="12"/>
      <c r="J78" s="12"/>
      <c r="K78" s="12"/>
      <c r="L78" s="28"/>
      <c r="M78" s="28"/>
      <c r="N78" s="28"/>
      <c r="O78" s="28"/>
      <c r="P78" s="28"/>
      <c r="Q78" s="28"/>
      <c r="R78" s="35"/>
    </row>
    <row r="79" spans="3:18" s="11" customFormat="1" ht="12.75">
      <c r="C79" s="29"/>
      <c r="D79" s="27"/>
      <c r="E79" s="12"/>
      <c r="F79" s="12"/>
      <c r="G79" s="12"/>
      <c r="H79" s="12"/>
      <c r="I79" s="12"/>
      <c r="J79" s="12"/>
      <c r="K79" s="12"/>
      <c r="L79" s="28"/>
      <c r="M79" s="28"/>
      <c r="N79" s="28"/>
      <c r="O79" s="28"/>
      <c r="P79" s="10"/>
      <c r="Q79" s="28"/>
      <c r="R79" s="35"/>
    </row>
    <row r="80" spans="3:18" s="11" customFormat="1" ht="12.75">
      <c r="C80" s="30"/>
      <c r="D80" s="27"/>
      <c r="E80" s="12"/>
      <c r="F80" s="12"/>
      <c r="G80" s="12"/>
      <c r="H80" s="12"/>
      <c r="I80" s="12"/>
      <c r="J80" s="12"/>
      <c r="K80" s="12"/>
      <c r="L80" s="28"/>
      <c r="M80" s="28"/>
      <c r="N80" s="28"/>
      <c r="O80" s="28"/>
      <c r="P80" s="10"/>
      <c r="Q80" s="28"/>
      <c r="R80" s="35"/>
    </row>
    <row r="81" spans="3:18" s="11" customFormat="1" ht="12.75">
      <c r="C81" s="29"/>
      <c r="D81" s="27"/>
      <c r="E81" s="12"/>
      <c r="F81" s="12"/>
      <c r="G81" s="12"/>
      <c r="H81" s="12"/>
      <c r="I81" s="12"/>
      <c r="J81" s="12"/>
      <c r="K81" s="12"/>
      <c r="L81" s="28"/>
      <c r="M81" s="28"/>
      <c r="N81" s="28"/>
      <c r="O81" s="28"/>
      <c r="P81" s="10"/>
      <c r="Q81" s="28"/>
      <c r="R81" s="35"/>
    </row>
    <row r="82" spans="3:18" s="11" customFormat="1" ht="12.75">
      <c r="C82" s="29"/>
      <c r="D82" s="27"/>
      <c r="E82" s="12"/>
      <c r="F82" s="12"/>
      <c r="G82" s="12"/>
      <c r="H82" s="12"/>
      <c r="I82" s="12"/>
      <c r="J82" s="12"/>
      <c r="K82" s="12"/>
      <c r="L82" s="28"/>
      <c r="M82" s="28"/>
      <c r="N82" s="28"/>
      <c r="O82" s="28"/>
      <c r="P82" s="10"/>
      <c r="Q82" s="28"/>
      <c r="R82" s="35"/>
    </row>
    <row r="83" spans="4:18" s="11" customFormat="1" ht="12.75">
      <c r="D83" s="27"/>
      <c r="E83" s="12"/>
      <c r="F83" s="12"/>
      <c r="G83" s="12"/>
      <c r="H83" s="12"/>
      <c r="I83" s="12"/>
      <c r="J83" s="12"/>
      <c r="K83" s="12"/>
      <c r="L83" s="28"/>
      <c r="M83" s="28"/>
      <c r="N83" s="28"/>
      <c r="O83" s="28"/>
      <c r="P83" s="10"/>
      <c r="Q83" s="28"/>
      <c r="R83" s="35"/>
    </row>
  </sheetData>
  <sheetProtection/>
  <printOptions horizontalCentered="1"/>
  <pageMargins left="0" right="0" top="0.38" bottom="0.5" header="0.23" footer="0.5"/>
  <pageSetup fitToHeight="1" fitToWidth="1" horizontalDpi="600" verticalDpi="600" orientation="portrait" scale="83" r:id="rId1"/>
  <headerFooter alignWithMargins="0">
    <oddHeader>&amp;RPage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>        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</dc:creator>
  <cp:keywords/>
  <dc:description/>
  <cp:lastModifiedBy>       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