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92" windowWidth="19728" windowHeight="9564"/>
  </bookViews>
  <sheets>
    <sheet name="Forecasted Sales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DRI_Mnemonics">#REF!</definedName>
    <definedName name="Pal_Workbook_GUID" hidden="1">"8JHMH9DXSMHNF44G668W66ZD"</definedName>
    <definedName name="_xlnm.Print_Area">#REF!</definedName>
    <definedName name="_xlnm.Print_Titles" localSheetId="0">'Forecasted Sales'!$O:$P,'Forecasted Sales'!$1:$9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1</definedName>
    <definedName name="SAPBEXrevision" hidden="1">1</definedName>
    <definedName name="SAPBEXsysID" hidden="1">"GP1"</definedName>
    <definedName name="SAPBEXwbID" hidden="1">"3VOBL88ZUH0TJHQP6RXNFLORZ"</definedName>
  </definedNames>
  <calcPr calcId="125725" fullCalcOnLoad="1"/>
</workbook>
</file>

<file path=xl/calcChain.xml><?xml version="1.0" encoding="utf-8"?>
<calcChain xmlns="http://schemas.openxmlformats.org/spreadsheetml/2006/main">
  <c r="S34" i="1"/>
  <c r="S33"/>
  <c r="S32"/>
  <c r="S31"/>
  <c r="S30"/>
  <c r="S29"/>
  <c r="S28"/>
  <c r="S27"/>
  <c r="S26"/>
  <c r="S25"/>
  <c r="S24"/>
  <c r="S23"/>
  <c r="S22"/>
  <c r="P22"/>
  <c r="O22"/>
  <c r="S21"/>
  <c r="P21"/>
  <c r="O21"/>
  <c r="S20"/>
  <c r="P20"/>
  <c r="O20"/>
  <c r="S19"/>
  <c r="P19"/>
  <c r="O19"/>
  <c r="S18"/>
  <c r="P18"/>
  <c r="O18"/>
  <c r="S17"/>
  <c r="P17"/>
  <c r="O17"/>
  <c r="S16"/>
  <c r="P16"/>
  <c r="O16"/>
  <c r="S15"/>
  <c r="P15"/>
  <c r="O15"/>
  <c r="S14"/>
  <c r="P14"/>
  <c r="O14"/>
  <c r="S13"/>
  <c r="P13"/>
  <c r="O13"/>
  <c r="S12"/>
  <c r="P12"/>
  <c r="O12"/>
  <c r="S11"/>
  <c r="P11"/>
  <c r="O11"/>
  <c r="J11"/>
  <c r="T11"/>
  <c r="V11"/>
  <c r="K12"/>
  <c r="AC12"/>
  <c r="U12"/>
  <c r="W12"/>
  <c r="J13"/>
  <c r="T13"/>
  <c r="V13"/>
  <c r="K14"/>
  <c r="AC14"/>
  <c r="U14"/>
  <c r="W14"/>
  <c r="J15"/>
  <c r="T15"/>
  <c r="V15"/>
  <c r="K16"/>
  <c r="AC16"/>
  <c r="U16"/>
  <c r="W16"/>
  <c r="J17"/>
  <c r="T17"/>
  <c r="V17"/>
  <c r="K18"/>
  <c r="AC18"/>
  <c r="U18"/>
  <c r="W18"/>
  <c r="J19"/>
  <c r="T19"/>
  <c r="V19"/>
  <c r="K20"/>
  <c r="AC20"/>
  <c r="U20"/>
  <c r="W20"/>
  <c r="J21"/>
  <c r="T21"/>
  <c r="V21"/>
  <c r="K22"/>
  <c r="AC22"/>
  <c r="U22"/>
  <c r="W22"/>
  <c r="K23"/>
  <c r="U23"/>
  <c r="W23"/>
  <c r="J24"/>
  <c r="T24"/>
  <c r="V24"/>
  <c r="K25"/>
  <c r="U25"/>
  <c r="W25"/>
  <c r="J26"/>
  <c r="T26"/>
  <c r="V26"/>
  <c r="K27"/>
  <c r="U27"/>
  <c r="W27"/>
  <c r="J28"/>
  <c r="T28"/>
  <c r="V28"/>
  <c r="K29"/>
  <c r="U29"/>
  <c r="W29"/>
  <c r="J30"/>
  <c r="T30"/>
  <c r="V30"/>
  <c r="K31"/>
  <c r="U31"/>
  <c r="W31"/>
  <c r="J32"/>
  <c r="T32"/>
  <c r="V32"/>
  <c r="K33"/>
  <c r="U33"/>
  <c r="W33"/>
  <c r="J34"/>
  <c r="T34"/>
  <c r="V34"/>
  <c r="K11"/>
  <c r="AC11"/>
  <c r="U11"/>
  <c r="W11"/>
  <c r="J12"/>
  <c r="T12"/>
  <c r="V12"/>
  <c r="K13"/>
  <c r="U13"/>
  <c r="W13"/>
  <c r="J14"/>
  <c r="T14"/>
  <c r="V14"/>
  <c r="AB14"/>
  <c r="K15"/>
  <c r="U15"/>
  <c r="W15"/>
  <c r="J16"/>
  <c r="T16"/>
  <c r="V16"/>
  <c r="K17"/>
  <c r="U17"/>
  <c r="W17"/>
  <c r="J18"/>
  <c r="T18"/>
  <c r="V18"/>
  <c r="AB18"/>
  <c r="K19"/>
  <c r="U19"/>
  <c r="W19"/>
  <c r="J20"/>
  <c r="T20"/>
  <c r="V20"/>
  <c r="K21"/>
  <c r="U21"/>
  <c r="W21"/>
  <c r="J22"/>
  <c r="T22"/>
  <c r="V22"/>
  <c r="AB22"/>
  <c r="J23"/>
  <c r="T23"/>
  <c r="V23"/>
  <c r="AB23"/>
  <c r="K24"/>
  <c r="U24"/>
  <c r="W24"/>
  <c r="J25"/>
  <c r="T25"/>
  <c r="V25"/>
  <c r="AB25"/>
  <c r="K26"/>
  <c r="AB26"/>
  <c r="U26"/>
  <c r="W26"/>
  <c r="J27"/>
  <c r="T27"/>
  <c r="V27"/>
  <c r="AB27"/>
  <c r="K28"/>
  <c r="AB28"/>
  <c r="U28"/>
  <c r="W28"/>
  <c r="J29"/>
  <c r="T29"/>
  <c r="V29"/>
  <c r="AB29"/>
  <c r="K30"/>
  <c r="U30"/>
  <c r="W30"/>
  <c r="J31"/>
  <c r="T31"/>
  <c r="V31"/>
  <c r="AB31"/>
  <c r="K32"/>
  <c r="U32"/>
  <c r="W32"/>
  <c r="J33"/>
  <c r="T33"/>
  <c r="V33"/>
  <c r="AB33"/>
  <c r="K34"/>
  <c r="U34"/>
  <c r="W34"/>
  <c r="AB20"/>
  <c r="AB16"/>
  <c r="AB12"/>
  <c r="N33"/>
  <c r="N31"/>
  <c r="N29"/>
  <c r="N27"/>
  <c r="N25"/>
  <c r="N23"/>
  <c r="N34"/>
  <c r="AC31"/>
  <c r="N30"/>
  <c r="AC27"/>
  <c r="N26"/>
  <c r="N21"/>
  <c r="N19"/>
  <c r="N17"/>
  <c r="N15"/>
  <c r="N13"/>
  <c r="N11"/>
  <c r="AC34"/>
  <c r="AB34"/>
  <c r="AC32"/>
  <c r="AB32"/>
  <c r="AC30"/>
  <c r="AC28"/>
  <c r="AC26"/>
  <c r="AC24"/>
  <c r="N22"/>
  <c r="N20"/>
  <c r="N18"/>
  <c r="N16"/>
  <c r="N14"/>
  <c r="Q14"/>
  <c r="N12"/>
  <c r="AC33"/>
  <c r="N32"/>
  <c r="AC29"/>
  <c r="N28"/>
  <c r="AC25"/>
  <c r="N24"/>
  <c r="AC23"/>
  <c r="AC21"/>
  <c r="AC19"/>
  <c r="AC17"/>
  <c r="AC15"/>
  <c r="AC13"/>
  <c r="AB21"/>
  <c r="AB19"/>
  <c r="AB17"/>
  <c r="AB15"/>
  <c r="AB13"/>
  <c r="AB11"/>
  <c r="AB30"/>
  <c r="AB24"/>
  <c r="R11"/>
  <c r="Q11"/>
  <c r="R25"/>
  <c r="Q25"/>
  <c r="R27"/>
  <c r="Q27"/>
  <c r="R29"/>
  <c r="Q29"/>
  <c r="R31"/>
  <c r="Q31"/>
  <c r="R33"/>
  <c r="Q33"/>
  <c r="R24"/>
  <c r="Q24"/>
  <c r="R28"/>
  <c r="Q28"/>
  <c r="R32"/>
  <c r="Q32"/>
  <c r="Q12"/>
  <c r="R12"/>
  <c r="R14"/>
  <c r="Q16"/>
  <c r="R16"/>
  <c r="Q18"/>
  <c r="R18"/>
  <c r="Q20"/>
  <c r="R20"/>
  <c r="Q22"/>
  <c r="R22"/>
  <c r="R13"/>
  <c r="Q13"/>
  <c r="Q15"/>
  <c r="R15"/>
  <c r="R17"/>
  <c r="Q17"/>
  <c r="Q19"/>
  <c r="R19"/>
  <c r="R21"/>
  <c r="Q21"/>
  <c r="R26"/>
  <c r="Q26"/>
  <c r="R30"/>
  <c r="Q30"/>
  <c r="R34"/>
  <c r="Q34"/>
  <c r="R23"/>
  <c r="Q23"/>
  <c r="X19"/>
  <c r="X15"/>
  <c r="X32"/>
  <c r="X28"/>
  <c r="X24"/>
  <c r="X23"/>
  <c r="X34"/>
  <c r="X30"/>
  <c r="X26"/>
  <c r="X21"/>
  <c r="X17"/>
  <c r="X13"/>
  <c r="X22"/>
  <c r="X20"/>
  <c r="X18"/>
  <c r="X16"/>
  <c r="X14"/>
  <c r="X12"/>
  <c r="X33"/>
  <c r="X31"/>
  <c r="X29"/>
  <c r="X27"/>
  <c r="X25"/>
  <c r="X11"/>
  <c r="Z11"/>
  <c r="Z25"/>
  <c r="Z27"/>
  <c r="Z29"/>
  <c r="Z31"/>
  <c r="Z33"/>
  <c r="Z12"/>
  <c r="Z14"/>
  <c r="Z16"/>
  <c r="Z18"/>
  <c r="Z20"/>
  <c r="Z22"/>
  <c r="Z13"/>
  <c r="Z17"/>
  <c r="Z21"/>
  <c r="Z26"/>
  <c r="Z30"/>
  <c r="Z34"/>
  <c r="Z23"/>
  <c r="Z24"/>
  <c r="Z28"/>
  <c r="Z32"/>
  <c r="Z15"/>
  <c r="Z19"/>
</calcChain>
</file>

<file path=xl/sharedStrings.xml><?xml version="1.0" encoding="utf-8"?>
<sst xmlns="http://schemas.openxmlformats.org/spreadsheetml/2006/main" count="44" uniqueCount="28">
  <si>
    <t>Year</t>
  </si>
  <si>
    <t>Period</t>
  </si>
  <si>
    <t xml:space="preserve">Residential </t>
  </si>
  <si>
    <t>Commercial</t>
  </si>
  <si>
    <t>Industrial</t>
  </si>
  <si>
    <t>SHY</t>
  </si>
  <si>
    <t>Other</t>
  </si>
  <si>
    <t>Metro</t>
  </si>
  <si>
    <t>Resale</t>
  </si>
  <si>
    <t>Total</t>
  </si>
  <si>
    <t>Sales</t>
  </si>
  <si>
    <t>Difference</t>
  </si>
  <si>
    <t>NEL</t>
  </si>
  <si>
    <t>Res Adj</t>
  </si>
  <si>
    <t>Com Adj</t>
  </si>
  <si>
    <t>With AMI Adj</t>
  </si>
  <si>
    <t>Output of the Revenue Class Models</t>
  </si>
  <si>
    <t>With EDR Adj</t>
  </si>
  <si>
    <t>Sum</t>
  </si>
  <si>
    <t>Forecasted Based on NEL model +</t>
  </si>
  <si>
    <t>adjustments for incremental DSM and energy efficiency</t>
  </si>
  <si>
    <t>Residential + Commercial</t>
  </si>
  <si>
    <t>Florida Power &amp; Light Company</t>
  </si>
  <si>
    <t>Docket No. 120015-EI</t>
  </si>
  <si>
    <t>SFHHA's First Set of Interrogatories</t>
  </si>
  <si>
    <t>Interrogatory No. 123- Supplemental</t>
  </si>
  <si>
    <t xml:space="preserve">Attachment No. 1 </t>
  </si>
  <si>
    <t>Tab 1 of 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</si>
</sst>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ms Rmn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>
      <alignment horizontal="left" wrapText="1"/>
    </xf>
    <xf numFmtId="9" fontId="1" fillId="0" borderId="0" applyFont="0" applyFill="0" applyBorder="0" applyAlignment="0" applyProtection="0"/>
    <xf numFmtId="4" fontId="6" fillId="10" borderId="1" applyNumberFormat="0" applyProtection="0">
      <alignment vertical="center"/>
    </xf>
    <xf numFmtId="4" fontId="7" fillId="11" borderId="1" applyNumberFormat="0" applyProtection="0">
      <alignment vertical="center"/>
    </xf>
    <xf numFmtId="4" fontId="6" fillId="11" borderId="1" applyNumberFormat="0" applyProtection="0">
      <alignment horizontal="left" vertical="center" indent="1"/>
    </xf>
    <xf numFmtId="0" fontId="6" fillId="11" borderId="1" applyNumberFormat="0" applyProtection="0">
      <alignment horizontal="left" vertical="top" indent="1"/>
    </xf>
    <xf numFmtId="4" fontId="8" fillId="0" borderId="0" applyNumberFormat="0" applyProtection="0">
      <alignment horizontal="left"/>
    </xf>
    <xf numFmtId="4" fontId="5" fillId="2" borderId="1" applyNumberFormat="0" applyProtection="0">
      <alignment horizontal="right" vertical="center"/>
    </xf>
    <xf numFmtId="4" fontId="5" fillId="3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6" fillId="13" borderId="2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9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16" borderId="0" applyNumberFormat="0" applyProtection="0">
      <alignment horizontal="left" vertical="center" indent="1"/>
    </xf>
    <xf numFmtId="0" fontId="10" fillId="14" borderId="1" applyNumberFormat="0" applyProtection="0">
      <alignment horizontal="left" vertical="center" indent="1"/>
    </xf>
    <xf numFmtId="0" fontId="1" fillId="14" borderId="1" applyNumberFormat="0" applyProtection="0">
      <alignment horizontal="left" vertical="top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17" borderId="1" applyNumberFormat="0" applyProtection="0">
      <alignment horizontal="left" vertical="center" indent="1"/>
    </xf>
    <xf numFmtId="0" fontId="1" fillId="17" borderId="1" applyNumberFormat="0" applyProtection="0">
      <alignment horizontal="left" vertical="top" indent="1"/>
    </xf>
    <xf numFmtId="0" fontId="1" fillId="18" borderId="1" applyNumberFormat="0" applyProtection="0">
      <alignment horizontal="left" vertical="center" indent="1"/>
    </xf>
    <xf numFmtId="0" fontId="1" fillId="18" borderId="1" applyNumberFormat="0" applyProtection="0">
      <alignment horizontal="left" vertical="top" indent="1"/>
    </xf>
    <xf numFmtId="0" fontId="1" fillId="0" borderId="0"/>
    <xf numFmtId="4" fontId="5" fillId="19" borderId="1" applyNumberFormat="0" applyProtection="0">
      <alignment vertical="center"/>
    </xf>
    <xf numFmtId="4" fontId="11" fillId="19" borderId="1" applyNumberFormat="0" applyProtection="0">
      <alignment vertical="center"/>
    </xf>
    <xf numFmtId="4" fontId="5" fillId="19" borderId="1" applyNumberFormat="0" applyProtection="0">
      <alignment horizontal="left" vertical="center" indent="1"/>
    </xf>
    <xf numFmtId="0" fontId="5" fillId="19" borderId="1" applyNumberFormat="0" applyProtection="0">
      <alignment horizontal="left" vertical="top" indent="1"/>
    </xf>
    <xf numFmtId="4" fontId="5" fillId="0" borderId="0" applyNumberFormat="0" applyProtection="0">
      <alignment horizontal="right"/>
    </xf>
    <xf numFmtId="4" fontId="6" fillId="0" borderId="3" applyNumberFormat="0" applyProtection="0">
      <alignment horizontal="right" vertical="center"/>
    </xf>
    <xf numFmtId="4" fontId="6" fillId="0" borderId="0" applyNumberFormat="0" applyProtection="0">
      <alignment horizontal="left" vertical="center" wrapText="1" indent="1"/>
    </xf>
    <xf numFmtId="0" fontId="8" fillId="0" borderId="0" applyNumberFormat="0" applyProtection="0">
      <alignment horizontal="center" wrapText="1"/>
    </xf>
    <xf numFmtId="4" fontId="12" fillId="0" borderId="0" applyNumberFormat="0" applyProtection="0">
      <alignment horizontal="left"/>
    </xf>
    <xf numFmtId="4" fontId="13" fillId="0" borderId="0" applyNumberFormat="0" applyProtection="0">
      <alignment horizontal="right"/>
    </xf>
    <xf numFmtId="164" fontId="1" fillId="0" borderId="0">
      <alignment horizontal="left" wrapText="1"/>
    </xf>
  </cellStyleXfs>
  <cellXfs count="20">
    <xf numFmtId="0" fontId="0" fillId="0" borderId="0" xfId="0"/>
    <xf numFmtId="0" fontId="2" fillId="0" borderId="0" xfId="3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2" applyFont="1"/>
    <xf numFmtId="0" fontId="1" fillId="0" borderId="0" xfId="2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37" fontId="4" fillId="0" borderId="0" xfId="2" applyNumberFormat="1" applyFont="1" applyAlignment="1" applyProtection="1">
      <alignment horizontal="center"/>
    </xf>
    <xf numFmtId="37" fontId="4" fillId="0" borderId="0" xfId="2" applyNumberFormat="1" applyFont="1" applyFill="1" applyAlignment="1" applyProtection="1">
      <alignment horizontal="center"/>
    </xf>
    <xf numFmtId="0" fontId="3" fillId="0" borderId="0" xfId="2" applyFont="1" applyBorder="1" applyAlignment="1">
      <alignment horizontal="center" vertical="center"/>
    </xf>
    <xf numFmtId="10" fontId="1" fillId="0" borderId="0" xfId="4" applyNumberFormat="1"/>
    <xf numFmtId="165" fontId="1" fillId="0" borderId="0" xfId="1" applyNumberFormat="1"/>
    <xf numFmtId="37" fontId="1" fillId="0" borderId="0" xfId="2" applyNumberFormat="1"/>
    <xf numFmtId="37" fontId="4" fillId="20" borderId="0" xfId="2" applyNumberFormat="1" applyFont="1" applyFill="1" applyAlignment="1" applyProtection="1">
      <alignment horizontal="center"/>
    </xf>
    <xf numFmtId="0" fontId="3" fillId="0" borderId="0" xfId="2" applyFont="1" applyAlignment="1">
      <alignment horizontal="center" wrapText="1"/>
    </xf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Alignment="1">
      <alignment horizontal="center" wrapText="1"/>
    </xf>
  </cellXfs>
  <cellStyles count="45">
    <cellStyle name="Comma" xfId="1" builtinId="3"/>
    <cellStyle name="Normal" xfId="0" builtinId="0"/>
    <cellStyle name="Normal_2007 BUDGET FORECAST (Aug 24)" xfId="2"/>
    <cellStyle name="Normal_2008_2012 St_Energy Forecast(2011-12 Joaane's Numbers)" xfId="3"/>
    <cellStyle name="Percent" xfId="4" builtinId="5"/>
    <cellStyle name="SAPBEXaggData" xfId="5"/>
    <cellStyle name="SAPBEXaggDataEmph" xfId="6"/>
    <cellStyle name="SAPBEXaggItem" xfId="7"/>
    <cellStyle name="SAPBEXaggItemX" xfId="8"/>
    <cellStyle name="SAPBEXchaText" xfId="9"/>
    <cellStyle name="SAPBEXexcBad7" xfId="10"/>
    <cellStyle name="SAPBEXexcBad8" xfId="11"/>
    <cellStyle name="SAPBEXexcBad9" xfId="12"/>
    <cellStyle name="SAPBEXexcCritical4" xfId="13"/>
    <cellStyle name="SAPBEXexcCritical5" xfId="14"/>
    <cellStyle name="SAPBEXexcCritical6" xfId="15"/>
    <cellStyle name="SAPBEXexcGood1" xfId="16"/>
    <cellStyle name="SAPBEXexcGood2" xfId="17"/>
    <cellStyle name="SAPBEXexcGood3" xfId="18"/>
    <cellStyle name="SAPBEXfilterDrill" xfId="19"/>
    <cellStyle name="SAPBEXfilterItem" xfId="20"/>
    <cellStyle name="SAPBEXfilterText" xfId="21"/>
    <cellStyle name="SAPBEXformats" xfId="22"/>
    <cellStyle name="SAPBEXheaderItem" xfId="23"/>
    <cellStyle name="SAPBEXheaderText" xfId="24"/>
    <cellStyle name="SAPBEXHLevel0" xfId="25"/>
    <cellStyle name="SAPBEXHLevel0X" xfId="26"/>
    <cellStyle name="SAPBEXHLevel1" xfId="27"/>
    <cellStyle name="SAPBEXHLevel1X" xfId="28"/>
    <cellStyle name="SAPBEXHLevel2" xfId="29"/>
    <cellStyle name="SAPBEXHLevel2X" xfId="30"/>
    <cellStyle name="SAPBEXHLevel3" xfId="31"/>
    <cellStyle name="SAPBEXHLevel3X" xfId="32"/>
    <cellStyle name="SAPBEXinputData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Style 1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/>
  <dimension ref="A1:AH36"/>
  <sheetViews>
    <sheetView tabSelected="1" zoomScaleNormal="100" workbookViewId="0">
      <pane xSplit="2" ySplit="10" topLeftCell="C11" activePane="bottomRight" state="frozen"/>
      <selection activeCell="J54" sqref="J54"/>
      <selection pane="topRight" activeCell="J54" sqref="J54"/>
      <selection pane="bottomLeft" activeCell="J54" sqref="J54"/>
      <selection pane="bottomRight" activeCell="C16" sqref="C16"/>
    </sheetView>
  </sheetViews>
  <sheetFormatPr defaultColWidth="9.109375" defaultRowHeight="13.2"/>
  <cols>
    <col min="1" max="1" width="11.44140625" style="5" customWidth="1"/>
    <col min="2" max="2" width="13" style="5" customWidth="1"/>
    <col min="3" max="3" width="12.109375" style="5" customWidth="1"/>
    <col min="4" max="4" width="10.88671875" style="5" customWidth="1"/>
    <col min="5" max="9" width="9.109375" style="5"/>
    <col min="10" max="11" width="10.88671875" style="5" bestFit="1" customWidth="1"/>
    <col min="12" max="12" width="17.5546875" style="5" customWidth="1"/>
    <col min="13" max="13" width="12.6640625" style="5" customWidth="1"/>
    <col min="14" max="14" width="11.6640625" style="5" bestFit="1" customWidth="1"/>
    <col min="15" max="16" width="9.109375" style="5"/>
    <col min="17" max="17" width="15.5546875" style="5" customWidth="1"/>
    <col min="18" max="18" width="10.6640625" style="5" customWidth="1"/>
    <col min="19" max="19" width="11.88671875" style="5" customWidth="1"/>
    <col min="20" max="22" width="9.109375" style="5"/>
    <col min="23" max="23" width="12" style="5" customWidth="1"/>
    <col min="24" max="24" width="9.44140625" style="5" bestFit="1" customWidth="1"/>
    <col min="25" max="25" width="9.109375" style="5"/>
    <col min="26" max="27" width="13.33203125" style="5" bestFit="1" customWidth="1"/>
    <col min="28" max="31" width="9.109375" style="5"/>
    <col min="32" max="32" width="12.88671875" style="5" bestFit="1" customWidth="1"/>
    <col min="33" max="33" width="9.109375" style="5"/>
    <col min="34" max="34" width="11.6640625" style="5" bestFit="1" customWidth="1"/>
    <col min="35" max="16384" width="9.109375" style="5"/>
  </cols>
  <sheetData>
    <row r="1" spans="1:34">
      <c r="A1" s="5" t="s">
        <v>22</v>
      </c>
      <c r="O1" s="5" t="s">
        <v>22</v>
      </c>
    </row>
    <row r="2" spans="1:34">
      <c r="A2" s="5" t="s">
        <v>23</v>
      </c>
      <c r="O2" s="5" t="s">
        <v>23</v>
      </c>
    </row>
    <row r="3" spans="1:34">
      <c r="A3" s="5" t="s">
        <v>24</v>
      </c>
      <c r="O3" s="5" t="s">
        <v>24</v>
      </c>
    </row>
    <row r="4" spans="1:34">
      <c r="A4" s="5" t="s">
        <v>25</v>
      </c>
      <c r="O4" s="5" t="s">
        <v>25</v>
      </c>
    </row>
    <row r="5" spans="1:34">
      <c r="A5" s="5" t="s">
        <v>26</v>
      </c>
      <c r="O5" s="5" t="s">
        <v>26</v>
      </c>
    </row>
    <row r="6" spans="1:34">
      <c r="A6" s="5" t="s">
        <v>27</v>
      </c>
      <c r="O6" s="5" t="s">
        <v>27</v>
      </c>
    </row>
    <row r="8" spans="1:34">
      <c r="C8" s="17" t="s">
        <v>16</v>
      </c>
      <c r="D8" s="17"/>
      <c r="E8" s="17"/>
      <c r="F8" s="17"/>
      <c r="G8" s="17"/>
      <c r="H8" s="17"/>
      <c r="I8" s="17"/>
      <c r="L8" s="18" t="s">
        <v>19</v>
      </c>
      <c r="M8" s="18"/>
    </row>
    <row r="9" spans="1:34" ht="36" customHeight="1">
      <c r="A9" s="1" t="s">
        <v>0</v>
      </c>
      <c r="B9" s="2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18</v>
      </c>
      <c r="K9" s="16" t="s">
        <v>21</v>
      </c>
      <c r="L9" s="19" t="s">
        <v>20</v>
      </c>
      <c r="M9" s="19"/>
      <c r="N9" s="4" t="s">
        <v>11</v>
      </c>
      <c r="O9" s="6" t="s">
        <v>0</v>
      </c>
      <c r="P9" s="6" t="s">
        <v>1</v>
      </c>
      <c r="Q9" s="7" t="s">
        <v>2</v>
      </c>
      <c r="R9" s="7" t="s">
        <v>3</v>
      </c>
      <c r="S9" s="7" t="s">
        <v>4</v>
      </c>
      <c r="T9" s="7" t="s">
        <v>5</v>
      </c>
      <c r="U9" s="7" t="s">
        <v>6</v>
      </c>
      <c r="V9" s="7" t="s">
        <v>7</v>
      </c>
      <c r="W9" s="7" t="s">
        <v>8</v>
      </c>
      <c r="X9" s="7" t="s">
        <v>9</v>
      </c>
      <c r="Y9" s="4"/>
      <c r="AA9" s="3" t="s">
        <v>12</v>
      </c>
      <c r="AB9" s="4" t="s">
        <v>13</v>
      </c>
      <c r="AC9" s="4" t="s">
        <v>14</v>
      </c>
      <c r="AF9" s="8"/>
      <c r="AG9" s="8"/>
      <c r="AH9" s="8"/>
    </row>
    <row r="10" spans="1:34" ht="22.5" customHeight="1">
      <c r="A10" s="1"/>
      <c r="B10" s="2"/>
      <c r="C10" s="3" t="s">
        <v>15</v>
      </c>
      <c r="D10" s="3" t="s">
        <v>17</v>
      </c>
      <c r="E10" s="3"/>
      <c r="F10" s="3"/>
      <c r="G10" s="3"/>
      <c r="H10" s="3"/>
      <c r="I10" s="3"/>
      <c r="J10" s="3"/>
      <c r="K10" s="3"/>
      <c r="L10" s="8" t="s">
        <v>10</v>
      </c>
      <c r="M10" s="4" t="s">
        <v>12</v>
      </c>
      <c r="N10" s="4"/>
      <c r="O10" s="6"/>
      <c r="P10" s="6"/>
      <c r="Q10" s="7"/>
      <c r="R10" s="7"/>
      <c r="S10" s="7"/>
      <c r="T10" s="7"/>
      <c r="U10" s="7"/>
      <c r="V10" s="7"/>
      <c r="W10" s="7"/>
      <c r="X10" s="7"/>
      <c r="AA10" s="3"/>
      <c r="AB10" s="4"/>
      <c r="AC10" s="4"/>
      <c r="AF10" s="8"/>
      <c r="AG10" s="8"/>
      <c r="AH10" s="8"/>
    </row>
    <row r="11" spans="1:34">
      <c r="A11" s="1">
        <v>2012</v>
      </c>
      <c r="B11" s="1">
        <v>1</v>
      </c>
      <c r="C11" s="15">
        <v>3827932.6135554533</v>
      </c>
      <c r="D11" s="15">
        <v>3417884.549440118</v>
      </c>
      <c r="E11" s="15">
        <v>259122.74002377823</v>
      </c>
      <c r="F11" s="15">
        <v>37961.234639605005</v>
      </c>
      <c r="G11" s="15">
        <v>2022.4375878084006</v>
      </c>
      <c r="H11" s="15">
        <v>6908.8173913043483</v>
      </c>
      <c r="I11" s="15">
        <v>156021.51541269402</v>
      </c>
      <c r="J11" s="15">
        <f>SUM(C11:I11)</f>
        <v>7707853.9080507606</v>
      </c>
      <c r="K11" s="9">
        <f>SUM(C11:D11)</f>
        <v>7245817.1629955713</v>
      </c>
      <c r="L11" s="9">
        <v>8549186.8365373611</v>
      </c>
      <c r="M11" s="9">
        <v>8281179.6600454058</v>
      </c>
      <c r="N11" s="10">
        <f t="shared" ref="N11:N34" si="0">+J11-L11</f>
        <v>-841332.92848660052</v>
      </c>
      <c r="O11" s="11">
        <f t="shared" ref="O11:P22" si="1">+A11</f>
        <v>2012</v>
      </c>
      <c r="P11" s="11">
        <f t="shared" si="1"/>
        <v>1</v>
      </c>
      <c r="Q11" s="9">
        <f t="shared" ref="Q11:Q34" si="2">+C11-($N11*AB11)</f>
        <v>4272405.0151307266</v>
      </c>
      <c r="R11" s="9">
        <f t="shared" ref="R11:R34" si="3">+D11-($N11*AC11)</f>
        <v>3814745.0763514452</v>
      </c>
      <c r="S11" s="10">
        <f t="shared" ref="S11:W22" si="4">+E11</f>
        <v>259122.74002377823</v>
      </c>
      <c r="T11" s="10">
        <f t="shared" si="4"/>
        <v>37961.234639605005</v>
      </c>
      <c r="U11" s="10">
        <f t="shared" si="4"/>
        <v>2022.4375878084006</v>
      </c>
      <c r="V11" s="10">
        <f t="shared" si="4"/>
        <v>6908.8173913043483</v>
      </c>
      <c r="W11" s="10">
        <f t="shared" si="4"/>
        <v>156021.51541269402</v>
      </c>
      <c r="X11" s="10">
        <f>SUM(Q11:W11)</f>
        <v>8549186.8365373611</v>
      </c>
      <c r="Y11" s="9"/>
      <c r="Z11" s="10">
        <f t="shared" ref="Z11:Z34" si="5">+X11-L11</f>
        <v>0</v>
      </c>
      <c r="AA11" s="9"/>
      <c r="AB11" s="12">
        <f t="shared" ref="AB11:AC34" si="6">+C11/$K11</f>
        <v>0.52829550172818696</v>
      </c>
      <c r="AC11" s="12">
        <f t="shared" si="6"/>
        <v>0.4717044982718131</v>
      </c>
      <c r="AF11" s="13"/>
    </row>
    <row r="12" spans="1:34">
      <c r="A12" s="1">
        <v>2012</v>
      </c>
      <c r="B12" s="1">
        <v>2</v>
      </c>
      <c r="C12" s="15">
        <v>3670142.4103414533</v>
      </c>
      <c r="D12" s="15">
        <v>3384986.0195179335</v>
      </c>
      <c r="E12" s="15">
        <v>256422.32080461501</v>
      </c>
      <c r="F12" s="15">
        <v>36683.452133325562</v>
      </c>
      <c r="G12" s="15">
        <v>2202.3088419912215</v>
      </c>
      <c r="H12" s="15">
        <v>7377.1985507246372</v>
      </c>
      <c r="I12" s="15">
        <v>170206.296141467</v>
      </c>
      <c r="J12" s="15">
        <f>SUM(C12:I12)</f>
        <v>7528020.0063315099</v>
      </c>
      <c r="K12" s="9">
        <f>SUM(C12:D12)</f>
        <v>7055128.4298593868</v>
      </c>
      <c r="L12" s="9">
        <v>7464304.8632933367</v>
      </c>
      <c r="M12" s="9">
        <v>7411021.7469080454</v>
      </c>
      <c r="N12" s="10">
        <f t="shared" si="0"/>
        <v>63715.143038173206</v>
      </c>
      <c r="O12" s="11">
        <f t="shared" si="1"/>
        <v>2012</v>
      </c>
      <c r="P12" s="11">
        <f t="shared" si="1"/>
        <v>2</v>
      </c>
      <c r="Q12" s="9">
        <f t="shared" si="2"/>
        <v>3636997.2095176559</v>
      </c>
      <c r="R12" s="9">
        <f t="shared" si="3"/>
        <v>3354416.0773035577</v>
      </c>
      <c r="S12" s="10">
        <f t="shared" si="4"/>
        <v>256422.32080461501</v>
      </c>
      <c r="T12" s="10">
        <f t="shared" si="4"/>
        <v>36683.452133325562</v>
      </c>
      <c r="U12" s="10">
        <f t="shared" si="4"/>
        <v>2202.3088419912215</v>
      </c>
      <c r="V12" s="10">
        <f t="shared" si="4"/>
        <v>7377.1985507246372</v>
      </c>
      <c r="W12" s="10">
        <f t="shared" si="4"/>
        <v>170206.296141467</v>
      </c>
      <c r="X12" s="10">
        <f>SUM(Q12:W12)</f>
        <v>7464304.8632933367</v>
      </c>
      <c r="Y12" s="9"/>
      <c r="Z12" s="10">
        <f t="shared" si="5"/>
        <v>0</v>
      </c>
      <c r="AA12" s="9"/>
      <c r="AB12" s="12">
        <f t="shared" si="6"/>
        <v>0.52020915661978973</v>
      </c>
      <c r="AC12" s="12">
        <f t="shared" si="6"/>
        <v>0.47979084338021022</v>
      </c>
      <c r="AF12" s="13"/>
    </row>
    <row r="13" spans="1:34">
      <c r="A13" s="1">
        <v>2012</v>
      </c>
      <c r="B13" s="1">
        <v>3</v>
      </c>
      <c r="C13" s="15">
        <v>3568452.7728828825</v>
      </c>
      <c r="D13" s="15">
        <v>3430793.9900654298</v>
      </c>
      <c r="E13" s="15">
        <v>257037.2414984561</v>
      </c>
      <c r="F13" s="15">
        <v>37168.615756537263</v>
      </c>
      <c r="G13" s="15">
        <v>2342.3911670601005</v>
      </c>
      <c r="H13" s="15">
        <v>7212.6072463768105</v>
      </c>
      <c r="I13" s="15">
        <v>154504.15011834263</v>
      </c>
      <c r="J13" s="15">
        <f>SUM(C13:I13)</f>
        <v>7457511.7687350847</v>
      </c>
      <c r="K13" s="9">
        <f>SUM(C13:D13)</f>
        <v>6999246.7629483119</v>
      </c>
      <c r="L13" s="9">
        <v>7384629.5654440429</v>
      </c>
      <c r="M13" s="9">
        <v>8307816.3391802227</v>
      </c>
      <c r="N13" s="10">
        <f t="shared" si="0"/>
        <v>72882.203291041777</v>
      </c>
      <c r="O13" s="11">
        <f t="shared" si="1"/>
        <v>2012</v>
      </c>
      <c r="P13" s="11">
        <f t="shared" si="1"/>
        <v>3</v>
      </c>
      <c r="Q13" s="9">
        <f t="shared" si="2"/>
        <v>3531294.9601587346</v>
      </c>
      <c r="R13" s="9">
        <f t="shared" si="3"/>
        <v>3395069.599498536</v>
      </c>
      <c r="S13" s="10">
        <f t="shared" si="4"/>
        <v>257037.2414984561</v>
      </c>
      <c r="T13" s="10">
        <f t="shared" si="4"/>
        <v>37168.615756537263</v>
      </c>
      <c r="U13" s="10">
        <f t="shared" si="4"/>
        <v>2342.3911670601005</v>
      </c>
      <c r="V13" s="10">
        <f t="shared" si="4"/>
        <v>7212.6072463768105</v>
      </c>
      <c r="W13" s="10">
        <f t="shared" si="4"/>
        <v>154504.15011834263</v>
      </c>
      <c r="X13" s="10">
        <f>SUM(Q13:W13)</f>
        <v>7384629.5654440429</v>
      </c>
      <c r="Y13" s="9"/>
      <c r="Z13" s="10">
        <f t="shared" si="5"/>
        <v>0</v>
      </c>
      <c r="AA13" s="9"/>
      <c r="AB13" s="12">
        <f t="shared" si="6"/>
        <v>0.50983382837323099</v>
      </c>
      <c r="AC13" s="12">
        <f t="shared" si="6"/>
        <v>0.49016617162676901</v>
      </c>
      <c r="AF13" s="13"/>
    </row>
    <row r="14" spans="1:34">
      <c r="A14" s="1">
        <v>2012</v>
      </c>
      <c r="B14" s="1">
        <v>4</v>
      </c>
      <c r="C14" s="15">
        <v>3675916.6518787146</v>
      </c>
      <c r="D14" s="15">
        <v>3540882.0850892514</v>
      </c>
      <c r="E14" s="15">
        <v>258890.76552067173</v>
      </c>
      <c r="F14" s="15">
        <v>37096.0596139427</v>
      </c>
      <c r="G14" s="15">
        <v>2172.6727730525245</v>
      </c>
      <c r="H14" s="15">
        <v>7382.869565217391</v>
      </c>
      <c r="I14" s="15">
        <v>177730.88581456401</v>
      </c>
      <c r="J14" s="15">
        <f>SUM(C14:I14)</f>
        <v>7700071.9902554154</v>
      </c>
      <c r="K14" s="9">
        <f>SUM(C14:D14)</f>
        <v>7216798.736967966</v>
      </c>
      <c r="L14" s="9">
        <v>7480594.2002036069</v>
      </c>
      <c r="M14" s="9">
        <v>8483674.0570355393</v>
      </c>
      <c r="N14" s="10">
        <f t="shared" si="0"/>
        <v>219477.79005180858</v>
      </c>
      <c r="O14" s="11">
        <f t="shared" si="1"/>
        <v>2012</v>
      </c>
      <c r="P14" s="11">
        <f t="shared" si="1"/>
        <v>4</v>
      </c>
      <c r="Q14" s="9">
        <f t="shared" si="2"/>
        <v>3564124.4164882149</v>
      </c>
      <c r="R14" s="9">
        <f t="shared" si="3"/>
        <v>3433196.5304279425</v>
      </c>
      <c r="S14" s="10">
        <f t="shared" si="4"/>
        <v>258890.76552067173</v>
      </c>
      <c r="T14" s="10">
        <f t="shared" si="4"/>
        <v>37096.0596139427</v>
      </c>
      <c r="U14" s="10">
        <f t="shared" si="4"/>
        <v>2172.6727730525245</v>
      </c>
      <c r="V14" s="10">
        <f t="shared" si="4"/>
        <v>7382.869565217391</v>
      </c>
      <c r="W14" s="10">
        <f t="shared" si="4"/>
        <v>177730.88581456401</v>
      </c>
      <c r="X14" s="10">
        <f>SUM(Q14:W14)</f>
        <v>7480594.2002036069</v>
      </c>
      <c r="Y14" s="9"/>
      <c r="Z14" s="10">
        <f t="shared" si="5"/>
        <v>0</v>
      </c>
      <c r="AA14" s="9"/>
      <c r="AB14" s="12">
        <f t="shared" si="6"/>
        <v>0.50935557244362029</v>
      </c>
      <c r="AC14" s="12">
        <f t="shared" si="6"/>
        <v>0.49064442755637966</v>
      </c>
      <c r="AF14" s="13"/>
    </row>
    <row r="15" spans="1:34">
      <c r="A15" s="1">
        <v>2012</v>
      </c>
      <c r="B15" s="1">
        <v>5</v>
      </c>
      <c r="C15" s="15">
        <v>4135476.2899933713</v>
      </c>
      <c r="D15" s="15">
        <v>3748283.5596012366</v>
      </c>
      <c r="E15" s="15">
        <v>259611.90071865995</v>
      </c>
      <c r="F15" s="15">
        <v>37219.217764463974</v>
      </c>
      <c r="G15" s="15">
        <v>2166.2892140063791</v>
      </c>
      <c r="H15" s="15">
        <v>7683.9608695652169</v>
      </c>
      <c r="I15" s="15">
        <v>189305.50801336102</v>
      </c>
      <c r="J15" s="15">
        <f t="shared" ref="J15:J34" si="7">SUM(C15:I15)</f>
        <v>8379746.7261746656</v>
      </c>
      <c r="K15" s="9">
        <f>SUM(C15:D15)</f>
        <v>7883759.8495946079</v>
      </c>
      <c r="L15" s="9">
        <v>8512940.4986536652</v>
      </c>
      <c r="M15" s="9">
        <v>9791945.0242743138</v>
      </c>
      <c r="N15" s="10">
        <f t="shared" si="0"/>
        <v>-133193.77247899957</v>
      </c>
      <c r="O15" s="11">
        <f t="shared" si="1"/>
        <v>2012</v>
      </c>
      <c r="P15" s="11">
        <f t="shared" si="1"/>
        <v>5</v>
      </c>
      <c r="Q15" s="9">
        <f t="shared" si="2"/>
        <v>4205343.9291110188</v>
      </c>
      <c r="R15" s="9">
        <f t="shared" si="3"/>
        <v>3811609.6929625887</v>
      </c>
      <c r="S15" s="10">
        <f t="shared" si="4"/>
        <v>259611.90071865995</v>
      </c>
      <c r="T15" s="10">
        <f t="shared" si="4"/>
        <v>37219.217764463974</v>
      </c>
      <c r="U15" s="10">
        <f t="shared" si="4"/>
        <v>2166.2892140063791</v>
      </c>
      <c r="V15" s="10">
        <f t="shared" si="4"/>
        <v>7683.9608695652169</v>
      </c>
      <c r="W15" s="10">
        <f t="shared" si="4"/>
        <v>189305.50801336102</v>
      </c>
      <c r="X15" s="10">
        <f t="shared" ref="X15:X34" si="8">SUM(Q15:W15)</f>
        <v>8512940.4986536652</v>
      </c>
      <c r="Y15" s="9"/>
      <c r="Z15" s="10">
        <f t="shared" si="5"/>
        <v>0</v>
      </c>
      <c r="AA15" s="9"/>
      <c r="AB15" s="12">
        <f t="shared" si="6"/>
        <v>0.5245563498748661</v>
      </c>
      <c r="AC15" s="12">
        <f t="shared" si="6"/>
        <v>0.47544365012513384</v>
      </c>
      <c r="AF15" s="13"/>
    </row>
    <row r="16" spans="1:34">
      <c r="A16" s="1">
        <v>2012</v>
      </c>
      <c r="B16" s="1">
        <v>6</v>
      </c>
      <c r="C16" s="15">
        <v>4884934.1965743853</v>
      </c>
      <c r="D16" s="15">
        <v>4009763.069227322</v>
      </c>
      <c r="E16" s="15">
        <v>261006.17233892845</v>
      </c>
      <c r="F16" s="15">
        <v>37419.190900286194</v>
      </c>
      <c r="G16" s="15">
        <v>2424.4914197851544</v>
      </c>
      <c r="H16" s="15">
        <v>7930.3202898550717</v>
      </c>
      <c r="I16" s="15">
        <v>209224.00272324801</v>
      </c>
      <c r="J16" s="15">
        <f t="shared" si="7"/>
        <v>9412701.4434738122</v>
      </c>
      <c r="K16" s="9">
        <f t="shared" ref="K16:K34" si="9">SUM(C16:D16)</f>
        <v>8894697.2658017073</v>
      </c>
      <c r="L16" s="9">
        <v>9298429.0757022984</v>
      </c>
      <c r="M16" s="9">
        <v>10204539.220907308</v>
      </c>
      <c r="N16" s="10">
        <f t="shared" si="0"/>
        <v>114272.36777151376</v>
      </c>
      <c r="O16" s="11">
        <f t="shared" si="1"/>
        <v>2012</v>
      </c>
      <c r="P16" s="11">
        <f t="shared" si="1"/>
        <v>6</v>
      </c>
      <c r="Q16" s="9">
        <f t="shared" si="2"/>
        <v>4822176.2431140905</v>
      </c>
      <c r="R16" s="9">
        <f t="shared" si="3"/>
        <v>3958248.6549161025</v>
      </c>
      <c r="S16" s="10">
        <f t="shared" si="4"/>
        <v>261006.17233892845</v>
      </c>
      <c r="T16" s="10">
        <f t="shared" si="4"/>
        <v>37419.190900286194</v>
      </c>
      <c r="U16" s="10">
        <f t="shared" si="4"/>
        <v>2424.4914197851544</v>
      </c>
      <c r="V16" s="10">
        <f t="shared" si="4"/>
        <v>7930.3202898550717</v>
      </c>
      <c r="W16" s="10">
        <f t="shared" si="4"/>
        <v>209224.00272324801</v>
      </c>
      <c r="X16" s="10">
        <f t="shared" si="8"/>
        <v>9298429.0757022984</v>
      </c>
      <c r="Y16" s="9"/>
      <c r="Z16" s="10">
        <f t="shared" si="5"/>
        <v>0</v>
      </c>
      <c r="AA16" s="9"/>
      <c r="AB16" s="12">
        <f t="shared" si="6"/>
        <v>0.54919622901118381</v>
      </c>
      <c r="AC16" s="12">
        <f t="shared" si="6"/>
        <v>0.45080377098881613</v>
      </c>
      <c r="AF16" s="13"/>
    </row>
    <row r="17" spans="1:33">
      <c r="A17" s="1">
        <v>2012</v>
      </c>
      <c r="B17" s="1">
        <v>7</v>
      </c>
      <c r="C17" s="15">
        <v>5399382.705748247</v>
      </c>
      <c r="D17" s="15">
        <v>4201790.8042543437</v>
      </c>
      <c r="E17" s="15">
        <v>258561.17931599924</v>
      </c>
      <c r="F17" s="15">
        <v>38203.181225643792</v>
      </c>
      <c r="G17" s="15">
        <v>2455.3103385110485</v>
      </c>
      <c r="H17" s="15">
        <v>8095.4391304347828</v>
      </c>
      <c r="I17" s="15">
        <v>215170.72248387491</v>
      </c>
      <c r="J17" s="15">
        <f t="shared" si="7"/>
        <v>10123659.342497054</v>
      </c>
      <c r="K17" s="9">
        <f t="shared" si="9"/>
        <v>9601173.5100025907</v>
      </c>
      <c r="L17" s="9">
        <v>10150619.440742239</v>
      </c>
      <c r="M17" s="9">
        <v>11110968.618810251</v>
      </c>
      <c r="N17" s="10">
        <f t="shared" si="0"/>
        <v>-26960.098245184869</v>
      </c>
      <c r="O17" s="11">
        <f t="shared" si="1"/>
        <v>2012</v>
      </c>
      <c r="P17" s="11">
        <f t="shared" si="1"/>
        <v>7</v>
      </c>
      <c r="Q17" s="9">
        <f t="shared" si="2"/>
        <v>5414544.1740894523</v>
      </c>
      <c r="R17" s="9">
        <f t="shared" si="3"/>
        <v>4213589.4341583233</v>
      </c>
      <c r="S17" s="10">
        <f t="shared" si="4"/>
        <v>258561.17931599924</v>
      </c>
      <c r="T17" s="10">
        <f t="shared" si="4"/>
        <v>38203.181225643792</v>
      </c>
      <c r="U17" s="10">
        <f t="shared" si="4"/>
        <v>2455.3103385110485</v>
      </c>
      <c r="V17" s="10">
        <f t="shared" si="4"/>
        <v>8095.4391304347828</v>
      </c>
      <c r="W17" s="10">
        <f t="shared" si="4"/>
        <v>215170.72248387491</v>
      </c>
      <c r="X17" s="10">
        <f t="shared" si="8"/>
        <v>10150619.440742239</v>
      </c>
      <c r="Y17" s="9"/>
      <c r="Z17" s="10">
        <f t="shared" si="5"/>
        <v>0</v>
      </c>
      <c r="AA17" s="9"/>
      <c r="AB17" s="12">
        <f t="shared" si="6"/>
        <v>0.56236695442730211</v>
      </c>
      <c r="AC17" s="12">
        <f t="shared" si="6"/>
        <v>0.43763304557269789</v>
      </c>
      <c r="AF17" s="13"/>
    </row>
    <row r="18" spans="1:33">
      <c r="A18" s="1">
        <v>2012</v>
      </c>
      <c r="B18" s="1">
        <v>8</v>
      </c>
      <c r="C18" s="15">
        <v>5618328.0393345077</v>
      </c>
      <c r="D18" s="15">
        <v>4285574.9688664293</v>
      </c>
      <c r="E18" s="15">
        <v>258535.26703780697</v>
      </c>
      <c r="F18" s="15">
        <v>38194.031090048753</v>
      </c>
      <c r="G18" s="15">
        <v>2309.1134652666742</v>
      </c>
      <c r="H18" s="15">
        <v>8206.6173913043494</v>
      </c>
      <c r="I18" s="15">
        <v>230402.70331276365</v>
      </c>
      <c r="J18" s="15">
        <f t="shared" si="7"/>
        <v>10441550.740498127</v>
      </c>
      <c r="K18" s="9">
        <f t="shared" si="9"/>
        <v>9903903.008200936</v>
      </c>
      <c r="L18" s="9">
        <v>10126520.958244272</v>
      </c>
      <c r="M18" s="9">
        <v>11088953.0277886</v>
      </c>
      <c r="N18" s="10">
        <f t="shared" si="0"/>
        <v>315029.78225385584</v>
      </c>
      <c r="O18" s="11">
        <f t="shared" si="1"/>
        <v>2012</v>
      </c>
      <c r="P18" s="11">
        <f t="shared" si="1"/>
        <v>8</v>
      </c>
      <c r="Q18" s="9">
        <f t="shared" si="2"/>
        <v>5439616.6103759771</v>
      </c>
      <c r="R18" s="9">
        <f t="shared" si="3"/>
        <v>4149256.6155711045</v>
      </c>
      <c r="S18" s="10">
        <f t="shared" si="4"/>
        <v>258535.26703780697</v>
      </c>
      <c r="T18" s="10">
        <f t="shared" si="4"/>
        <v>38194.031090048753</v>
      </c>
      <c r="U18" s="10">
        <f t="shared" si="4"/>
        <v>2309.1134652666742</v>
      </c>
      <c r="V18" s="10">
        <f t="shared" si="4"/>
        <v>8206.6173913043494</v>
      </c>
      <c r="W18" s="10">
        <f t="shared" si="4"/>
        <v>230402.70331276365</v>
      </c>
      <c r="X18" s="10">
        <f t="shared" si="8"/>
        <v>10126520.958244273</v>
      </c>
      <c r="Y18" s="9"/>
      <c r="Z18" s="10">
        <f t="shared" si="5"/>
        <v>0</v>
      </c>
      <c r="AA18" s="9"/>
      <c r="AB18" s="12">
        <f t="shared" si="6"/>
        <v>0.56728423477918211</v>
      </c>
      <c r="AC18" s="12">
        <f t="shared" si="6"/>
        <v>0.432715765220818</v>
      </c>
      <c r="AF18" s="13"/>
    </row>
    <row r="19" spans="1:33">
      <c r="A19" s="1">
        <v>2012</v>
      </c>
      <c r="B19" s="1">
        <v>9</v>
      </c>
      <c r="C19" s="15">
        <v>5492851.0446528811</v>
      </c>
      <c r="D19" s="15">
        <v>4259923.6107680351</v>
      </c>
      <c r="E19" s="15">
        <v>257354.3327714754</v>
      </c>
      <c r="F19" s="15">
        <v>37765.296295934633</v>
      </c>
      <c r="G19" s="15">
        <v>2547.0415508187134</v>
      </c>
      <c r="H19" s="15">
        <v>8048.0927536231875</v>
      </c>
      <c r="I19" s="15">
        <v>236162.52914373725</v>
      </c>
      <c r="J19" s="15">
        <f t="shared" si="7"/>
        <v>10294651.947936505</v>
      </c>
      <c r="K19" s="9">
        <f t="shared" si="9"/>
        <v>9752774.6554209162</v>
      </c>
      <c r="L19" s="9">
        <v>9749206.8550633248</v>
      </c>
      <c r="M19" s="9">
        <v>10281835.835194141</v>
      </c>
      <c r="N19" s="10">
        <f t="shared" si="0"/>
        <v>545445.09287318029</v>
      </c>
      <c r="O19" s="11">
        <f t="shared" si="1"/>
        <v>2012</v>
      </c>
      <c r="P19" s="11">
        <f t="shared" si="1"/>
        <v>9</v>
      </c>
      <c r="Q19" s="9">
        <f t="shared" si="2"/>
        <v>5185651.4266935</v>
      </c>
      <c r="R19" s="9">
        <f t="shared" si="3"/>
        <v>4021678.1358542354</v>
      </c>
      <c r="S19" s="10">
        <f t="shared" si="4"/>
        <v>257354.3327714754</v>
      </c>
      <c r="T19" s="10">
        <f t="shared" si="4"/>
        <v>37765.296295934633</v>
      </c>
      <c r="U19" s="10">
        <f t="shared" si="4"/>
        <v>2547.0415508187134</v>
      </c>
      <c r="V19" s="10">
        <f t="shared" si="4"/>
        <v>8048.0927536231875</v>
      </c>
      <c r="W19" s="10">
        <f t="shared" si="4"/>
        <v>236162.52914373725</v>
      </c>
      <c r="X19" s="10">
        <f t="shared" si="8"/>
        <v>9749206.8550633248</v>
      </c>
      <c r="Y19" s="9"/>
      <c r="Z19" s="10">
        <f t="shared" si="5"/>
        <v>0</v>
      </c>
      <c r="AA19" s="9"/>
      <c r="AB19" s="12">
        <f t="shared" si="6"/>
        <v>0.56320905985454839</v>
      </c>
      <c r="AC19" s="12">
        <f t="shared" si="6"/>
        <v>0.43679094014545161</v>
      </c>
      <c r="AF19" s="13"/>
    </row>
    <row r="20" spans="1:33">
      <c r="A20" s="1">
        <v>2012</v>
      </c>
      <c r="B20" s="1">
        <v>10</v>
      </c>
      <c r="C20" s="15">
        <v>4837081.8281960832</v>
      </c>
      <c r="D20" s="15">
        <v>4063298.0302689215</v>
      </c>
      <c r="E20" s="15">
        <v>256762.27710704081</v>
      </c>
      <c r="F20" s="15">
        <v>37636.069808625987</v>
      </c>
      <c r="G20" s="15">
        <v>2505.7510633373558</v>
      </c>
      <c r="H20" s="15">
        <v>7940.2115942028986</v>
      </c>
      <c r="I20" s="15">
        <v>213020.90959033734</v>
      </c>
      <c r="J20" s="15">
        <f t="shared" si="7"/>
        <v>9418245.0776285511</v>
      </c>
      <c r="K20" s="9">
        <f t="shared" si="9"/>
        <v>8900379.8584650047</v>
      </c>
      <c r="L20" s="9">
        <v>9118241.9613024127</v>
      </c>
      <c r="M20" s="9">
        <v>9662477.6624148879</v>
      </c>
      <c r="N20" s="10">
        <f t="shared" si="0"/>
        <v>300003.11632613838</v>
      </c>
      <c r="O20" s="11">
        <f t="shared" si="1"/>
        <v>2012</v>
      </c>
      <c r="P20" s="11">
        <f t="shared" si="1"/>
        <v>10</v>
      </c>
      <c r="Q20" s="9">
        <f t="shared" si="2"/>
        <v>4674039.3911923179</v>
      </c>
      <c r="R20" s="9">
        <f t="shared" si="3"/>
        <v>3926337.3509465484</v>
      </c>
      <c r="S20" s="10">
        <f t="shared" si="4"/>
        <v>256762.27710704081</v>
      </c>
      <c r="T20" s="10">
        <f t="shared" si="4"/>
        <v>37636.069808625987</v>
      </c>
      <c r="U20" s="10">
        <f t="shared" si="4"/>
        <v>2505.7510633373558</v>
      </c>
      <c r="V20" s="10">
        <f t="shared" si="4"/>
        <v>7940.2115942028986</v>
      </c>
      <c r="W20" s="10">
        <f t="shared" si="4"/>
        <v>213020.90959033734</v>
      </c>
      <c r="X20" s="10">
        <f t="shared" si="8"/>
        <v>9118241.9613024127</v>
      </c>
      <c r="Y20" s="9"/>
      <c r="Z20" s="10">
        <f t="shared" si="5"/>
        <v>0</v>
      </c>
      <c r="AA20" s="9"/>
      <c r="AB20" s="12">
        <f t="shared" si="6"/>
        <v>0.54346914458888118</v>
      </c>
      <c r="AC20" s="12">
        <f t="shared" si="6"/>
        <v>0.45653085541111887</v>
      </c>
      <c r="AF20" s="13"/>
    </row>
    <row r="21" spans="1:33">
      <c r="A21" s="1">
        <v>2012</v>
      </c>
      <c r="B21" s="1">
        <v>11</v>
      </c>
      <c r="C21" s="15">
        <v>4018963.7430600417</v>
      </c>
      <c r="D21" s="15">
        <v>3768304.5857419698</v>
      </c>
      <c r="E21" s="15">
        <v>254687.73138443707</v>
      </c>
      <c r="F21" s="15">
        <v>37934.529864608041</v>
      </c>
      <c r="G21" s="15">
        <v>2435.3130760976514</v>
      </c>
      <c r="H21" s="15">
        <v>7649.1434782608694</v>
      </c>
      <c r="I21" s="15">
        <v>204895.29375637084</v>
      </c>
      <c r="J21" s="15">
        <f t="shared" si="7"/>
        <v>8294870.340361787</v>
      </c>
      <c r="K21" s="9">
        <f t="shared" si="9"/>
        <v>7787268.3288020119</v>
      </c>
      <c r="L21" s="9">
        <v>8185686.4715190446</v>
      </c>
      <c r="M21" s="9">
        <v>8079383.8258087104</v>
      </c>
      <c r="N21" s="10">
        <f t="shared" si="0"/>
        <v>109183.86884274241</v>
      </c>
      <c r="O21" s="11">
        <f t="shared" si="1"/>
        <v>2012</v>
      </c>
      <c r="P21" s="11">
        <f t="shared" si="1"/>
        <v>11</v>
      </c>
      <c r="Q21" s="9">
        <f t="shared" si="2"/>
        <v>3962614.5854763696</v>
      </c>
      <c r="R21" s="9">
        <f t="shared" si="3"/>
        <v>3715469.8744828994</v>
      </c>
      <c r="S21" s="10">
        <f t="shared" si="4"/>
        <v>254687.73138443707</v>
      </c>
      <c r="T21" s="10">
        <f t="shared" si="4"/>
        <v>37934.529864608041</v>
      </c>
      <c r="U21" s="10">
        <f t="shared" si="4"/>
        <v>2435.3130760976514</v>
      </c>
      <c r="V21" s="10">
        <f t="shared" si="4"/>
        <v>7649.1434782608694</v>
      </c>
      <c r="W21" s="10">
        <f t="shared" si="4"/>
        <v>204895.29375637084</v>
      </c>
      <c r="X21" s="10">
        <f t="shared" si="8"/>
        <v>8185686.4715190437</v>
      </c>
      <c r="Y21" s="9"/>
      <c r="Z21" s="10">
        <f t="shared" si="5"/>
        <v>0</v>
      </c>
      <c r="AA21" s="9"/>
      <c r="AB21" s="12">
        <f t="shared" si="6"/>
        <v>0.51609416465020108</v>
      </c>
      <c r="AC21" s="12">
        <f t="shared" si="6"/>
        <v>0.48390583534979886</v>
      </c>
      <c r="AF21" s="13"/>
    </row>
    <row r="22" spans="1:33">
      <c r="A22" s="1">
        <v>2012</v>
      </c>
      <c r="B22" s="1">
        <v>12</v>
      </c>
      <c r="C22" s="15">
        <v>3742575.0557437856</v>
      </c>
      <c r="D22" s="15">
        <v>3767084.2022888395</v>
      </c>
      <c r="E22" s="15">
        <v>253851.50010777326</v>
      </c>
      <c r="F22" s="15">
        <v>36787.677887304766</v>
      </c>
      <c r="G22" s="15">
        <v>2211.0120167177201</v>
      </c>
      <c r="H22" s="15">
        <v>7686.9942028985515</v>
      </c>
      <c r="I22" s="15">
        <v>157099.03580903762</v>
      </c>
      <c r="J22" s="15">
        <f t="shared" si="7"/>
        <v>7967295.4780563572</v>
      </c>
      <c r="K22" s="9">
        <f t="shared" si="9"/>
        <v>7509659.2580326255</v>
      </c>
      <c r="L22" s="9">
        <v>7979383.751077855</v>
      </c>
      <c r="M22" s="9">
        <v>8317093.7670826232</v>
      </c>
      <c r="N22" s="10">
        <f t="shared" si="0"/>
        <v>-12088.273021497764</v>
      </c>
      <c r="O22" s="11">
        <f t="shared" si="1"/>
        <v>2012</v>
      </c>
      <c r="P22" s="11">
        <f t="shared" si="1"/>
        <v>12</v>
      </c>
      <c r="Q22" s="9">
        <f t="shared" si="2"/>
        <v>3748599.4661095268</v>
      </c>
      <c r="R22" s="9">
        <f t="shared" si="3"/>
        <v>3773148.064944596</v>
      </c>
      <c r="S22" s="10">
        <f t="shared" si="4"/>
        <v>253851.50010777326</v>
      </c>
      <c r="T22" s="10">
        <f t="shared" si="4"/>
        <v>36787.677887304766</v>
      </c>
      <c r="U22" s="10">
        <f t="shared" si="4"/>
        <v>2211.0120167177201</v>
      </c>
      <c r="V22" s="10">
        <f t="shared" si="4"/>
        <v>7686.9942028985515</v>
      </c>
      <c r="W22" s="10">
        <f t="shared" si="4"/>
        <v>157099.03580903762</v>
      </c>
      <c r="X22" s="10">
        <f t="shared" si="8"/>
        <v>7979383.7510778541</v>
      </c>
      <c r="Y22" s="9"/>
      <c r="Z22" s="10">
        <f t="shared" si="5"/>
        <v>0</v>
      </c>
      <c r="AA22" s="9"/>
      <c r="AB22" s="12">
        <f t="shared" si="6"/>
        <v>0.49836815854735095</v>
      </c>
      <c r="AC22" s="12">
        <f t="shared" si="6"/>
        <v>0.50163184145264894</v>
      </c>
      <c r="AF22" s="13"/>
    </row>
    <row r="23" spans="1:33">
      <c r="A23" s="1">
        <v>2013</v>
      </c>
      <c r="B23" s="1">
        <v>1</v>
      </c>
      <c r="C23" s="15">
        <v>3900820.5252423948</v>
      </c>
      <c r="D23" s="15">
        <v>3522291.313380687</v>
      </c>
      <c r="E23" s="15">
        <v>252262.51855988312</v>
      </c>
      <c r="F23" s="15">
        <v>38882.005348101149</v>
      </c>
      <c r="G23" s="15">
        <v>2000.0381157243553</v>
      </c>
      <c r="H23" s="15">
        <v>7484.5521739130436</v>
      </c>
      <c r="I23" s="15">
        <v>159881.75907395009</v>
      </c>
      <c r="J23" s="15">
        <f t="shared" si="7"/>
        <v>7883622.7118946547</v>
      </c>
      <c r="K23" s="9">
        <f t="shared" si="9"/>
        <v>7423111.8386230823</v>
      </c>
      <c r="L23" s="9">
        <v>8701140.9326032326</v>
      </c>
      <c r="M23" s="9">
        <v>8409042.1713946871</v>
      </c>
      <c r="N23" s="10">
        <f t="shared" si="0"/>
        <v>-817518.22070857789</v>
      </c>
      <c r="O23" s="11">
        <v>2013</v>
      </c>
      <c r="P23" s="2">
        <v>1</v>
      </c>
      <c r="Q23" s="9">
        <f t="shared" si="2"/>
        <v>4330423.6249164511</v>
      </c>
      <c r="R23" s="9">
        <f t="shared" si="3"/>
        <v>3910206.4344152082</v>
      </c>
      <c r="S23" s="10">
        <f t="shared" ref="S23:W34" si="10">+E23</f>
        <v>252262.51855988312</v>
      </c>
      <c r="T23" s="10">
        <f t="shared" si="10"/>
        <v>38882.005348101149</v>
      </c>
      <c r="U23" s="10">
        <f t="shared" si="10"/>
        <v>2000.0381157243553</v>
      </c>
      <c r="V23" s="10">
        <f t="shared" si="10"/>
        <v>7484.5521739130436</v>
      </c>
      <c r="W23" s="10">
        <f t="shared" si="10"/>
        <v>159881.75907395009</v>
      </c>
      <c r="X23" s="10">
        <f t="shared" si="8"/>
        <v>8701140.9326032307</v>
      </c>
      <c r="Y23" s="9"/>
      <c r="Z23" s="10">
        <f t="shared" si="5"/>
        <v>0</v>
      </c>
      <c r="AA23" s="9"/>
      <c r="AB23" s="12">
        <f t="shared" si="6"/>
        <v>0.52549666636384129</v>
      </c>
      <c r="AC23" s="12">
        <f t="shared" si="6"/>
        <v>0.4745033336361586</v>
      </c>
      <c r="AF23" s="13"/>
      <c r="AG23" s="14"/>
    </row>
    <row r="24" spans="1:33">
      <c r="A24" s="1">
        <v>2013</v>
      </c>
      <c r="B24" s="1">
        <v>2</v>
      </c>
      <c r="C24" s="15">
        <v>3746712.2619275237</v>
      </c>
      <c r="D24" s="15">
        <v>3488212.9754860699</v>
      </c>
      <c r="E24" s="15">
        <v>249859.57926368385</v>
      </c>
      <c r="F24" s="15">
        <v>37570.56462269614</v>
      </c>
      <c r="G24" s="15">
        <v>2146.9931200474734</v>
      </c>
      <c r="H24" s="15">
        <v>7377.1985507246372</v>
      </c>
      <c r="I24" s="15">
        <v>172051.8698118529</v>
      </c>
      <c r="J24" s="15">
        <f t="shared" si="7"/>
        <v>7703931.4427825976</v>
      </c>
      <c r="K24" s="9">
        <f t="shared" si="9"/>
        <v>7234925.2374135936</v>
      </c>
      <c r="L24" s="9">
        <v>7603476.8905069903</v>
      </c>
      <c r="M24" s="9">
        <v>7528345.1814227477</v>
      </c>
      <c r="N24" s="10">
        <f t="shared" si="0"/>
        <v>100454.55227560736</v>
      </c>
      <c r="O24" s="11">
        <v>2013</v>
      </c>
      <c r="P24" s="2">
        <v>2</v>
      </c>
      <c r="Q24" s="9">
        <f t="shared" si="2"/>
        <v>3694690.3970945422</v>
      </c>
      <c r="R24" s="9">
        <f t="shared" si="3"/>
        <v>3439780.288043444</v>
      </c>
      <c r="S24" s="10">
        <f t="shared" si="10"/>
        <v>249859.57926368385</v>
      </c>
      <c r="T24" s="10">
        <f t="shared" si="10"/>
        <v>37570.56462269614</v>
      </c>
      <c r="U24" s="10">
        <f t="shared" si="10"/>
        <v>2146.9931200474734</v>
      </c>
      <c r="V24" s="10">
        <f t="shared" si="10"/>
        <v>7377.1985507246372</v>
      </c>
      <c r="W24" s="10">
        <f t="shared" si="10"/>
        <v>172051.8698118529</v>
      </c>
      <c r="X24" s="10">
        <f t="shared" si="8"/>
        <v>7603476.8905069903</v>
      </c>
      <c r="Y24" s="9"/>
      <c r="Z24" s="10">
        <f t="shared" si="5"/>
        <v>0</v>
      </c>
      <c r="AA24" s="9"/>
      <c r="AB24" s="12">
        <f t="shared" si="6"/>
        <v>0.51786468263035323</v>
      </c>
      <c r="AC24" s="12">
        <f t="shared" si="6"/>
        <v>0.48213531736964677</v>
      </c>
      <c r="AF24" s="13"/>
      <c r="AG24" s="14"/>
    </row>
    <row r="25" spans="1:33">
      <c r="A25" s="1">
        <v>2013</v>
      </c>
      <c r="B25" s="1">
        <v>3</v>
      </c>
      <c r="C25" s="15">
        <v>3643063.6763554416</v>
      </c>
      <c r="D25" s="15">
        <v>3534567.6304640244</v>
      </c>
      <c r="E25" s="15">
        <v>250547.81585934042</v>
      </c>
      <c r="F25" s="15">
        <v>38064.774298527191</v>
      </c>
      <c r="G25" s="15">
        <v>2328.3388767874103</v>
      </c>
      <c r="H25" s="15">
        <v>7212.6072463768105</v>
      </c>
      <c r="I25" s="15">
        <v>153464.72468073556</v>
      </c>
      <c r="J25" s="15">
        <f t="shared" si="7"/>
        <v>7629249.5677812332</v>
      </c>
      <c r="K25" s="9">
        <f t="shared" si="9"/>
        <v>7177631.3068194659</v>
      </c>
      <c r="L25" s="9">
        <v>7514111.6396327652</v>
      </c>
      <c r="M25" s="9">
        <v>8419645.684612995</v>
      </c>
      <c r="N25" s="10">
        <f t="shared" si="0"/>
        <v>115137.92814846803</v>
      </c>
      <c r="O25" s="11">
        <v>2013</v>
      </c>
      <c r="P25" s="2">
        <v>3</v>
      </c>
      <c r="Q25" s="9">
        <f t="shared" si="2"/>
        <v>3584624.5080730054</v>
      </c>
      <c r="R25" s="9">
        <f t="shared" si="3"/>
        <v>3477868.8705979926</v>
      </c>
      <c r="S25" s="10">
        <f t="shared" si="10"/>
        <v>250547.81585934042</v>
      </c>
      <c r="T25" s="10">
        <f t="shared" si="10"/>
        <v>38064.774298527191</v>
      </c>
      <c r="U25" s="10">
        <f t="shared" si="10"/>
        <v>2328.3388767874103</v>
      </c>
      <c r="V25" s="10">
        <f t="shared" si="10"/>
        <v>7212.6072463768105</v>
      </c>
      <c r="W25" s="10">
        <f t="shared" si="10"/>
        <v>153464.72468073556</v>
      </c>
      <c r="X25" s="10">
        <f t="shared" si="8"/>
        <v>7514111.6396327652</v>
      </c>
      <c r="Y25" s="9"/>
      <c r="Z25" s="10">
        <f t="shared" si="5"/>
        <v>0</v>
      </c>
      <c r="AA25" s="9"/>
      <c r="AB25" s="12">
        <f t="shared" si="6"/>
        <v>0.50755792832297852</v>
      </c>
      <c r="AC25" s="12">
        <f t="shared" si="6"/>
        <v>0.49244207167702142</v>
      </c>
      <c r="AF25" s="13"/>
      <c r="AG25" s="14"/>
    </row>
    <row r="26" spans="1:33">
      <c r="A26" s="1">
        <v>2013</v>
      </c>
      <c r="B26" s="1">
        <v>4</v>
      </c>
      <c r="C26" s="15">
        <v>3746011.125050412</v>
      </c>
      <c r="D26" s="15">
        <v>3647435.8234270038</v>
      </c>
      <c r="E26" s="15">
        <v>251929.58970265934</v>
      </c>
      <c r="F26" s="15">
        <v>37987.800816299721</v>
      </c>
      <c r="G26" s="15">
        <v>2162.2514913660634</v>
      </c>
      <c r="H26" s="15">
        <v>7382.869565217391</v>
      </c>
      <c r="I26" s="15">
        <v>179464.47182579199</v>
      </c>
      <c r="J26" s="15">
        <f t="shared" si="7"/>
        <v>7872373.9318787493</v>
      </c>
      <c r="K26" s="9">
        <f t="shared" si="9"/>
        <v>7393446.9484774154</v>
      </c>
      <c r="L26" s="9">
        <v>7592962.0819338728</v>
      </c>
      <c r="M26" s="9">
        <v>8574007.9731740002</v>
      </c>
      <c r="N26" s="10">
        <f t="shared" si="0"/>
        <v>279411.84994487651</v>
      </c>
      <c r="O26" s="11">
        <v>2013</v>
      </c>
      <c r="P26" s="2">
        <v>4</v>
      </c>
      <c r="Q26" s="9">
        <f t="shared" si="2"/>
        <v>3604442.5298256944</v>
      </c>
      <c r="R26" s="9">
        <f t="shared" si="3"/>
        <v>3509592.5687068449</v>
      </c>
      <c r="S26" s="10">
        <f t="shared" si="10"/>
        <v>251929.58970265934</v>
      </c>
      <c r="T26" s="10">
        <f t="shared" si="10"/>
        <v>37987.800816299721</v>
      </c>
      <c r="U26" s="10">
        <f t="shared" si="10"/>
        <v>2162.2514913660634</v>
      </c>
      <c r="V26" s="10">
        <f t="shared" si="10"/>
        <v>7382.869565217391</v>
      </c>
      <c r="W26" s="10">
        <f t="shared" si="10"/>
        <v>179464.47182579199</v>
      </c>
      <c r="X26" s="10">
        <f t="shared" si="8"/>
        <v>7592962.0819338728</v>
      </c>
      <c r="Y26" s="9"/>
      <c r="Z26" s="10">
        <f t="shared" si="5"/>
        <v>0</v>
      </c>
      <c r="AA26" s="9"/>
      <c r="AB26" s="12">
        <f t="shared" si="6"/>
        <v>0.50666639676394165</v>
      </c>
      <c r="AC26" s="12">
        <f t="shared" si="6"/>
        <v>0.4933336032360584</v>
      </c>
      <c r="AF26" s="13"/>
      <c r="AG26" s="14"/>
    </row>
    <row r="27" spans="1:33">
      <c r="A27" s="1">
        <v>2013</v>
      </c>
      <c r="B27" s="1">
        <v>5</v>
      </c>
      <c r="C27" s="15">
        <v>4202370.2838874403</v>
      </c>
      <c r="D27" s="15">
        <v>3861727.1052029356</v>
      </c>
      <c r="E27" s="15">
        <v>252647.37312670582</v>
      </c>
      <c r="F27" s="15">
        <v>38111.256054688594</v>
      </c>
      <c r="G27" s="15">
        <v>2156.1405141553769</v>
      </c>
      <c r="H27" s="15">
        <v>7683.9608695652169</v>
      </c>
      <c r="I27" s="15">
        <v>191070.44853047465</v>
      </c>
      <c r="J27" s="15">
        <f t="shared" si="7"/>
        <v>8555766.5681859646</v>
      </c>
      <c r="K27" s="9">
        <f t="shared" si="9"/>
        <v>8064097.389090376</v>
      </c>
      <c r="L27" s="9">
        <v>8621162.5891466774</v>
      </c>
      <c r="M27" s="9">
        <v>9875896.0798407551</v>
      </c>
      <c r="N27" s="10">
        <f t="shared" si="0"/>
        <v>-65396.020960712805</v>
      </c>
      <c r="O27" s="11">
        <v>2013</v>
      </c>
      <c r="P27" s="2">
        <v>5</v>
      </c>
      <c r="Q27" s="9">
        <f t="shared" si="2"/>
        <v>4236449.5220104288</v>
      </c>
      <c r="R27" s="9">
        <f t="shared" si="3"/>
        <v>3893043.8880406599</v>
      </c>
      <c r="S27" s="10">
        <f t="shared" si="10"/>
        <v>252647.37312670582</v>
      </c>
      <c r="T27" s="10">
        <f t="shared" si="10"/>
        <v>38111.256054688594</v>
      </c>
      <c r="U27" s="10">
        <f t="shared" si="10"/>
        <v>2156.1405141553769</v>
      </c>
      <c r="V27" s="10">
        <f t="shared" si="10"/>
        <v>7683.9608695652169</v>
      </c>
      <c r="W27" s="10">
        <f t="shared" si="10"/>
        <v>191070.44853047465</v>
      </c>
      <c r="X27" s="10">
        <f t="shared" si="8"/>
        <v>8621162.5891466793</v>
      </c>
      <c r="Y27" s="9"/>
      <c r="Z27" s="10">
        <f t="shared" si="5"/>
        <v>0</v>
      </c>
      <c r="AA27" s="9"/>
      <c r="AB27" s="12">
        <f t="shared" si="6"/>
        <v>0.52112097375865951</v>
      </c>
      <c r="AC27" s="12">
        <f t="shared" si="6"/>
        <v>0.47887902624134049</v>
      </c>
      <c r="AF27" s="13"/>
      <c r="AG27" s="14"/>
    </row>
    <row r="28" spans="1:33">
      <c r="A28" s="1">
        <v>2013</v>
      </c>
      <c r="B28" s="1">
        <v>6</v>
      </c>
      <c r="C28" s="15">
        <v>4968286.6951021384</v>
      </c>
      <c r="D28" s="15">
        <v>4131161.001420239</v>
      </c>
      <c r="E28" s="15">
        <v>254064.9906083894</v>
      </c>
      <c r="F28" s="15">
        <v>38313.357511867223</v>
      </c>
      <c r="G28" s="15">
        <v>2429.5729676656983</v>
      </c>
      <c r="H28" s="15">
        <v>7930.3202898550717</v>
      </c>
      <c r="I28" s="15">
        <v>211286.95355056436</v>
      </c>
      <c r="J28" s="15">
        <f t="shared" si="7"/>
        <v>9613472.891450718</v>
      </c>
      <c r="K28" s="9">
        <f t="shared" si="9"/>
        <v>9099447.6965223774</v>
      </c>
      <c r="L28" s="9">
        <v>9386914.7814975977</v>
      </c>
      <c r="M28" s="9">
        <v>10252552.650414759</v>
      </c>
      <c r="N28" s="10">
        <f t="shared" si="0"/>
        <v>226558.10995312035</v>
      </c>
      <c r="O28" s="11">
        <v>2013</v>
      </c>
      <c r="P28" s="2">
        <v>6</v>
      </c>
      <c r="Q28" s="9">
        <f t="shared" si="2"/>
        <v>4844586.2595495768</v>
      </c>
      <c r="R28" s="9">
        <f t="shared" si="3"/>
        <v>4028303.3270196808</v>
      </c>
      <c r="S28" s="10">
        <f t="shared" si="10"/>
        <v>254064.9906083894</v>
      </c>
      <c r="T28" s="10">
        <f t="shared" si="10"/>
        <v>38313.357511867223</v>
      </c>
      <c r="U28" s="10">
        <f t="shared" si="10"/>
        <v>2429.5729676656983</v>
      </c>
      <c r="V28" s="10">
        <f t="shared" si="10"/>
        <v>7930.3202898550717</v>
      </c>
      <c r="W28" s="10">
        <f t="shared" si="10"/>
        <v>211286.95355056436</v>
      </c>
      <c r="X28" s="10">
        <f t="shared" si="8"/>
        <v>9386914.7814975977</v>
      </c>
      <c r="Y28" s="9"/>
      <c r="Z28" s="10">
        <f t="shared" si="5"/>
        <v>0</v>
      </c>
      <c r="AA28" s="9"/>
      <c r="AB28" s="12">
        <f t="shared" si="6"/>
        <v>0.54599870902064918</v>
      </c>
      <c r="AC28" s="12">
        <f t="shared" si="6"/>
        <v>0.45400129097935077</v>
      </c>
      <c r="AF28" s="13"/>
      <c r="AG28" s="14"/>
    </row>
    <row r="29" spans="1:33">
      <c r="A29" s="1">
        <v>2013</v>
      </c>
      <c r="B29" s="1">
        <v>7</v>
      </c>
      <c r="C29" s="15">
        <v>5503413.6878188904</v>
      </c>
      <c r="D29" s="15">
        <v>4329377.9224981433</v>
      </c>
      <c r="E29" s="15">
        <v>252849.38561693998</v>
      </c>
      <c r="F29" s="15">
        <v>39113.375233184066</v>
      </c>
      <c r="G29" s="15">
        <v>2456.9944355791717</v>
      </c>
      <c r="H29" s="15">
        <v>8095.4391304347828</v>
      </c>
      <c r="I29" s="15">
        <v>195687.25228365281</v>
      </c>
      <c r="J29" s="15">
        <f t="shared" si="7"/>
        <v>10330994.057016823</v>
      </c>
      <c r="K29" s="9">
        <f t="shared" si="9"/>
        <v>9832791.6103170328</v>
      </c>
      <c r="L29" s="9">
        <v>10232652.321355296</v>
      </c>
      <c r="M29" s="9">
        <v>11166637.93859604</v>
      </c>
      <c r="N29" s="10">
        <f t="shared" si="0"/>
        <v>98341.735661527142</v>
      </c>
      <c r="O29" s="11">
        <v>2013</v>
      </c>
      <c r="P29" s="2">
        <v>7</v>
      </c>
      <c r="Q29" s="9">
        <f t="shared" si="2"/>
        <v>5448371.8161335755</v>
      </c>
      <c r="R29" s="9">
        <f t="shared" si="3"/>
        <v>4286078.0585219311</v>
      </c>
      <c r="S29" s="10">
        <f t="shared" si="10"/>
        <v>252849.38561693998</v>
      </c>
      <c r="T29" s="10">
        <f t="shared" si="10"/>
        <v>39113.375233184066</v>
      </c>
      <c r="U29" s="10">
        <f t="shared" si="10"/>
        <v>2456.9944355791717</v>
      </c>
      <c r="V29" s="10">
        <f t="shared" si="10"/>
        <v>8095.4391304347828</v>
      </c>
      <c r="W29" s="10">
        <f t="shared" si="10"/>
        <v>195687.25228365281</v>
      </c>
      <c r="X29" s="10">
        <f t="shared" si="8"/>
        <v>10232652.321355298</v>
      </c>
      <c r="Y29" s="9"/>
      <c r="Z29" s="10">
        <f t="shared" si="5"/>
        <v>0</v>
      </c>
      <c r="AA29" s="9"/>
      <c r="AB29" s="12">
        <f t="shared" si="6"/>
        <v>0.55970002273255204</v>
      </c>
      <c r="AC29" s="12">
        <f t="shared" si="6"/>
        <v>0.44029997726744802</v>
      </c>
      <c r="AF29" s="13"/>
      <c r="AG29" s="14"/>
    </row>
    <row r="30" spans="1:33">
      <c r="A30" s="1">
        <v>2013</v>
      </c>
      <c r="B30" s="1">
        <v>8</v>
      </c>
      <c r="C30" s="15">
        <v>5736123.9064905765</v>
      </c>
      <c r="D30" s="15">
        <v>4415268.5552293286</v>
      </c>
      <c r="E30" s="15">
        <v>253172.73751584621</v>
      </c>
      <c r="F30" s="15">
        <v>39101.314354626884</v>
      </c>
      <c r="G30" s="15">
        <v>2307.482921279618</v>
      </c>
      <c r="H30" s="15">
        <v>8206.6173913043494</v>
      </c>
      <c r="I30" s="15">
        <v>209871.93705624717</v>
      </c>
      <c r="J30" s="15">
        <f t="shared" si="7"/>
        <v>10664052.550959209</v>
      </c>
      <c r="K30" s="9">
        <f t="shared" si="9"/>
        <v>10151392.461719904</v>
      </c>
      <c r="L30" s="9">
        <v>10209655.422167772</v>
      </c>
      <c r="M30" s="9">
        <v>11144392.414820449</v>
      </c>
      <c r="N30" s="10">
        <f t="shared" si="0"/>
        <v>454397.12879143655</v>
      </c>
      <c r="O30" s="11">
        <v>2013</v>
      </c>
      <c r="P30" s="2">
        <v>8</v>
      </c>
      <c r="Q30" s="9">
        <f t="shared" si="2"/>
        <v>5479363.2459870977</v>
      </c>
      <c r="R30" s="9">
        <f t="shared" si="3"/>
        <v>4217632.0869413707</v>
      </c>
      <c r="S30" s="10">
        <f t="shared" si="10"/>
        <v>253172.73751584621</v>
      </c>
      <c r="T30" s="10">
        <f t="shared" si="10"/>
        <v>39101.314354626884</v>
      </c>
      <c r="U30" s="10">
        <f t="shared" si="10"/>
        <v>2307.482921279618</v>
      </c>
      <c r="V30" s="10">
        <f t="shared" si="10"/>
        <v>8206.6173913043494</v>
      </c>
      <c r="W30" s="10">
        <f t="shared" si="10"/>
        <v>209871.93705624717</v>
      </c>
      <c r="X30" s="10">
        <f t="shared" si="8"/>
        <v>10209655.422167772</v>
      </c>
      <c r="Y30" s="9"/>
      <c r="Z30" s="10">
        <f t="shared" si="5"/>
        <v>0</v>
      </c>
      <c r="AA30" s="9"/>
      <c r="AB30" s="12">
        <f t="shared" si="6"/>
        <v>0.56505784089434474</v>
      </c>
      <c r="AC30" s="12">
        <f t="shared" si="6"/>
        <v>0.43494215910565531</v>
      </c>
      <c r="AF30" s="13"/>
      <c r="AG30" s="14"/>
    </row>
    <row r="31" spans="1:33">
      <c r="A31" s="1">
        <v>2013</v>
      </c>
      <c r="B31" s="1">
        <v>9</v>
      </c>
      <c r="C31" s="15">
        <v>5613021.1947032167</v>
      </c>
      <c r="D31" s="15">
        <v>4390928.0525843706</v>
      </c>
      <c r="E31" s="15">
        <v>252399.32575322734</v>
      </c>
      <c r="F31" s="15">
        <v>38659.745782012935</v>
      </c>
      <c r="G31" s="15">
        <v>2536.9006408406435</v>
      </c>
      <c r="H31" s="15">
        <v>8048.0927536231875</v>
      </c>
      <c r="I31" s="15">
        <v>215144.79929550958</v>
      </c>
      <c r="J31" s="15">
        <f t="shared" si="7"/>
        <v>10520738.111512799</v>
      </c>
      <c r="K31" s="9">
        <f t="shared" si="9"/>
        <v>10003949.247287586</v>
      </c>
      <c r="L31" s="9">
        <v>9837863.0087430961</v>
      </c>
      <c r="M31" s="9">
        <v>10352919.903739568</v>
      </c>
      <c r="N31" s="10">
        <f t="shared" si="0"/>
        <v>682875.10276970267</v>
      </c>
      <c r="O31" s="11">
        <v>2013</v>
      </c>
      <c r="P31" s="2">
        <v>9</v>
      </c>
      <c r="Q31" s="9">
        <f t="shared" si="2"/>
        <v>5229873.2667765794</v>
      </c>
      <c r="R31" s="9">
        <f t="shared" si="3"/>
        <v>4091200.8777413047</v>
      </c>
      <c r="S31" s="10">
        <f t="shared" si="10"/>
        <v>252399.32575322734</v>
      </c>
      <c r="T31" s="10">
        <f t="shared" si="10"/>
        <v>38659.745782012935</v>
      </c>
      <c r="U31" s="10">
        <f t="shared" si="10"/>
        <v>2536.9006408406435</v>
      </c>
      <c r="V31" s="10">
        <f t="shared" si="10"/>
        <v>8048.0927536231875</v>
      </c>
      <c r="W31" s="10">
        <f t="shared" si="10"/>
        <v>215144.79929550958</v>
      </c>
      <c r="X31" s="10">
        <f t="shared" si="8"/>
        <v>9837863.0087430961</v>
      </c>
      <c r="Y31" s="9"/>
      <c r="Z31" s="10">
        <f t="shared" si="5"/>
        <v>0</v>
      </c>
      <c r="AA31" s="9"/>
      <c r="AB31" s="12">
        <f t="shared" si="6"/>
        <v>0.56108053489226761</v>
      </c>
      <c r="AC31" s="12">
        <f t="shared" si="6"/>
        <v>0.4389194651077325</v>
      </c>
      <c r="AF31" s="13"/>
      <c r="AG31" s="14"/>
    </row>
    <row r="32" spans="1:33">
      <c r="A32" s="1">
        <v>2013</v>
      </c>
      <c r="B32" s="1">
        <v>10</v>
      </c>
      <c r="C32" s="15">
        <v>4948000.7645662325</v>
      </c>
      <c r="D32" s="15">
        <v>4190333.3463821262</v>
      </c>
      <c r="E32" s="15">
        <v>250619.10710241852</v>
      </c>
      <c r="F32" s="15">
        <v>38524.831352995971</v>
      </c>
      <c r="G32" s="15">
        <v>2479.8935489279693</v>
      </c>
      <c r="H32" s="15">
        <v>7940.2115942028986</v>
      </c>
      <c r="I32" s="15">
        <v>194155.41701143686</v>
      </c>
      <c r="J32" s="15">
        <f t="shared" si="7"/>
        <v>9632053.5715583395</v>
      </c>
      <c r="K32" s="9">
        <f t="shared" si="9"/>
        <v>9138334.1109483577</v>
      </c>
      <c r="L32" s="9">
        <v>9228976.7806774378</v>
      </c>
      <c r="M32" s="9">
        <v>9768715.0184920542</v>
      </c>
      <c r="N32" s="10">
        <f t="shared" si="0"/>
        <v>403076.79088090174</v>
      </c>
      <c r="O32" s="11">
        <v>2013</v>
      </c>
      <c r="P32" s="2">
        <v>10</v>
      </c>
      <c r="Q32" s="9">
        <f t="shared" si="2"/>
        <v>4729752.6413040124</v>
      </c>
      <c r="R32" s="9">
        <f t="shared" si="3"/>
        <v>4005504.6787634441</v>
      </c>
      <c r="S32" s="10">
        <f t="shared" si="10"/>
        <v>250619.10710241852</v>
      </c>
      <c r="T32" s="10">
        <f t="shared" si="10"/>
        <v>38524.831352995971</v>
      </c>
      <c r="U32" s="10">
        <f t="shared" si="10"/>
        <v>2479.8935489279693</v>
      </c>
      <c r="V32" s="10">
        <f t="shared" si="10"/>
        <v>7940.2115942028986</v>
      </c>
      <c r="W32" s="10">
        <f t="shared" si="10"/>
        <v>194155.41701143686</v>
      </c>
      <c r="X32" s="10">
        <f t="shared" si="8"/>
        <v>9228976.7806774378</v>
      </c>
      <c r="Y32" s="9"/>
      <c r="Z32" s="10">
        <f t="shared" si="5"/>
        <v>0</v>
      </c>
      <c r="AA32" s="9"/>
      <c r="AB32" s="12">
        <f t="shared" si="6"/>
        <v>0.54145544521491995</v>
      </c>
      <c r="AC32" s="12">
        <f t="shared" si="6"/>
        <v>0.45854455478508016</v>
      </c>
      <c r="AF32" s="13"/>
      <c r="AG32" s="14"/>
    </row>
    <row r="33" spans="1:34">
      <c r="A33" s="1">
        <v>2013</v>
      </c>
      <c r="B33" s="1">
        <v>11</v>
      </c>
      <c r="C33" s="15">
        <v>4125936.4333664398</v>
      </c>
      <c r="D33" s="15">
        <v>3892308.9907251312</v>
      </c>
      <c r="E33" s="15">
        <v>249796.00743497116</v>
      </c>
      <c r="F33" s="15">
        <v>38827.704327687818</v>
      </c>
      <c r="G33" s="15">
        <v>2412.1570218531742</v>
      </c>
      <c r="H33" s="15">
        <v>7649.1434782608694</v>
      </c>
      <c r="I33" s="15">
        <v>186935.06444868917</v>
      </c>
      <c r="J33" s="15">
        <f t="shared" si="7"/>
        <v>8503865.5008030329</v>
      </c>
      <c r="K33" s="9">
        <f t="shared" si="9"/>
        <v>8018245.424091571</v>
      </c>
      <c r="L33" s="9">
        <v>8324783.7902151998</v>
      </c>
      <c r="M33" s="9">
        <v>8220323.8700756663</v>
      </c>
      <c r="N33" s="10">
        <f t="shared" si="0"/>
        <v>179081.71058783308</v>
      </c>
      <c r="O33" s="11">
        <v>2013</v>
      </c>
      <c r="P33" s="2">
        <v>11</v>
      </c>
      <c r="Q33" s="9">
        <f t="shared" si="2"/>
        <v>4033786.6281180382</v>
      </c>
      <c r="R33" s="9">
        <f t="shared" si="3"/>
        <v>3805377.0853856998</v>
      </c>
      <c r="S33" s="10">
        <f t="shared" si="10"/>
        <v>249796.00743497116</v>
      </c>
      <c r="T33" s="10">
        <f t="shared" si="10"/>
        <v>38827.704327687818</v>
      </c>
      <c r="U33" s="10">
        <f t="shared" si="10"/>
        <v>2412.1570218531742</v>
      </c>
      <c r="V33" s="10">
        <f t="shared" si="10"/>
        <v>7649.1434782608694</v>
      </c>
      <c r="W33" s="10">
        <f t="shared" si="10"/>
        <v>186935.06444868917</v>
      </c>
      <c r="X33" s="10">
        <f t="shared" si="8"/>
        <v>8324783.7902151998</v>
      </c>
      <c r="Y33" s="9"/>
      <c r="Z33" s="10">
        <f t="shared" si="5"/>
        <v>0</v>
      </c>
      <c r="AA33" s="9"/>
      <c r="AB33" s="12">
        <f t="shared" si="6"/>
        <v>0.51456848913225783</v>
      </c>
      <c r="AC33" s="12">
        <f t="shared" si="6"/>
        <v>0.48543151086774217</v>
      </c>
      <c r="AF33" s="13"/>
      <c r="AG33" s="14"/>
    </row>
    <row r="34" spans="1:34">
      <c r="A34" s="1">
        <v>2013</v>
      </c>
      <c r="B34" s="1">
        <v>12</v>
      </c>
      <c r="C34" s="15">
        <v>3855353.4217279037</v>
      </c>
      <c r="D34" s="15">
        <v>3893924.5888413391</v>
      </c>
      <c r="E34" s="15">
        <v>250542.86341929593</v>
      </c>
      <c r="F34" s="15">
        <v>37651.306636512207</v>
      </c>
      <c r="G34" s="15">
        <v>2181.39295356517</v>
      </c>
      <c r="H34" s="15">
        <v>7686.9942028985515</v>
      </c>
      <c r="I34" s="15">
        <v>141108.66470282103</v>
      </c>
      <c r="J34" s="15">
        <f t="shared" si="7"/>
        <v>8188449.232484336</v>
      </c>
      <c r="K34" s="9">
        <f t="shared" si="9"/>
        <v>7749278.0105692428</v>
      </c>
      <c r="L34" s="9">
        <v>8156867.4207275622</v>
      </c>
      <c r="M34" s="9">
        <v>8488045.213113796</v>
      </c>
      <c r="N34" s="10">
        <f t="shared" si="0"/>
        <v>31581.811756773852</v>
      </c>
      <c r="O34" s="11">
        <v>2013</v>
      </c>
      <c r="P34" s="2">
        <v>12</v>
      </c>
      <c r="Q34" s="9">
        <f t="shared" si="2"/>
        <v>3839641.1133225556</v>
      </c>
      <c r="R34" s="9">
        <f t="shared" si="3"/>
        <v>3878055.0854899134</v>
      </c>
      <c r="S34" s="10">
        <f t="shared" si="10"/>
        <v>250542.86341929593</v>
      </c>
      <c r="T34" s="10">
        <f t="shared" si="10"/>
        <v>37651.306636512207</v>
      </c>
      <c r="U34" s="10">
        <f t="shared" si="10"/>
        <v>2181.39295356517</v>
      </c>
      <c r="V34" s="10">
        <f t="shared" si="10"/>
        <v>7686.9942028985515</v>
      </c>
      <c r="W34" s="10">
        <f t="shared" si="10"/>
        <v>141108.66470282103</v>
      </c>
      <c r="X34" s="10">
        <f t="shared" si="8"/>
        <v>8156867.4207275622</v>
      </c>
      <c r="Y34" s="9"/>
      <c r="Z34" s="10">
        <f t="shared" si="5"/>
        <v>0</v>
      </c>
      <c r="AA34" s="9"/>
      <c r="AB34" s="12">
        <f>+C34/$K34</f>
        <v>0.49751130575901209</v>
      </c>
      <c r="AC34" s="12">
        <f t="shared" si="6"/>
        <v>0.50248869424098785</v>
      </c>
      <c r="AF34" s="13"/>
      <c r="AG34" s="14"/>
      <c r="AH34" s="14"/>
    </row>
    <row r="36" spans="1:34">
      <c r="Q36" s="14"/>
      <c r="R36" s="14"/>
      <c r="S36" s="14"/>
      <c r="T36" s="14"/>
      <c r="U36" s="14"/>
      <c r="V36" s="14"/>
      <c r="W36" s="14"/>
    </row>
  </sheetData>
  <mergeCells count="3">
    <mergeCell ref="C8:I8"/>
    <mergeCell ref="L8:M8"/>
    <mergeCell ref="L9:M9"/>
  </mergeCells>
  <phoneticPr fontId="0" type="noConversion"/>
  <pageMargins left="0.45" right="0.75" top="0.52" bottom="0.46" header="0.36" footer="0.2"/>
  <pageSetup paperSize="5" scale="85" orientation="landscape" r:id="rId1"/>
  <headerFooter alignWithMargins="0">
    <oddFooter>&amp;C&amp;A&amp;RPage &amp;P of &amp;N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Forecasted Sales</vt:lpstr>
      <vt:lpstr>'Forecasted Sales'!Print_Titles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TEFARLEY</cp:lastModifiedBy>
  <dcterms:created xsi:type="dcterms:W3CDTF">2012-05-09T14:06:48Z</dcterms:created>
  <dcterms:modified xsi:type="dcterms:W3CDTF">2012-08-17T16:01:43Z</dcterms:modified>
</cp:coreProperties>
</file>