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870" activeTab="0"/>
  </bookViews>
  <sheets>
    <sheet name="Data" sheetId="1" r:id="rId1"/>
  </sheets>
  <externalReferences>
    <externalReference r:id="rId4"/>
    <externalReference r:id="rId5"/>
    <externalReference r:id="rId6"/>
  </externalReferences>
  <definedNames>
    <definedName name="\B">#REF!</definedName>
    <definedName name="\p">#N/A</definedName>
    <definedName name="\W">#REF!</definedName>
    <definedName name="A8_">#REF!</definedName>
    <definedName name="C-19">#REF!</definedName>
    <definedName name="COLUMN1">'[2]FPSC TU'!#REF!</definedName>
    <definedName name="COLUMN2">'[2]FPSC TU'!#REF!</definedName>
    <definedName name="COLUMN3">'[2]FPSC TU'!#REF!</definedName>
    <definedName name="COLUMN4">'[2]FPSC TU'!#REF!</definedName>
    <definedName name="COLUMN5">'[2]FPSC TU'!#REF!</definedName>
    <definedName name="COLUMN6">'[2]FPSC TU'!#REF!</definedName>
    <definedName name="COLUMN7">'[2]FPSC TU'!#REF!</definedName>
    <definedName name="COLUMN8">'[2]FPSC TU'!#REF!</definedName>
    <definedName name="COLUMN9">'[2]FPSC TU'!#REF!</definedName>
    <definedName name="DATE1">'[2]FPSC TU'!#REF!</definedName>
    <definedName name="existing_capacity">#REF!</definedName>
    <definedName name="FERC">#REF!</definedName>
    <definedName name="FERCTAX">#REF!</definedName>
    <definedName name="FPSC">#REF!</definedName>
    <definedName name="FPSCTAX">#REF!</definedName>
    <definedName name="INPUTS">#REF!</definedName>
    <definedName name="INTCALC">#REF!</definedName>
    <definedName name="MONTHS">#N/A</definedName>
    <definedName name="Monthy2">#REF!</definedName>
    <definedName name="New">'[3]Monthly Expenditures'!$A$2:$R$66</definedName>
    <definedName name="PAGE1">#REF!</definedName>
    <definedName name="PAGE2">#REF!</definedName>
    <definedName name="PAGE3">#REF!</definedName>
    <definedName name="PG1">#N/A</definedName>
    <definedName name="PG2">#N/A</definedName>
    <definedName name="PG3">#N/A</definedName>
    <definedName name="_xlnm.Print_Area" localSheetId="0">'Data'!$A$1:$I$106</definedName>
    <definedName name="PURCHASE">#REF!</definedName>
    <definedName name="RECON">#REF!</definedName>
    <definedName name="REVENUERPT">'[2]FPSC TU'!#REF!</definedName>
    <definedName name="S">#REF!</definedName>
    <definedName name="SALES">#REF!</definedName>
    <definedName name="SCH">#REF!</definedName>
    <definedName name="SCH1">#REF!</definedName>
    <definedName name="SCH2">#REF!</definedName>
    <definedName name="T">'[2]NFE 518 (FEB)'!#REF!</definedName>
    <definedName name="TRUPCALC">#REF!</definedName>
    <definedName name="TRUPVAR">#REF!</definedName>
    <definedName name="Variance">#REF!</definedName>
    <definedName name="WKSH">#REF!</definedName>
  </definedNames>
  <calcPr fullCalcOnLoad="1"/>
</workbook>
</file>

<file path=xl/sharedStrings.xml><?xml version="1.0" encoding="utf-8"?>
<sst xmlns="http://schemas.openxmlformats.org/spreadsheetml/2006/main" count="65" uniqueCount="44">
  <si>
    <t>Year</t>
  </si>
  <si>
    <t>Projected</t>
  </si>
  <si>
    <t xml:space="preserve">Scenario: </t>
  </si>
  <si>
    <t xml:space="preserve"> (3) = (1)-(2)</t>
  </si>
  <si>
    <t xml:space="preserve"> (5) = ((3)x1,000,000x100)</t>
  </si>
  <si>
    <t xml:space="preserve"> / ((4)x1,000,000)</t>
  </si>
  <si>
    <t>Resource Plan</t>
  </si>
  <si>
    <t>with TP 6&amp;7</t>
  </si>
  <si>
    <t xml:space="preserve">Differential in </t>
  </si>
  <si>
    <t>Annual</t>
  </si>
  <si>
    <t>Revenue</t>
  </si>
  <si>
    <t>Requirements</t>
  </si>
  <si>
    <t>System Average</t>
  </si>
  <si>
    <t>($millions,</t>
  </si>
  <si>
    <t>Total Sales</t>
  </si>
  <si>
    <t>Electric Rates</t>
  </si>
  <si>
    <t>Nominal $)</t>
  </si>
  <si>
    <t>(GWh)</t>
  </si>
  <si>
    <t>(cents/kwh)</t>
  </si>
  <si>
    <t xml:space="preserve"> -------</t>
  </si>
  <si>
    <t>* Both new nuclear units are in-service for full-year operation starting in 2024.</t>
  </si>
  <si>
    <t xml:space="preserve">   (1) This projection assumes instantaneous adjustment to electric rates and is for illustrative purposes only.</t>
  </si>
  <si>
    <t>without TP 6 &amp; 7</t>
  </si>
  <si>
    <t xml:space="preserve">   (2) The cost values presented are system revenue requirements (capital, system fuel, etc.) directly associated with a  resource plan.</t>
  </si>
  <si>
    <r>
      <t xml:space="preserve">        </t>
    </r>
    <r>
      <rPr>
        <u val="single"/>
        <sz val="10"/>
        <rFont val="Times New Roman"/>
        <family val="1"/>
      </rPr>
      <t>nuclear units</t>
    </r>
    <r>
      <rPr>
        <sz val="10"/>
        <rFont val="Times New Roman"/>
        <family val="1"/>
      </rPr>
      <t>.</t>
    </r>
  </si>
  <si>
    <t>Medium Fuel Cost Forecast, Env II Environmental Compliance Cost Forecast</t>
  </si>
  <si>
    <t>Bill Impact</t>
  </si>
  <si>
    <t>Based on 1,000 kWh</t>
  </si>
  <si>
    <t>($)</t>
  </si>
  <si>
    <t>(7) = ((5) * 1,200)/100</t>
  </si>
  <si>
    <t>(6) = ((5) * 1,000)/100</t>
  </si>
  <si>
    <t>Based on 1,200 kWh</t>
  </si>
  <si>
    <t>Turkey Point 6&amp;7 Project</t>
  </si>
  <si>
    <t>Projected System Average Electric Rate and Bill Impact: assuming High End of the Non-Binding Capital Cost Range</t>
  </si>
  <si>
    <t>Table Staff-12a</t>
  </si>
  <si>
    <t xml:space="preserve">        the project is terminated on 12/31/2014.</t>
  </si>
  <si>
    <r>
      <t xml:space="preserve">   (3) For purposes of this analysis, </t>
    </r>
    <r>
      <rPr>
        <u val="single"/>
        <sz val="10"/>
        <rFont val="Times New Roman"/>
        <family val="1"/>
      </rPr>
      <t>the highest end of the non-binding capital cost estimate, $5,453/kW (2014$) is assumed for both new</t>
    </r>
  </si>
  <si>
    <t xml:space="preserve">   (4) An estimated termination cost of approximately $873 thousand is included in 2015 for the Resource Plan without Turkey Point 6&amp;7 based on an assumption that</t>
  </si>
  <si>
    <t>Florida Power &amp; Light Company</t>
  </si>
  <si>
    <t>Docket No. 140009-EI</t>
  </si>
  <si>
    <t>Staff's Second Set of Interrogatories</t>
  </si>
  <si>
    <t>Interrogatory No. 12</t>
  </si>
  <si>
    <t>Attachment No. 1</t>
  </si>
  <si>
    <t>Tab 1 of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</si>
</sst>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0.0_)\ \ %;\(0.0\)\ \ %"/>
    <numFmt numFmtId="168" formatCode="#,##0.000"/>
    <numFmt numFmtId="169" formatCode="0_);\(0\)"/>
    <numFmt numFmtId="170" formatCode="0.000000"/>
    <numFmt numFmtId="171" formatCode="&quot;$&quot;#,##0.00"/>
    <numFmt numFmtId="172" formatCode="0.00_);[Red]\(0.00\)"/>
    <numFmt numFmtId="173" formatCode="0.00000000"/>
    <numFmt numFmtId="174" formatCode="0.0000000"/>
    <numFmt numFmtId="175" formatCode="[$-409]h:mm:ss\ AM/PM"/>
    <numFmt numFmtId="176" formatCode="0.00_);\(0.00\)"/>
    <numFmt numFmtId="177" formatCode="0.0_);\(0.0\)"/>
    <numFmt numFmtId="178" formatCode="0.00000"/>
    <numFmt numFmtId="179" formatCode="0.0000"/>
    <numFmt numFmtId="180" formatCode="0.000"/>
    <numFmt numFmtId="181" formatCode="#,##0.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5" fillId="0" borderId="0" applyFont="0" applyFill="0" applyBorder="0" applyAlignment="0" applyProtection="0"/>
    <xf numFmtId="170" fontId="4" fillId="0" borderId="0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left"/>
    </xf>
    <xf numFmtId="171" fontId="5" fillId="0" borderId="0" xfId="0" applyNumberFormat="1" applyFont="1" applyAlignment="1">
      <alignment horizontal="center"/>
    </xf>
    <xf numFmtId="165" fontId="5" fillId="0" borderId="0" xfId="42" applyNumberFormat="1" applyFont="1" applyAlignment="1">
      <alignment/>
    </xf>
    <xf numFmtId="3" fontId="11" fillId="0" borderId="0" xfId="0" applyNumberFormat="1" applyFont="1" applyFill="1" applyBorder="1" applyAlignment="1">
      <alignment horizontal="center"/>
    </xf>
    <xf numFmtId="37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38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5" fillId="0" borderId="0" xfId="0" applyNumberFormat="1" applyFont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9" fontId="9" fillId="0" borderId="0" xfId="59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 quotePrefix="1">
      <alignment horizontal="center"/>
    </xf>
    <xf numFmtId="40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65" fontId="5" fillId="0" borderId="0" xfId="42" applyNumberFormat="1" applyFont="1" applyFill="1" applyAlignment="1">
      <alignment/>
    </xf>
    <xf numFmtId="0" fontId="14" fillId="0" borderId="0" xfId="0" applyFont="1" applyAlignment="1">
      <alignment/>
    </xf>
    <xf numFmtId="9" fontId="9" fillId="0" borderId="0" xfId="59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64121\Local%20Settings\Temporary%20Internet%20Files\OLK23\Nuclear%20Actual-Estimated%20True-up%20Sched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EL\TRANSOUT\FUEL\CURRFUEL\Fuel_TU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.program%20files.notes.data\Nuclear%20Projection%20Sched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st Costs Act Est"/>
      <sheetName val="Carrying Costs"/>
      <sheetName val="Monthly Expenditures"/>
      <sheetName val="Technology Selected"/>
      <sheetName val="Contracts Executed"/>
      <sheetName val="Variance Explan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2">
        <row r="2">
          <cell r="A2" t="str">
            <v> </v>
          </cell>
          <cell r="F2" t="str">
            <v>Monthly Expenditures</v>
          </cell>
          <cell r="O2" t="str">
            <v>[Section (8)(e)]</v>
          </cell>
          <cell r="Q2" t="str">
            <v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>EXPLANATION: </v>
          </cell>
          <cell r="H5" t="str">
            <v>Provide the projected monthly expenditures by major tasks performed</v>
          </cell>
          <cell r="O5" t="str">
            <v> </v>
          </cell>
        </row>
        <row r="6">
          <cell r="H6" t="str">
            <v>within Site Selection, Preconstruction and Construction categories</v>
          </cell>
          <cell r="O6" t="str">
            <v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> </v>
          </cell>
        </row>
        <row r="9">
          <cell r="A9" t="str">
            <v>DOCKET NO.:</v>
          </cell>
          <cell r="O9" t="str">
            <v> </v>
          </cell>
        </row>
        <row r="12">
          <cell r="A12" t="str">
            <v> </v>
          </cell>
          <cell r="B12" t="str">
            <v> </v>
          </cell>
          <cell r="C12" t="str">
            <v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> </v>
          </cell>
          <cell r="C65" t="str">
            <v> </v>
          </cell>
          <cell r="L65" t="str">
            <v> </v>
          </cell>
          <cell r="N6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1.4453125" style="0" customWidth="1"/>
    <col min="2" max="2" width="11.3359375" style="0" customWidth="1"/>
    <col min="3" max="3" width="12.10546875" style="0" customWidth="1"/>
    <col min="4" max="4" width="12.6640625" style="0" customWidth="1"/>
    <col min="5" max="5" width="10.88671875" style="0" customWidth="1"/>
    <col min="6" max="6" width="17.6640625" style="0" bestFit="1" customWidth="1"/>
    <col min="7" max="8" width="13.21484375" style="0" bestFit="1" customWidth="1"/>
    <col min="9" max="9" width="10.88671875" style="0" bestFit="1" customWidth="1"/>
    <col min="10" max="10" width="12.3359375" style="0" bestFit="1" customWidth="1"/>
  </cols>
  <sheetData>
    <row r="1" ht="15.75">
      <c r="A1" s="37" t="s">
        <v>38</v>
      </c>
    </row>
    <row r="2" ht="15.75">
      <c r="A2" s="37" t="s">
        <v>39</v>
      </c>
    </row>
    <row r="3" ht="15.75">
      <c r="A3" s="37" t="s">
        <v>40</v>
      </c>
    </row>
    <row r="4" ht="15.75">
      <c r="A4" s="37" t="s">
        <v>41</v>
      </c>
    </row>
    <row r="5" ht="15.75">
      <c r="A5" s="37" t="s">
        <v>42</v>
      </c>
    </row>
    <row r="6" ht="15.75">
      <c r="A6" s="37" t="s">
        <v>43</v>
      </c>
    </row>
    <row r="8" spans="1:10" ht="15.75">
      <c r="A8" s="28" t="s">
        <v>34</v>
      </c>
      <c r="B8" s="3"/>
      <c r="C8" s="29"/>
      <c r="D8" s="1"/>
      <c r="E8" s="1"/>
      <c r="G8" s="38"/>
      <c r="H8" s="38"/>
      <c r="J8" s="1"/>
    </row>
    <row r="9" spans="1:10" ht="15.75">
      <c r="A9" s="28"/>
      <c r="B9" s="3"/>
      <c r="C9" s="29"/>
      <c r="D9" s="1"/>
      <c r="E9" s="1"/>
      <c r="F9" s="1"/>
      <c r="G9" s="1"/>
      <c r="H9" s="5"/>
      <c r="I9" s="30"/>
      <c r="J9" s="1"/>
    </row>
    <row r="10" spans="1:6" ht="15.75" customHeight="1">
      <c r="A10" s="4" t="s">
        <v>32</v>
      </c>
      <c r="B10" s="1"/>
      <c r="C10" s="1"/>
      <c r="D10" s="7"/>
      <c r="E10" s="7"/>
      <c r="F10" s="1"/>
    </row>
    <row r="11" spans="1:6" ht="25.5">
      <c r="A11" s="5" t="s">
        <v>2</v>
      </c>
      <c r="B11" s="8" t="s">
        <v>25</v>
      </c>
      <c r="C11" s="9"/>
      <c r="D11" s="7"/>
      <c r="E11" s="7"/>
      <c r="F11" s="1"/>
    </row>
    <row r="12" spans="1:6" ht="15.75" customHeight="1">
      <c r="A12" s="5"/>
      <c r="B12" s="8"/>
      <c r="C12" s="9"/>
      <c r="D12" s="7"/>
      <c r="E12" s="7"/>
      <c r="F12" s="1"/>
    </row>
    <row r="13" spans="1:8" ht="25.5" customHeight="1">
      <c r="A13" s="39" t="s">
        <v>33</v>
      </c>
      <c r="B13" s="39"/>
      <c r="C13" s="39"/>
      <c r="D13" s="39"/>
      <c r="E13" s="39"/>
      <c r="F13" s="39"/>
      <c r="G13" s="39"/>
      <c r="H13" s="39"/>
    </row>
    <row r="14" spans="1:6" ht="15.75">
      <c r="A14" s="4"/>
      <c r="B14" s="1"/>
      <c r="C14" s="1"/>
      <c r="D14" s="1"/>
      <c r="E14" s="1"/>
      <c r="F14" s="1"/>
    </row>
    <row r="15" spans="1:8" ht="15.75">
      <c r="A15" s="4"/>
      <c r="B15" s="2">
        <v>-1</v>
      </c>
      <c r="C15" s="2">
        <v>-2</v>
      </c>
      <c r="D15" s="2" t="s">
        <v>3</v>
      </c>
      <c r="E15" s="2">
        <v>-4</v>
      </c>
      <c r="F15" s="2" t="s">
        <v>4</v>
      </c>
      <c r="G15" s="33" t="s">
        <v>30</v>
      </c>
      <c r="H15" s="33" t="s">
        <v>29</v>
      </c>
    </row>
    <row r="16" spans="1:6" ht="15.75">
      <c r="A16" s="4"/>
      <c r="B16" s="1"/>
      <c r="C16" s="1"/>
      <c r="D16" s="1"/>
      <c r="E16" s="1"/>
      <c r="F16" s="2" t="s">
        <v>5</v>
      </c>
    </row>
    <row r="17" spans="1:6" ht="15.75">
      <c r="A17" s="4"/>
      <c r="B17" s="10"/>
      <c r="C17" s="10"/>
      <c r="D17" s="1"/>
      <c r="E17" s="1"/>
      <c r="F17" s="2"/>
    </row>
    <row r="18" spans="1:6" ht="15.75">
      <c r="A18" s="4"/>
      <c r="B18" s="10" t="s">
        <v>6</v>
      </c>
      <c r="C18" s="31" t="s">
        <v>6</v>
      </c>
      <c r="D18" s="1"/>
      <c r="E18" s="1"/>
      <c r="F18" s="2"/>
    </row>
    <row r="19" spans="1:6" ht="15.75">
      <c r="A19" s="4"/>
      <c r="B19" s="10" t="s">
        <v>7</v>
      </c>
      <c r="C19" s="31" t="s">
        <v>22</v>
      </c>
      <c r="D19" s="10" t="s">
        <v>8</v>
      </c>
      <c r="E19" s="10"/>
      <c r="F19" s="10"/>
    </row>
    <row r="20" spans="1:6" ht="15">
      <c r="A20" s="1"/>
      <c r="B20" s="10" t="s">
        <v>9</v>
      </c>
      <c r="C20" s="31" t="s">
        <v>9</v>
      </c>
      <c r="D20" s="10" t="s">
        <v>9</v>
      </c>
      <c r="E20" s="10"/>
      <c r="F20" s="10"/>
    </row>
    <row r="21" spans="1:8" ht="15">
      <c r="A21" s="1"/>
      <c r="B21" s="10" t="s">
        <v>10</v>
      </c>
      <c r="C21" s="31" t="s">
        <v>10</v>
      </c>
      <c r="D21" s="10" t="s">
        <v>10</v>
      </c>
      <c r="E21" s="10"/>
      <c r="F21" s="10" t="s">
        <v>8</v>
      </c>
      <c r="G21" s="10"/>
      <c r="H21" s="10"/>
    </row>
    <row r="22" spans="1:8" ht="15">
      <c r="A22" s="1"/>
      <c r="B22" s="10" t="s">
        <v>11</v>
      </c>
      <c r="C22" s="31" t="s">
        <v>11</v>
      </c>
      <c r="D22" s="10" t="s">
        <v>11</v>
      </c>
      <c r="E22" s="31" t="s">
        <v>1</v>
      </c>
      <c r="F22" s="10" t="s">
        <v>12</v>
      </c>
      <c r="G22" s="10" t="s">
        <v>26</v>
      </c>
      <c r="H22" s="10" t="s">
        <v>26</v>
      </c>
    </row>
    <row r="23" spans="1:8" ht="15">
      <c r="A23" s="1"/>
      <c r="B23" s="10" t="s">
        <v>13</v>
      </c>
      <c r="C23" s="31" t="s">
        <v>13</v>
      </c>
      <c r="D23" s="10" t="s">
        <v>13</v>
      </c>
      <c r="E23" s="31" t="s">
        <v>14</v>
      </c>
      <c r="F23" s="10" t="s">
        <v>15</v>
      </c>
      <c r="G23" s="10" t="s">
        <v>27</v>
      </c>
      <c r="H23" s="10" t="s">
        <v>31</v>
      </c>
    </row>
    <row r="24" spans="1:8" ht="15">
      <c r="A24" s="10" t="s">
        <v>0</v>
      </c>
      <c r="B24" s="10" t="s">
        <v>16</v>
      </c>
      <c r="C24" s="31" t="s">
        <v>16</v>
      </c>
      <c r="D24" s="10" t="s">
        <v>16</v>
      </c>
      <c r="E24" s="31" t="s">
        <v>17</v>
      </c>
      <c r="F24" s="10" t="s">
        <v>18</v>
      </c>
      <c r="G24" s="10" t="s">
        <v>28</v>
      </c>
      <c r="H24" s="10" t="s">
        <v>28</v>
      </c>
    </row>
    <row r="25" spans="1:8" ht="15">
      <c r="A25" s="10" t="s">
        <v>19</v>
      </c>
      <c r="B25" s="10" t="s">
        <v>19</v>
      </c>
      <c r="C25" s="31" t="s">
        <v>19</v>
      </c>
      <c r="D25" s="10" t="s">
        <v>19</v>
      </c>
      <c r="E25" s="31" t="s">
        <v>19</v>
      </c>
      <c r="F25" s="10" t="s">
        <v>19</v>
      </c>
      <c r="G25" s="10" t="s">
        <v>19</v>
      </c>
      <c r="H25" s="10" t="s">
        <v>19</v>
      </c>
    </row>
    <row r="26" spans="1:6" ht="15">
      <c r="A26" s="10"/>
      <c r="B26" s="10"/>
      <c r="C26" s="31"/>
      <c r="D26" s="10"/>
      <c r="E26" s="31"/>
      <c r="F26" s="10"/>
    </row>
    <row r="27" spans="1:11" ht="15">
      <c r="A27" s="10">
        <v>2014</v>
      </c>
      <c r="B27" s="11">
        <v>3046.5641876901004</v>
      </c>
      <c r="C27" s="11">
        <v>3016.770162555142</v>
      </c>
      <c r="D27" s="19">
        <f aca="true" t="shared" si="0" ref="D27:D90">B27-C27</f>
        <v>29.794025134958247</v>
      </c>
      <c r="E27" s="21">
        <v>118001.40152520828</v>
      </c>
      <c r="F27" s="20">
        <f aca="true" t="shared" si="1" ref="F27:F67">(D27*1000000*100)/(E27*1000000)</f>
        <v>0.025248873953919473</v>
      </c>
      <c r="G27" s="12">
        <f aca="true" t="shared" si="2" ref="G27:G90">(F27*1000)/100</f>
        <v>0.2524887395391947</v>
      </c>
      <c r="H27" s="34">
        <f aca="true" t="shared" si="3" ref="H27:H67">(F27*1200)/100</f>
        <v>0.30298648744703366</v>
      </c>
      <c r="I27" s="24"/>
      <c r="J27" s="24"/>
      <c r="K27" s="24"/>
    </row>
    <row r="28" spans="1:11" ht="15">
      <c r="A28" s="10">
        <f>A27+1</f>
        <v>2015</v>
      </c>
      <c r="B28" s="11">
        <v>3213.818750969763</v>
      </c>
      <c r="C28" s="11">
        <v>3196.2041210896687</v>
      </c>
      <c r="D28" s="19">
        <f t="shared" si="0"/>
        <v>17.614629880094526</v>
      </c>
      <c r="E28" s="21">
        <v>121605.73191257045</v>
      </c>
      <c r="F28" s="20">
        <f t="shared" si="1"/>
        <v>0.014485032574581865</v>
      </c>
      <c r="G28" s="12">
        <f t="shared" si="2"/>
        <v>0.14485032574581866</v>
      </c>
      <c r="H28" s="34">
        <f t="shared" si="3"/>
        <v>0.17382039089498239</v>
      </c>
      <c r="I28" s="24"/>
      <c r="J28" s="24"/>
      <c r="K28" s="24"/>
    </row>
    <row r="29" spans="1:11" ht="15">
      <c r="A29" s="10">
        <f aca="true" t="shared" si="4" ref="A29:A92">A28+1</f>
        <v>2016</v>
      </c>
      <c r="B29" s="11">
        <v>3550.258058348404</v>
      </c>
      <c r="C29" s="11">
        <v>3451.66732295427</v>
      </c>
      <c r="D29" s="19">
        <f t="shared" si="0"/>
        <v>98.5907353941343</v>
      </c>
      <c r="E29" s="21">
        <v>123943.14465600881</v>
      </c>
      <c r="F29" s="20">
        <f t="shared" si="1"/>
        <v>0.07954512988012571</v>
      </c>
      <c r="G29" s="12">
        <f t="shared" si="2"/>
        <v>0.7954512988012571</v>
      </c>
      <c r="H29" s="34">
        <f t="shared" si="3"/>
        <v>0.9545415585615086</v>
      </c>
      <c r="I29" s="24"/>
      <c r="J29" s="24"/>
      <c r="K29" s="24"/>
    </row>
    <row r="30" spans="1:11" ht="15">
      <c r="A30" s="10">
        <f t="shared" si="4"/>
        <v>2017</v>
      </c>
      <c r="B30" s="11">
        <v>3955.9061401719264</v>
      </c>
      <c r="C30" s="11">
        <v>3668.5623810281268</v>
      </c>
      <c r="D30" s="19">
        <f t="shared" si="0"/>
        <v>287.3437591437996</v>
      </c>
      <c r="E30" s="21">
        <v>124913.77735926506</v>
      </c>
      <c r="F30" s="20">
        <f t="shared" si="1"/>
        <v>0.23003368020596235</v>
      </c>
      <c r="G30" s="12">
        <f t="shared" si="2"/>
        <v>2.3003368020596238</v>
      </c>
      <c r="H30" s="34">
        <f t="shared" si="3"/>
        <v>2.7604041624715485</v>
      </c>
      <c r="I30" s="24"/>
      <c r="J30" s="24"/>
      <c r="K30" s="24"/>
    </row>
    <row r="31" spans="1:11" ht="15">
      <c r="A31" s="10">
        <f t="shared" si="4"/>
        <v>2018</v>
      </c>
      <c r="B31" s="11">
        <v>4977.265251640101</v>
      </c>
      <c r="C31" s="11">
        <v>4477.275884741244</v>
      </c>
      <c r="D31" s="19">
        <f t="shared" si="0"/>
        <v>499.98936689885704</v>
      </c>
      <c r="E31" s="21">
        <v>126398.63426501829</v>
      </c>
      <c r="F31" s="20">
        <f t="shared" si="1"/>
        <v>0.39556548202137704</v>
      </c>
      <c r="G31" s="12">
        <f t="shared" si="2"/>
        <v>3.9556548202137702</v>
      </c>
      <c r="H31" s="34">
        <f t="shared" si="3"/>
        <v>4.746785784256525</v>
      </c>
      <c r="I31" s="24"/>
      <c r="K31" s="24"/>
    </row>
    <row r="32" spans="1:11" ht="15">
      <c r="A32" s="10">
        <f t="shared" si="4"/>
        <v>2019</v>
      </c>
      <c r="B32" s="11">
        <v>5371.045582335496</v>
      </c>
      <c r="C32" s="11">
        <v>4643.940734021885</v>
      </c>
      <c r="D32" s="19">
        <f t="shared" si="0"/>
        <v>727.104848313611</v>
      </c>
      <c r="E32" s="21">
        <v>127672.78800724023</v>
      </c>
      <c r="F32" s="20">
        <f t="shared" si="1"/>
        <v>0.569506517138466</v>
      </c>
      <c r="G32" s="12">
        <f t="shared" si="2"/>
        <v>5.695065171384661</v>
      </c>
      <c r="H32" s="34">
        <f t="shared" si="3"/>
        <v>6.8340782056615925</v>
      </c>
      <c r="I32" s="24"/>
      <c r="K32" s="24"/>
    </row>
    <row r="33" spans="1:11" ht="15">
      <c r="A33" s="10">
        <f t="shared" si="4"/>
        <v>2020</v>
      </c>
      <c r="B33" s="11">
        <v>5858.657792692737</v>
      </c>
      <c r="C33" s="11">
        <v>4905.524555078603</v>
      </c>
      <c r="D33" s="19">
        <f t="shared" si="0"/>
        <v>953.1332376141336</v>
      </c>
      <c r="E33" s="21">
        <v>129187.01093662418</v>
      </c>
      <c r="F33" s="20">
        <f t="shared" si="1"/>
        <v>0.7377933978840305</v>
      </c>
      <c r="G33" s="12">
        <f t="shared" si="2"/>
        <v>7.377933978840306</v>
      </c>
      <c r="H33" s="34">
        <f t="shared" si="3"/>
        <v>8.853520774608366</v>
      </c>
      <c r="I33" s="24"/>
      <c r="K33" s="24"/>
    </row>
    <row r="34" spans="1:11" ht="15">
      <c r="A34" s="10">
        <f t="shared" si="4"/>
        <v>2021</v>
      </c>
      <c r="B34" s="11">
        <v>6164.368533435282</v>
      </c>
      <c r="C34" s="11">
        <v>5003.651520696527</v>
      </c>
      <c r="D34" s="19">
        <f t="shared" si="0"/>
        <v>1160.7170127387553</v>
      </c>
      <c r="E34" s="21">
        <v>129453.59315315801</v>
      </c>
      <c r="F34" s="20">
        <f t="shared" si="1"/>
        <v>0.8966278837586977</v>
      </c>
      <c r="G34" s="12">
        <f t="shared" si="2"/>
        <v>8.966278837586977</v>
      </c>
      <c r="H34" s="34">
        <f t="shared" si="3"/>
        <v>10.759534605104372</v>
      </c>
      <c r="I34" s="24"/>
      <c r="K34" s="24"/>
    </row>
    <row r="35" spans="1:11" ht="15">
      <c r="A35" s="10">
        <f t="shared" si="4"/>
        <v>2022</v>
      </c>
      <c r="B35" s="11">
        <v>6682.855682785779</v>
      </c>
      <c r="C35" s="11">
        <v>5291.007088699222</v>
      </c>
      <c r="D35" s="19">
        <f t="shared" si="0"/>
        <v>1391.8485940865576</v>
      </c>
      <c r="E35" s="21">
        <v>130517.20680431846</v>
      </c>
      <c r="F35" s="20">
        <f t="shared" si="1"/>
        <v>1.0664100375464864</v>
      </c>
      <c r="G35" s="12">
        <f t="shared" si="2"/>
        <v>10.664100375464864</v>
      </c>
      <c r="H35" s="34">
        <f t="shared" si="3"/>
        <v>12.796920450557836</v>
      </c>
      <c r="I35" s="24"/>
      <c r="K35" s="24"/>
    </row>
    <row r="36" spans="1:11" ht="15">
      <c r="A36" s="10">
        <f t="shared" si="4"/>
        <v>2023</v>
      </c>
      <c r="B36" s="11">
        <v>7584.2513006484005</v>
      </c>
      <c r="C36" s="11">
        <v>6182.086084077188</v>
      </c>
      <c r="D36" s="19">
        <f t="shared" si="0"/>
        <v>1402.165216571212</v>
      </c>
      <c r="E36" s="21">
        <v>132357.1083177078</v>
      </c>
      <c r="F36" s="20">
        <f t="shared" si="1"/>
        <v>1.0593803645252493</v>
      </c>
      <c r="G36" s="12">
        <f t="shared" si="2"/>
        <v>10.593803645252493</v>
      </c>
      <c r="H36" s="34">
        <f t="shared" si="3"/>
        <v>12.712564374302993</v>
      </c>
      <c r="I36" s="24"/>
      <c r="K36" s="24"/>
    </row>
    <row r="37" spans="1:11" ht="15">
      <c r="A37" s="10">
        <f t="shared" si="4"/>
        <v>2024</v>
      </c>
      <c r="B37" s="18">
        <v>8052.135448860166</v>
      </c>
      <c r="C37" s="18">
        <v>6954.265847157424</v>
      </c>
      <c r="D37" s="26">
        <f t="shared" si="0"/>
        <v>1097.8696017027423</v>
      </c>
      <c r="E37" s="27">
        <v>134849.2596259919</v>
      </c>
      <c r="F37" s="23">
        <f t="shared" si="1"/>
        <v>0.8141458134421454</v>
      </c>
      <c r="G37" s="12">
        <f t="shared" si="2"/>
        <v>8.141458134421455</v>
      </c>
      <c r="H37" s="34">
        <f t="shared" si="3"/>
        <v>9.769749761305745</v>
      </c>
      <c r="I37" s="24"/>
      <c r="K37" s="24"/>
    </row>
    <row r="38" spans="1:11" ht="15">
      <c r="A38" s="10">
        <f t="shared" si="4"/>
        <v>2025</v>
      </c>
      <c r="B38" s="18">
        <v>8320.820656566106</v>
      </c>
      <c r="C38" s="18">
        <v>7533.411309122893</v>
      </c>
      <c r="D38" s="26">
        <f t="shared" si="0"/>
        <v>787.4093474432129</v>
      </c>
      <c r="E38" s="27">
        <v>136454.8515632988</v>
      </c>
      <c r="F38" s="23">
        <f t="shared" si="1"/>
        <v>0.5770475277516599</v>
      </c>
      <c r="G38" s="12">
        <f t="shared" si="2"/>
        <v>5.770475277516599</v>
      </c>
      <c r="H38" s="34">
        <f t="shared" si="3"/>
        <v>6.924570333019919</v>
      </c>
      <c r="I38" s="24"/>
      <c r="K38" s="24"/>
    </row>
    <row r="39" spans="1:11" ht="15">
      <c r="A39" s="10">
        <f t="shared" si="4"/>
        <v>2026</v>
      </c>
      <c r="B39" s="18">
        <v>8850.991496509756</v>
      </c>
      <c r="C39" s="18">
        <v>8160.29841092998</v>
      </c>
      <c r="D39" s="26">
        <f t="shared" si="0"/>
        <v>690.6930855797764</v>
      </c>
      <c r="E39" s="27">
        <v>138479.4279118555</v>
      </c>
      <c r="F39" s="23">
        <f t="shared" si="1"/>
        <v>0.49876945333671824</v>
      </c>
      <c r="G39" s="35">
        <f t="shared" si="2"/>
        <v>4.987694533367183</v>
      </c>
      <c r="H39" s="34">
        <f t="shared" si="3"/>
        <v>5.985233440040619</v>
      </c>
      <c r="I39" s="24"/>
      <c r="K39" s="24"/>
    </row>
    <row r="40" spans="1:11" ht="15">
      <c r="A40" s="10">
        <f t="shared" si="4"/>
        <v>2027</v>
      </c>
      <c r="B40" s="18">
        <v>9604.676110213995</v>
      </c>
      <c r="C40" s="18">
        <v>8784.92535650829</v>
      </c>
      <c r="D40" s="26">
        <f t="shared" si="0"/>
        <v>819.7507537057045</v>
      </c>
      <c r="E40" s="27">
        <v>140323.40705759628</v>
      </c>
      <c r="F40" s="23">
        <f t="shared" si="1"/>
        <v>0.5841867518005992</v>
      </c>
      <c r="G40" s="12">
        <f t="shared" si="2"/>
        <v>5.841867518005992</v>
      </c>
      <c r="H40" s="34">
        <f t="shared" si="3"/>
        <v>7.01024102160719</v>
      </c>
      <c r="I40" s="24"/>
      <c r="K40" s="24"/>
    </row>
    <row r="41" spans="1:11" ht="15">
      <c r="A41" s="10">
        <f t="shared" si="4"/>
        <v>2028</v>
      </c>
      <c r="B41" s="11">
        <v>10045.78564336727</v>
      </c>
      <c r="C41" s="11">
        <v>9500.477196897713</v>
      </c>
      <c r="D41" s="22">
        <f t="shared" si="0"/>
        <v>545.3084464695567</v>
      </c>
      <c r="E41" s="21">
        <v>142712.07042418752</v>
      </c>
      <c r="F41" s="32">
        <f t="shared" si="1"/>
        <v>0.3821039417680084</v>
      </c>
      <c r="G41" s="12">
        <f t="shared" si="2"/>
        <v>3.8210394176800837</v>
      </c>
      <c r="H41" s="34">
        <f t="shared" si="3"/>
        <v>4.585247301216101</v>
      </c>
      <c r="I41" s="24"/>
      <c r="K41" s="24"/>
    </row>
    <row r="42" spans="1:11" ht="15">
      <c r="A42" s="10">
        <f t="shared" si="4"/>
        <v>2029</v>
      </c>
      <c r="B42" s="11">
        <v>10583.773862775552</v>
      </c>
      <c r="C42" s="11">
        <v>10146.274570136924</v>
      </c>
      <c r="D42" s="19">
        <f t="shared" si="0"/>
        <v>437.4992926386276</v>
      </c>
      <c r="E42" s="21">
        <v>144165.47306816044</v>
      </c>
      <c r="F42" s="20">
        <f t="shared" si="1"/>
        <v>0.30347022995705847</v>
      </c>
      <c r="G42" s="12">
        <f t="shared" si="2"/>
        <v>3.0347022995705846</v>
      </c>
      <c r="H42" s="34">
        <f t="shared" si="3"/>
        <v>3.641642759484702</v>
      </c>
      <c r="I42" s="24"/>
      <c r="K42" s="24"/>
    </row>
    <row r="43" spans="1:11" ht="15">
      <c r="A43" s="10">
        <f t="shared" si="4"/>
        <v>2030</v>
      </c>
      <c r="B43" s="11">
        <v>11079.893301089141</v>
      </c>
      <c r="C43" s="11">
        <v>10885.358798531553</v>
      </c>
      <c r="D43" s="19">
        <f t="shared" si="0"/>
        <v>194.53450255758798</v>
      </c>
      <c r="E43" s="21">
        <v>145896.15169200324</v>
      </c>
      <c r="F43" s="20">
        <f t="shared" si="1"/>
        <v>0.13333765167998649</v>
      </c>
      <c r="G43" s="12">
        <f t="shared" si="2"/>
        <v>1.333376516799865</v>
      </c>
      <c r="H43" s="34">
        <f t="shared" si="3"/>
        <v>1.600051820159838</v>
      </c>
      <c r="I43" s="24"/>
      <c r="K43" s="24"/>
    </row>
    <row r="44" spans="1:11" ht="15">
      <c r="A44" s="10">
        <f t="shared" si="4"/>
        <v>2031</v>
      </c>
      <c r="B44" s="11">
        <v>11535.106110259447</v>
      </c>
      <c r="C44" s="11">
        <v>11543.498724699686</v>
      </c>
      <c r="D44" s="19">
        <f t="shared" si="0"/>
        <v>-8.392614440239413</v>
      </c>
      <c r="E44" s="21">
        <v>147520.6242009844</v>
      </c>
      <c r="F44" s="20">
        <f t="shared" si="1"/>
        <v>-0.005689112614386165</v>
      </c>
      <c r="G44" s="20">
        <f t="shared" si="2"/>
        <v>-0.056891126143861645</v>
      </c>
      <c r="H44" s="20">
        <f t="shared" si="3"/>
        <v>-0.06826935137263397</v>
      </c>
      <c r="I44" s="24"/>
      <c r="K44" s="24"/>
    </row>
    <row r="45" spans="1:11" ht="15">
      <c r="A45" s="10">
        <f t="shared" si="4"/>
        <v>2032</v>
      </c>
      <c r="B45" s="11">
        <v>12740.6961537763</v>
      </c>
      <c r="C45" s="11">
        <v>12823.733424476588</v>
      </c>
      <c r="D45" s="19">
        <f t="shared" si="0"/>
        <v>-83.03727070028799</v>
      </c>
      <c r="E45" s="21">
        <v>149702.77102858102</v>
      </c>
      <c r="F45" s="20">
        <f t="shared" si="1"/>
        <v>-0.05546809195965695</v>
      </c>
      <c r="G45" s="20">
        <f t="shared" si="2"/>
        <v>-0.5546809195965694</v>
      </c>
      <c r="H45" s="20">
        <f t="shared" si="3"/>
        <v>-0.6656171035158833</v>
      </c>
      <c r="I45" s="24"/>
      <c r="K45" s="24"/>
    </row>
    <row r="46" spans="1:11" ht="15">
      <c r="A46" s="10">
        <f t="shared" si="4"/>
        <v>2033</v>
      </c>
      <c r="B46" s="11">
        <v>14343.901756241732</v>
      </c>
      <c r="C46" s="11">
        <v>14586.583471999224</v>
      </c>
      <c r="D46" s="19">
        <f t="shared" si="0"/>
        <v>-242.68171575749147</v>
      </c>
      <c r="E46" s="21">
        <v>150840.6108818502</v>
      </c>
      <c r="F46" s="20">
        <f t="shared" si="1"/>
        <v>-0.16088619261001147</v>
      </c>
      <c r="G46" s="20">
        <f t="shared" si="2"/>
        <v>-1.6088619261001147</v>
      </c>
      <c r="H46" s="20">
        <f t="shared" si="3"/>
        <v>-1.9306343113201376</v>
      </c>
      <c r="I46" s="24"/>
      <c r="K46" s="24"/>
    </row>
    <row r="47" spans="1:11" ht="15">
      <c r="A47" s="10">
        <f t="shared" si="4"/>
        <v>2034</v>
      </c>
      <c r="B47" s="11">
        <v>15134.762757030601</v>
      </c>
      <c r="C47" s="11">
        <v>15563.52749871725</v>
      </c>
      <c r="D47" s="19">
        <f t="shared" si="0"/>
        <v>-428.76474168664936</v>
      </c>
      <c r="E47" s="21">
        <v>152295.91052777058</v>
      </c>
      <c r="F47" s="20">
        <f t="shared" si="1"/>
        <v>-0.2815339822328754</v>
      </c>
      <c r="G47" s="20">
        <f t="shared" si="2"/>
        <v>-2.8153398223287542</v>
      </c>
      <c r="H47" s="20">
        <f t="shared" si="3"/>
        <v>-3.378407786794505</v>
      </c>
      <c r="I47" s="24"/>
      <c r="K47" s="24"/>
    </row>
    <row r="48" spans="1:11" ht="15">
      <c r="A48" s="10">
        <f t="shared" si="4"/>
        <v>2035</v>
      </c>
      <c r="B48" s="11">
        <v>15869.718869895549</v>
      </c>
      <c r="C48" s="11">
        <v>16446.03594911536</v>
      </c>
      <c r="D48" s="19">
        <f t="shared" si="0"/>
        <v>-576.3170792198125</v>
      </c>
      <c r="E48" s="21">
        <v>153760.44834256388</v>
      </c>
      <c r="F48" s="20">
        <f t="shared" si="1"/>
        <v>-0.3748149055443908</v>
      </c>
      <c r="G48" s="20">
        <f t="shared" si="2"/>
        <v>-3.748149055443908</v>
      </c>
      <c r="H48" s="20">
        <f t="shared" si="3"/>
        <v>-4.497778866532689</v>
      </c>
      <c r="I48" s="24"/>
      <c r="K48" s="24"/>
    </row>
    <row r="49" spans="1:11" ht="15">
      <c r="A49" s="10">
        <f t="shared" si="4"/>
        <v>2036</v>
      </c>
      <c r="B49" s="18">
        <v>17424.367767546064</v>
      </c>
      <c r="C49" s="11">
        <v>17977.313497875308</v>
      </c>
      <c r="D49" s="19">
        <f t="shared" si="0"/>
        <v>-552.9457303292438</v>
      </c>
      <c r="E49" s="21">
        <v>155628.96584150614</v>
      </c>
      <c r="F49" s="20">
        <f t="shared" si="1"/>
        <v>-0.3552974392262996</v>
      </c>
      <c r="G49" s="20">
        <f t="shared" si="2"/>
        <v>-3.5529743922629957</v>
      </c>
      <c r="H49" s="20">
        <f t="shared" si="3"/>
        <v>-4.263569270715595</v>
      </c>
      <c r="I49" s="24"/>
      <c r="K49" s="24"/>
    </row>
    <row r="50" spans="1:11" ht="15">
      <c r="A50" s="10">
        <f t="shared" si="4"/>
        <v>2037</v>
      </c>
      <c r="B50" s="18">
        <v>18664.16785905644</v>
      </c>
      <c r="C50" s="11">
        <v>19321.150714226977</v>
      </c>
      <c r="D50" s="19">
        <f t="shared" si="0"/>
        <v>-656.9828551705359</v>
      </c>
      <c r="E50" s="21">
        <v>156538.12285983213</v>
      </c>
      <c r="F50" s="20">
        <f t="shared" si="1"/>
        <v>-0.4196951152651892</v>
      </c>
      <c r="G50" s="20">
        <f t="shared" si="2"/>
        <v>-4.196951152651892</v>
      </c>
      <c r="H50" s="20">
        <f t="shared" si="3"/>
        <v>-5.03634138318227</v>
      </c>
      <c r="I50" s="24"/>
      <c r="K50" s="24"/>
    </row>
    <row r="51" spans="1:11" ht="15">
      <c r="A51" s="10">
        <f t="shared" si="4"/>
        <v>2038</v>
      </c>
      <c r="B51" s="18">
        <v>19581.539330366908</v>
      </c>
      <c r="C51" s="11">
        <v>20326.324563678463</v>
      </c>
      <c r="D51" s="19">
        <f t="shared" si="0"/>
        <v>-744.7852333115552</v>
      </c>
      <c r="E51" s="21">
        <v>157973.53652037802</v>
      </c>
      <c r="F51" s="20">
        <f t="shared" si="1"/>
        <v>-0.47146202441032303</v>
      </c>
      <c r="G51" s="20">
        <f t="shared" si="2"/>
        <v>-4.71462024410323</v>
      </c>
      <c r="H51" s="20">
        <f t="shared" si="3"/>
        <v>-5.657544292923876</v>
      </c>
      <c r="I51" s="24"/>
      <c r="K51" s="24"/>
    </row>
    <row r="52" spans="1:11" ht="15">
      <c r="A52" s="10">
        <f t="shared" si="4"/>
        <v>2039</v>
      </c>
      <c r="B52" s="18">
        <v>20658.98130077433</v>
      </c>
      <c r="C52" s="11">
        <v>21452.038150847096</v>
      </c>
      <c r="D52" s="19">
        <f t="shared" si="0"/>
        <v>-793.0568500727677</v>
      </c>
      <c r="E52" s="21">
        <v>159414.10420732136</v>
      </c>
      <c r="F52" s="20">
        <f t="shared" si="1"/>
        <v>-0.49748223597667424</v>
      </c>
      <c r="G52" s="20">
        <f t="shared" si="2"/>
        <v>-4.974822359766742</v>
      </c>
      <c r="H52" s="20">
        <f t="shared" si="3"/>
        <v>-5.96978683172009</v>
      </c>
      <c r="I52" s="24"/>
      <c r="K52" s="24"/>
    </row>
    <row r="53" spans="1:11" ht="15">
      <c r="A53" s="10">
        <f t="shared" si="4"/>
        <v>2040</v>
      </c>
      <c r="B53" s="18">
        <v>21645.00090103282</v>
      </c>
      <c r="C53" s="11">
        <v>22516.96102133525</v>
      </c>
      <c r="D53" s="19">
        <f t="shared" si="0"/>
        <v>-871.9601203024285</v>
      </c>
      <c r="E53" s="21">
        <v>161288.88708771812</v>
      </c>
      <c r="F53" s="20">
        <f t="shared" si="1"/>
        <v>-0.5406200861366269</v>
      </c>
      <c r="G53" s="20">
        <f t="shared" si="2"/>
        <v>-5.406200861366269</v>
      </c>
      <c r="H53" s="20">
        <f t="shared" si="3"/>
        <v>-6.487441033639523</v>
      </c>
      <c r="I53" s="24"/>
      <c r="K53" s="24"/>
    </row>
    <row r="54" spans="1:11" ht="15">
      <c r="A54" s="10">
        <f t="shared" si="4"/>
        <v>2041</v>
      </c>
      <c r="B54" s="18">
        <v>22649.31647781062</v>
      </c>
      <c r="C54" s="11">
        <v>23773.67471185978</v>
      </c>
      <c r="D54" s="19">
        <f t="shared" si="0"/>
        <v>-1124.358234049163</v>
      </c>
      <c r="E54" s="21">
        <v>162778.44575898495</v>
      </c>
      <c r="F54" s="20">
        <f t="shared" si="1"/>
        <v>-0.6907291864144742</v>
      </c>
      <c r="G54" s="20">
        <f t="shared" si="2"/>
        <v>-6.907291864144742</v>
      </c>
      <c r="H54" s="20">
        <f t="shared" si="3"/>
        <v>-8.28875023697369</v>
      </c>
      <c r="I54" s="24"/>
      <c r="K54" s="24"/>
    </row>
    <row r="55" spans="1:11" ht="15">
      <c r="A55" s="10">
        <f t="shared" si="4"/>
        <v>2042</v>
      </c>
      <c r="B55" s="11">
        <v>23872.696586697337</v>
      </c>
      <c r="C55" s="11">
        <v>25060.09666095613</v>
      </c>
      <c r="D55" s="19">
        <f t="shared" si="0"/>
        <v>-1187.4000742587923</v>
      </c>
      <c r="E55" s="21">
        <v>164281.98828407345</v>
      </c>
      <c r="F55" s="20">
        <f t="shared" si="1"/>
        <v>-0.7227816552874693</v>
      </c>
      <c r="G55" s="20">
        <f t="shared" si="2"/>
        <v>-7.227816552874693</v>
      </c>
      <c r="H55" s="20">
        <f t="shared" si="3"/>
        <v>-8.673379863449632</v>
      </c>
      <c r="I55" s="24"/>
      <c r="K55" s="24"/>
    </row>
    <row r="56" spans="1:11" ht="15">
      <c r="A56" s="10">
        <f t="shared" si="4"/>
        <v>2043</v>
      </c>
      <c r="B56" s="11">
        <v>26066.81058190393</v>
      </c>
      <c r="C56" s="11">
        <v>27415.798013907188</v>
      </c>
      <c r="D56" s="19">
        <f t="shared" si="0"/>
        <v>-1348.9874320032577</v>
      </c>
      <c r="E56" s="21">
        <v>165799.64828577134</v>
      </c>
      <c r="F56" s="20">
        <f t="shared" si="1"/>
        <v>-0.813625026319809</v>
      </c>
      <c r="G56" s="20">
        <f t="shared" si="2"/>
        <v>-8.136250263198091</v>
      </c>
      <c r="H56" s="20">
        <f t="shared" si="3"/>
        <v>-9.763500315837708</v>
      </c>
      <c r="I56" s="24"/>
      <c r="K56" s="24"/>
    </row>
    <row r="57" spans="1:11" ht="15">
      <c r="A57" s="10">
        <f t="shared" si="4"/>
        <v>2044</v>
      </c>
      <c r="B57" s="11">
        <v>27637.4397127733</v>
      </c>
      <c r="C57" s="11">
        <v>29011.29046436277</v>
      </c>
      <c r="D57" s="19">
        <f t="shared" si="0"/>
        <v>-1373.8507515894707</v>
      </c>
      <c r="E57" s="21">
        <v>167331.56044954897</v>
      </c>
      <c r="F57" s="20">
        <f t="shared" si="1"/>
        <v>-0.8210350443744839</v>
      </c>
      <c r="G57" s="20">
        <f t="shared" si="2"/>
        <v>-8.21035044374484</v>
      </c>
      <c r="H57" s="20">
        <f t="shared" si="3"/>
        <v>-9.852420532493808</v>
      </c>
      <c r="I57" s="24"/>
      <c r="K57" s="24"/>
    </row>
    <row r="58" spans="1:11" ht="15">
      <c r="A58" s="10">
        <f t="shared" si="4"/>
        <v>2045</v>
      </c>
      <c r="B58" s="11">
        <v>28971.845097677517</v>
      </c>
      <c r="C58" s="11">
        <v>30447.884464951923</v>
      </c>
      <c r="D58" s="19">
        <f t="shared" si="0"/>
        <v>-1476.0393672744067</v>
      </c>
      <c r="E58" s="21">
        <v>168877.86060636098</v>
      </c>
      <c r="F58" s="20">
        <f t="shared" si="1"/>
        <v>-0.8740277511656316</v>
      </c>
      <c r="G58" s="20">
        <f t="shared" si="2"/>
        <v>-8.740277511656316</v>
      </c>
      <c r="H58" s="20">
        <f t="shared" si="3"/>
        <v>-10.488333013987578</v>
      </c>
      <c r="I58" s="24"/>
      <c r="K58" s="24"/>
    </row>
    <row r="59" spans="1:11" ht="15">
      <c r="A59" s="10">
        <f t="shared" si="4"/>
        <v>2046</v>
      </c>
      <c r="B59" s="11">
        <v>30360.235683742118</v>
      </c>
      <c r="C59" s="11">
        <v>32111.37650978895</v>
      </c>
      <c r="D59" s="19">
        <f t="shared" si="0"/>
        <v>-1751.1408260468343</v>
      </c>
      <c r="E59" s="21">
        <v>170438.68579320243</v>
      </c>
      <c r="F59" s="20">
        <f t="shared" si="1"/>
        <v>-1.0274315469502844</v>
      </c>
      <c r="G59" s="20">
        <f t="shared" si="2"/>
        <v>-10.274315469502845</v>
      </c>
      <c r="H59" s="20">
        <f t="shared" si="3"/>
        <v>-12.329178563403413</v>
      </c>
      <c r="I59" s="24"/>
      <c r="K59" s="24"/>
    </row>
    <row r="60" spans="1:11" ht="15">
      <c r="A60" s="10">
        <f t="shared" si="4"/>
        <v>2047</v>
      </c>
      <c r="B60" s="11">
        <v>31928.597507616276</v>
      </c>
      <c r="C60" s="11">
        <v>33657.769661663035</v>
      </c>
      <c r="D60" s="19">
        <f t="shared" si="0"/>
        <v>-1729.1721540467588</v>
      </c>
      <c r="E60" s="21">
        <v>172014.17429855236</v>
      </c>
      <c r="F60" s="20">
        <f t="shared" si="1"/>
        <v>-1.0052498063593074</v>
      </c>
      <c r="G60" s="20">
        <f t="shared" si="2"/>
        <v>-10.052498063593074</v>
      </c>
      <c r="H60" s="20">
        <f t="shared" si="3"/>
        <v>-12.062997676311689</v>
      </c>
      <c r="I60" s="24"/>
      <c r="K60" s="24"/>
    </row>
    <row r="61" spans="1:11" ht="15">
      <c r="A61" s="10">
        <f t="shared" si="4"/>
        <v>2048</v>
      </c>
      <c r="B61" s="11">
        <v>33498.927916204375</v>
      </c>
      <c r="C61" s="11">
        <v>35335.54703326293</v>
      </c>
      <c r="D61" s="19">
        <f t="shared" si="0"/>
        <v>-1836.6191170585516</v>
      </c>
      <c r="E61" s="21">
        <v>173604.4656975663</v>
      </c>
      <c r="F61" s="20">
        <f t="shared" si="1"/>
        <v>-1.0579331065469813</v>
      </c>
      <c r="G61" s="20">
        <f t="shared" si="2"/>
        <v>-10.579331065469813</v>
      </c>
      <c r="H61" s="20">
        <f t="shared" si="3"/>
        <v>-12.695197278563775</v>
      </c>
      <c r="I61" s="24"/>
      <c r="K61" s="24"/>
    </row>
    <row r="62" spans="1:11" ht="15">
      <c r="A62" s="10">
        <f t="shared" si="4"/>
        <v>2049</v>
      </c>
      <c r="B62" s="11">
        <v>35146.570492726</v>
      </c>
      <c r="C62" s="11">
        <v>37255.57357142686</v>
      </c>
      <c r="D62" s="19">
        <f t="shared" si="0"/>
        <v>-2109.003078700858</v>
      </c>
      <c r="E62" s="21">
        <v>175209.70088032854</v>
      </c>
      <c r="F62" s="20">
        <f t="shared" si="1"/>
        <v>-1.203702231157478</v>
      </c>
      <c r="G62" s="20">
        <f t="shared" si="2"/>
        <v>-12.03702231157478</v>
      </c>
      <c r="H62" s="20">
        <f t="shared" si="3"/>
        <v>-14.444426773889736</v>
      </c>
      <c r="I62" s="24"/>
      <c r="K62" s="24"/>
    </row>
    <row r="63" spans="1:11" ht="15">
      <c r="A63" s="10">
        <f t="shared" si="4"/>
        <v>2050</v>
      </c>
      <c r="B63" s="11">
        <v>37688.15576423931</v>
      </c>
      <c r="C63" s="11">
        <v>39885.55449579901</v>
      </c>
      <c r="D63" s="19">
        <f t="shared" si="0"/>
        <v>-2197.398731559704</v>
      </c>
      <c r="E63" s="21">
        <v>176830.0220754201</v>
      </c>
      <c r="F63" s="20">
        <f t="shared" si="1"/>
        <v>-1.242661571699905</v>
      </c>
      <c r="G63" s="20">
        <f t="shared" si="2"/>
        <v>-12.426615716999049</v>
      </c>
      <c r="H63" s="20">
        <f t="shared" si="3"/>
        <v>-14.911938860398859</v>
      </c>
      <c r="I63" s="24"/>
      <c r="K63" s="24"/>
    </row>
    <row r="64" spans="1:11" ht="15">
      <c r="A64" s="10">
        <f t="shared" si="4"/>
        <v>2051</v>
      </c>
      <c r="B64" s="11">
        <v>39710.5803177523</v>
      </c>
      <c r="C64" s="11">
        <v>41859.92614105417</v>
      </c>
      <c r="D64" s="19">
        <f t="shared" si="0"/>
        <v>-2149.3458233018755</v>
      </c>
      <c r="E64" s="21">
        <v>178465.5728703402</v>
      </c>
      <c r="F64" s="20">
        <f t="shared" si="1"/>
        <v>-1.2043475885757697</v>
      </c>
      <c r="G64" s="20">
        <f t="shared" si="2"/>
        <v>-12.043475885757697</v>
      </c>
      <c r="H64" s="20">
        <f t="shared" si="3"/>
        <v>-14.452171062909237</v>
      </c>
      <c r="I64" s="24"/>
      <c r="K64" s="24"/>
    </row>
    <row r="65" spans="1:11" ht="15">
      <c r="A65" s="10">
        <f t="shared" si="4"/>
        <v>2052</v>
      </c>
      <c r="B65" s="11">
        <v>41712.21705039012</v>
      </c>
      <c r="C65" s="11">
        <v>43961.81928482905</v>
      </c>
      <c r="D65" s="19">
        <f t="shared" si="0"/>
        <v>-2249.6022344389276</v>
      </c>
      <c r="E65" s="21">
        <v>180116.49822982718</v>
      </c>
      <c r="F65" s="20">
        <f t="shared" si="1"/>
        <v>-1.2489706698430554</v>
      </c>
      <c r="G65" s="20">
        <f t="shared" si="2"/>
        <v>-12.489706698430554</v>
      </c>
      <c r="H65" s="20">
        <f t="shared" si="3"/>
        <v>-14.987648038116665</v>
      </c>
      <c r="I65" s="24"/>
      <c r="K65" s="24"/>
    </row>
    <row r="66" spans="1:11" ht="15">
      <c r="A66" s="10">
        <f t="shared" si="4"/>
        <v>2053</v>
      </c>
      <c r="B66" s="11">
        <v>43824.56497752306</v>
      </c>
      <c r="C66" s="11">
        <v>46369.54429364684</v>
      </c>
      <c r="D66" s="19">
        <f t="shared" si="0"/>
        <v>-2544.979316123776</v>
      </c>
      <c r="E66" s="21">
        <v>181782.94451279534</v>
      </c>
      <c r="F66" s="20">
        <f t="shared" si="1"/>
        <v>-1.4000099530485048</v>
      </c>
      <c r="G66" s="20">
        <f t="shared" si="2"/>
        <v>-14.00009953048505</v>
      </c>
      <c r="H66" s="20">
        <f t="shared" si="3"/>
        <v>-16.800119436582058</v>
      </c>
      <c r="I66" s="24"/>
      <c r="K66" s="24"/>
    </row>
    <row r="67" spans="1:11" ht="15">
      <c r="A67" s="10">
        <f t="shared" si="4"/>
        <v>2054</v>
      </c>
      <c r="B67" s="11">
        <v>46091.91315627998</v>
      </c>
      <c r="C67" s="11">
        <v>48720.39459967472</v>
      </c>
      <c r="D67" s="19">
        <f t="shared" si="0"/>
        <v>-2628.4814433947395</v>
      </c>
      <c r="E67" s="21">
        <v>183465.05948837212</v>
      </c>
      <c r="F67" s="20">
        <f t="shared" si="1"/>
        <v>-1.432687755763833</v>
      </c>
      <c r="G67" s="20">
        <f t="shared" si="2"/>
        <v>-14.32687755763833</v>
      </c>
      <c r="H67" s="20">
        <f t="shared" si="3"/>
        <v>-17.192253069165996</v>
      </c>
      <c r="I67" s="24"/>
      <c r="K67" s="24"/>
    </row>
    <row r="68" spans="1:11" ht="15">
      <c r="A68" s="10">
        <f t="shared" si="4"/>
        <v>2055</v>
      </c>
      <c r="B68" s="11">
        <v>48344.578653490826</v>
      </c>
      <c r="C68" s="11">
        <v>51361.07982100317</v>
      </c>
      <c r="D68" s="19">
        <f t="shared" si="0"/>
        <v>-3016.501167512346</v>
      </c>
      <c r="E68" s="21">
        <v>185162.99235136923</v>
      </c>
      <c r="F68" s="20">
        <f aca="true" t="shared" si="5" ref="F68:F96">(D68*1000000*100)/(E68*1000000)</f>
        <v>-1.6291058646255667</v>
      </c>
      <c r="G68" s="20">
        <f t="shared" si="2"/>
        <v>-16.291058646255667</v>
      </c>
      <c r="H68" s="20">
        <f aca="true" t="shared" si="6" ref="H68:H96">(F68*1200)/100</f>
        <v>-19.5492703755068</v>
      </c>
      <c r="I68" s="24"/>
      <c r="K68" s="24"/>
    </row>
    <row r="69" spans="1:11" ht="15">
      <c r="A69" s="10">
        <f t="shared" si="4"/>
        <v>2056</v>
      </c>
      <c r="B69" s="11">
        <v>50950.63021726007</v>
      </c>
      <c r="C69" s="11">
        <v>53996.5265657267</v>
      </c>
      <c r="D69" s="19">
        <f t="shared" si="0"/>
        <v>-3045.896348466631</v>
      </c>
      <c r="E69" s="21">
        <v>186876.8937374139</v>
      </c>
      <c r="F69" s="20">
        <f t="shared" si="5"/>
        <v>-1.6298945725984229</v>
      </c>
      <c r="G69" s="20">
        <f t="shared" si="2"/>
        <v>-16.29894572598423</v>
      </c>
      <c r="H69" s="20">
        <f t="shared" si="6"/>
        <v>-19.558734871181073</v>
      </c>
      <c r="I69" s="24"/>
      <c r="K69" s="24"/>
    </row>
    <row r="70" spans="1:11" ht="15">
      <c r="A70" s="10">
        <f t="shared" si="4"/>
        <v>2057</v>
      </c>
      <c r="B70" s="11">
        <v>54293.4770164646</v>
      </c>
      <c r="C70" s="11">
        <v>57299.17831110107</v>
      </c>
      <c r="D70" s="19">
        <f t="shared" si="0"/>
        <v>-3005.7012946364703</v>
      </c>
      <c r="E70" s="21">
        <v>188606.91573789486</v>
      </c>
      <c r="F70" s="20">
        <f t="shared" si="5"/>
        <v>-1.5936325997788243</v>
      </c>
      <c r="G70" s="20">
        <f t="shared" si="2"/>
        <v>-15.936325997788241</v>
      </c>
      <c r="H70" s="20">
        <f t="shared" si="6"/>
        <v>-19.123591197345892</v>
      </c>
      <c r="I70" s="24"/>
      <c r="K70" s="24"/>
    </row>
    <row r="71" spans="1:11" ht="15">
      <c r="A71" s="10">
        <f t="shared" si="4"/>
        <v>2058</v>
      </c>
      <c r="B71" s="11">
        <v>56796.113010273504</v>
      </c>
      <c r="C71" s="11">
        <v>60351.053021800595</v>
      </c>
      <c r="D71" s="19">
        <f t="shared" si="0"/>
        <v>-3554.940011527091</v>
      </c>
      <c r="E71" s="21">
        <v>190353.21191482997</v>
      </c>
      <c r="F71" s="20">
        <f t="shared" si="5"/>
        <v>-1.867549265792102</v>
      </c>
      <c r="G71" s="20">
        <f t="shared" si="2"/>
        <v>-18.67549265792102</v>
      </c>
      <c r="H71" s="20">
        <f t="shared" si="6"/>
        <v>-22.410591189505226</v>
      </c>
      <c r="I71" s="24"/>
      <c r="K71" s="24"/>
    </row>
    <row r="72" spans="1:11" ht="15">
      <c r="A72" s="10">
        <f t="shared" si="4"/>
        <v>2059</v>
      </c>
      <c r="B72" s="11">
        <v>59773.25055654784</v>
      </c>
      <c r="C72" s="11">
        <v>63505.68912218183</v>
      </c>
      <c r="D72" s="19">
        <f t="shared" si="0"/>
        <v>-3732.4385656339873</v>
      </c>
      <c r="E72" s="21">
        <v>192115.93731572715</v>
      </c>
      <c r="F72" s="20">
        <f t="shared" si="5"/>
        <v>-1.9428052757018404</v>
      </c>
      <c r="G72" s="20">
        <f t="shared" si="2"/>
        <v>-19.428052757018403</v>
      </c>
      <c r="H72" s="20">
        <f t="shared" si="6"/>
        <v>-23.313663308422083</v>
      </c>
      <c r="I72" s="24"/>
      <c r="K72" s="24"/>
    </row>
    <row r="73" spans="1:11" ht="15">
      <c r="A73" s="10">
        <f t="shared" si="4"/>
        <v>2060</v>
      </c>
      <c r="B73" s="11">
        <v>63118.24849824757</v>
      </c>
      <c r="C73" s="11">
        <v>66826.5205793685</v>
      </c>
      <c r="D73" s="19">
        <f t="shared" si="0"/>
        <v>-3708.272081120929</v>
      </c>
      <c r="E73" s="21">
        <v>193895.24848848916</v>
      </c>
      <c r="F73" s="20">
        <f t="shared" si="5"/>
        <v>-1.9125131275927452</v>
      </c>
      <c r="G73" s="20">
        <f t="shared" si="2"/>
        <v>-19.12513127592745</v>
      </c>
      <c r="H73" s="20">
        <f t="shared" si="6"/>
        <v>-22.95015753111294</v>
      </c>
      <c r="I73" s="24"/>
      <c r="K73" s="24"/>
    </row>
    <row r="74" spans="1:11" ht="15">
      <c r="A74" s="10">
        <f t="shared" si="4"/>
        <v>2061</v>
      </c>
      <c r="B74" s="11">
        <v>66520.00133909733</v>
      </c>
      <c r="C74" s="11">
        <v>70575.21027204079</v>
      </c>
      <c r="D74" s="19">
        <f t="shared" si="0"/>
        <v>-4055.208932943453</v>
      </c>
      <c r="E74" s="21">
        <v>195691.3034963969</v>
      </c>
      <c r="F74" s="20">
        <f t="shared" si="5"/>
        <v>-2.072247902941746</v>
      </c>
      <c r="G74" s="20">
        <f t="shared" si="2"/>
        <v>-20.722479029417464</v>
      </c>
      <c r="H74" s="20">
        <f t="shared" si="6"/>
        <v>-24.86697483530095</v>
      </c>
      <c r="I74" s="24"/>
      <c r="K74" s="24"/>
    </row>
    <row r="75" spans="1:11" ht="15">
      <c r="A75" s="10">
        <f t="shared" si="4"/>
        <v>2062</v>
      </c>
      <c r="B75" s="11">
        <v>69941.26941990553</v>
      </c>
      <c r="C75" s="11">
        <v>74626.58096991843</v>
      </c>
      <c r="D75" s="19">
        <f t="shared" si="0"/>
        <v>-4685.311550012906</v>
      </c>
      <c r="E75" s="21">
        <v>197504.26193319488</v>
      </c>
      <c r="F75" s="20">
        <f t="shared" si="5"/>
        <v>-2.3722584536417224</v>
      </c>
      <c r="G75" s="20">
        <f t="shared" si="2"/>
        <v>-23.722584536417227</v>
      </c>
      <c r="H75" s="20">
        <f t="shared" si="6"/>
        <v>-28.467101443700667</v>
      </c>
      <c r="I75" s="24"/>
      <c r="K75" s="24"/>
    </row>
    <row r="76" spans="1:11" ht="15">
      <c r="A76" s="10">
        <f t="shared" si="4"/>
        <v>2063</v>
      </c>
      <c r="B76" s="11">
        <v>74265.77867797794</v>
      </c>
      <c r="C76" s="11">
        <v>78870.3594303058</v>
      </c>
      <c r="D76" s="19">
        <f t="shared" si="0"/>
        <v>-4604.580752327864</v>
      </c>
      <c r="E76" s="21">
        <v>199334.28493829633</v>
      </c>
      <c r="F76" s="20">
        <f t="shared" si="5"/>
        <v>-2.3099793162792874</v>
      </c>
      <c r="G76" s="20">
        <f t="shared" si="2"/>
        <v>-23.099793162792874</v>
      </c>
      <c r="H76" s="20">
        <f t="shared" si="6"/>
        <v>-27.71975179535145</v>
      </c>
      <c r="I76" s="24"/>
      <c r="K76" s="24"/>
    </row>
    <row r="77" spans="1:11" ht="15">
      <c r="A77" s="10">
        <f t="shared" si="4"/>
        <v>2064</v>
      </c>
      <c r="B77" s="11">
        <v>76506.23433795819</v>
      </c>
      <c r="C77" s="11">
        <v>81762.10611228268</v>
      </c>
      <c r="D77" s="19">
        <f t="shared" si="0"/>
        <v>-5255.871774324492</v>
      </c>
      <c r="E77" s="21">
        <v>201128.29350274082</v>
      </c>
      <c r="F77" s="20">
        <f t="shared" si="5"/>
        <v>-2.61319364013441</v>
      </c>
      <c r="G77" s="20">
        <f t="shared" si="2"/>
        <v>-26.131936401344095</v>
      </c>
      <c r="H77" s="20">
        <f t="shared" si="6"/>
        <v>-31.35832368161292</v>
      </c>
      <c r="I77" s="24"/>
      <c r="K77" s="24"/>
    </row>
    <row r="78" spans="1:11" ht="15">
      <c r="A78" s="10">
        <f t="shared" si="4"/>
        <v>2065</v>
      </c>
      <c r="B78" s="11">
        <v>81068.11816758716</v>
      </c>
      <c r="C78" s="11">
        <v>86559.68709505828</v>
      </c>
      <c r="D78" s="19">
        <f t="shared" si="0"/>
        <v>-5491.5689274711185</v>
      </c>
      <c r="E78" s="21">
        <v>202938.4481442646</v>
      </c>
      <c r="F78" s="20">
        <f t="shared" si="5"/>
        <v>-2.7060268656273943</v>
      </c>
      <c r="G78" s="20">
        <f t="shared" si="2"/>
        <v>-27.060268656273944</v>
      </c>
      <c r="H78" s="20">
        <f t="shared" si="6"/>
        <v>-32.47232238752873</v>
      </c>
      <c r="I78" s="24"/>
      <c r="K78" s="24"/>
    </row>
    <row r="79" spans="1:11" ht="15">
      <c r="A79" s="10">
        <f t="shared" si="4"/>
        <v>2066</v>
      </c>
      <c r="B79" s="11">
        <v>85673.66155391406</v>
      </c>
      <c r="C79" s="11">
        <v>91797.38792263402</v>
      </c>
      <c r="D79" s="19">
        <f t="shared" si="0"/>
        <v>-6123.726368719959</v>
      </c>
      <c r="E79" s="21">
        <v>204764.894177563</v>
      </c>
      <c r="F79" s="20">
        <f t="shared" si="5"/>
        <v>-2.990613402417378</v>
      </c>
      <c r="G79" s="20">
        <f t="shared" si="2"/>
        <v>-29.90613402417378</v>
      </c>
      <c r="H79" s="20">
        <f t="shared" si="6"/>
        <v>-35.887360829008536</v>
      </c>
      <c r="I79" s="24"/>
      <c r="K79" s="24"/>
    </row>
    <row r="80" spans="1:11" ht="15">
      <c r="A80" s="10">
        <f t="shared" si="4"/>
        <v>2067</v>
      </c>
      <c r="B80" s="11">
        <v>90643.28949312211</v>
      </c>
      <c r="C80" s="11">
        <v>97333.48898359445</v>
      </c>
      <c r="D80" s="19">
        <f t="shared" si="0"/>
        <v>-6690.19949047234</v>
      </c>
      <c r="E80" s="21">
        <v>206607.77822516178</v>
      </c>
      <c r="F80" s="20">
        <f t="shared" si="5"/>
        <v>-3.238115983794831</v>
      </c>
      <c r="G80" s="20">
        <f t="shared" si="2"/>
        <v>-32.38115983794831</v>
      </c>
      <c r="H80" s="20">
        <f t="shared" si="6"/>
        <v>-38.85739180553797</v>
      </c>
      <c r="I80" s="24"/>
      <c r="K80" s="24"/>
    </row>
    <row r="81" spans="1:11" ht="15">
      <c r="A81" s="10">
        <f t="shared" si="4"/>
        <v>2068</v>
      </c>
      <c r="B81" s="11">
        <v>96071.49074554667</v>
      </c>
      <c r="C81" s="11">
        <v>102992.85583397768</v>
      </c>
      <c r="D81" s="19">
        <f t="shared" si="0"/>
        <v>-6921.365088431005</v>
      </c>
      <c r="E81" s="21">
        <v>208467.24822918864</v>
      </c>
      <c r="F81" s="20">
        <f t="shared" si="5"/>
        <v>-3.3201210968265213</v>
      </c>
      <c r="G81" s="20">
        <f t="shared" si="2"/>
        <v>-33.201210968265215</v>
      </c>
      <c r="H81" s="20">
        <f t="shared" si="6"/>
        <v>-39.84145316191826</v>
      </c>
      <c r="I81" s="24"/>
      <c r="K81" s="24"/>
    </row>
    <row r="82" spans="1:11" ht="15">
      <c r="A82" s="10">
        <f t="shared" si="4"/>
        <v>2069</v>
      </c>
      <c r="B82" s="11">
        <v>102014.82354679077</v>
      </c>
      <c r="C82" s="11">
        <v>109218.26875180723</v>
      </c>
      <c r="D82" s="19">
        <f t="shared" si="0"/>
        <v>-7203.445205016469</v>
      </c>
      <c r="E82" s="21">
        <v>210343.453463251</v>
      </c>
      <c r="F82" s="20">
        <f t="shared" si="5"/>
        <v>-3.424611076034738</v>
      </c>
      <c r="G82" s="20">
        <f t="shared" si="2"/>
        <v>-34.246110760347385</v>
      </c>
      <c r="H82" s="20">
        <f t="shared" si="6"/>
        <v>-41.095332912416865</v>
      </c>
      <c r="I82" s="24"/>
      <c r="K82" s="24"/>
    </row>
    <row r="83" spans="1:11" ht="15">
      <c r="A83" s="10">
        <f t="shared" si="4"/>
        <v>2070</v>
      </c>
      <c r="B83" s="11">
        <v>108222.993386288</v>
      </c>
      <c r="C83" s="11">
        <v>116002.50244709424</v>
      </c>
      <c r="D83" s="19">
        <f t="shared" si="0"/>
        <v>-7779.5090608062455</v>
      </c>
      <c r="E83" s="21">
        <v>212236.54454442067</v>
      </c>
      <c r="F83" s="20">
        <f t="shared" si="5"/>
        <v>-3.6654898794670165</v>
      </c>
      <c r="G83" s="20">
        <f t="shared" si="2"/>
        <v>-36.65489879467017</v>
      </c>
      <c r="H83" s="20">
        <f t="shared" si="6"/>
        <v>-43.985878553604195</v>
      </c>
      <c r="I83" s="24"/>
      <c r="K83" s="24"/>
    </row>
    <row r="84" spans="1:11" ht="15">
      <c r="A84" s="10">
        <f t="shared" si="4"/>
        <v>2071</v>
      </c>
      <c r="B84" s="11">
        <v>114635.37296326584</v>
      </c>
      <c r="C84" s="11">
        <v>123194.79348753893</v>
      </c>
      <c r="D84" s="19">
        <f t="shared" si="0"/>
        <v>-8559.420524273097</v>
      </c>
      <c r="E84" s="21">
        <v>214146.67344531944</v>
      </c>
      <c r="F84" s="20">
        <f t="shared" si="5"/>
        <v>-3.9969897204397498</v>
      </c>
      <c r="G84" s="20">
        <f t="shared" si="2"/>
        <v>-39.9698972043975</v>
      </c>
      <c r="H84" s="20">
        <f t="shared" si="6"/>
        <v>-47.963876645277</v>
      </c>
      <c r="I84" s="24"/>
      <c r="K84" s="24"/>
    </row>
    <row r="85" spans="1:11" ht="15">
      <c r="A85" s="10">
        <f t="shared" si="4"/>
        <v>2072</v>
      </c>
      <c r="B85" s="11">
        <v>121618.39169414171</v>
      </c>
      <c r="C85" s="11">
        <v>130913.49091167383</v>
      </c>
      <c r="D85" s="19">
        <f t="shared" si="0"/>
        <v>-9295.099217532115</v>
      </c>
      <c r="E85" s="21">
        <v>216073.99350632777</v>
      </c>
      <c r="F85" s="20">
        <f t="shared" si="5"/>
        <v>-4.30181303482962</v>
      </c>
      <c r="G85" s="20">
        <f t="shared" si="2"/>
        <v>-43.0181303482962</v>
      </c>
      <c r="H85" s="20">
        <f t="shared" si="6"/>
        <v>-51.62175641795544</v>
      </c>
      <c r="I85" s="24"/>
      <c r="K85" s="24"/>
    </row>
    <row r="86" spans="1:11" ht="15">
      <c r="A86" s="10">
        <f t="shared" si="4"/>
        <v>2073</v>
      </c>
      <c r="B86" s="11">
        <v>129211.2079457235</v>
      </c>
      <c r="C86" s="11">
        <v>138850.18651942306</v>
      </c>
      <c r="D86" s="19">
        <f t="shared" si="0"/>
        <v>-9638.97857369957</v>
      </c>
      <c r="E86" s="21">
        <v>218018.65944788445</v>
      </c>
      <c r="F86" s="20">
        <f t="shared" si="5"/>
        <v>-4.421171379600969</v>
      </c>
      <c r="G86" s="20">
        <f t="shared" si="2"/>
        <v>-44.21171379600969</v>
      </c>
      <c r="H86" s="20">
        <f t="shared" si="6"/>
        <v>-53.05405655521163</v>
      </c>
      <c r="I86" s="24"/>
      <c r="K86" s="24"/>
    </row>
    <row r="87" spans="1:11" ht="15">
      <c r="A87" s="10">
        <f t="shared" si="4"/>
        <v>2074</v>
      </c>
      <c r="B87" s="11">
        <v>137250.72875793473</v>
      </c>
      <c r="C87" s="11">
        <v>147398.31609226944</v>
      </c>
      <c r="D87" s="19">
        <f t="shared" si="0"/>
        <v>-10147.587334334705</v>
      </c>
      <c r="E87" s="21">
        <v>219980.82738291647</v>
      </c>
      <c r="F87" s="20">
        <f t="shared" si="5"/>
        <v>-4.612941707265693</v>
      </c>
      <c r="G87" s="20">
        <f t="shared" si="2"/>
        <v>-46.129417072656935</v>
      </c>
      <c r="H87" s="20">
        <f t="shared" si="6"/>
        <v>-55.35530048718832</v>
      </c>
      <c r="I87" s="24"/>
      <c r="K87" s="24"/>
    </row>
    <row r="88" spans="1:11" ht="15">
      <c r="A88" s="10">
        <f t="shared" si="4"/>
        <v>2075</v>
      </c>
      <c r="B88" s="11">
        <v>145870.72179590684</v>
      </c>
      <c r="C88" s="11">
        <v>156802.17979003955</v>
      </c>
      <c r="D88" s="19">
        <f t="shared" si="0"/>
        <v>-10931.45799413271</v>
      </c>
      <c r="E88" s="21">
        <v>221960.65482936244</v>
      </c>
      <c r="F88" s="20">
        <f t="shared" si="5"/>
        <v>-4.924953029417097</v>
      </c>
      <c r="G88" s="20">
        <f t="shared" si="2"/>
        <v>-49.24953029417097</v>
      </c>
      <c r="H88" s="20">
        <f t="shared" si="6"/>
        <v>-59.09943635300516</v>
      </c>
      <c r="I88" s="24"/>
      <c r="K88" s="24"/>
    </row>
    <row r="89" spans="1:11" ht="15">
      <c r="A89" s="10">
        <f t="shared" si="4"/>
        <v>2076</v>
      </c>
      <c r="B89" s="11">
        <v>154804.99447022134</v>
      </c>
      <c r="C89" s="11">
        <v>166846.23017792776</v>
      </c>
      <c r="D89" s="19">
        <f t="shared" si="0"/>
        <v>-12041.235707706423</v>
      </c>
      <c r="E89" s="21">
        <v>223958.3007228266</v>
      </c>
      <c r="F89" s="20">
        <f t="shared" si="5"/>
        <v>-5.376552540737839</v>
      </c>
      <c r="G89" s="20">
        <f t="shared" si="2"/>
        <v>-53.76552540737839</v>
      </c>
      <c r="H89" s="20">
        <f t="shared" si="6"/>
        <v>-64.51863048885407</v>
      </c>
      <c r="I89" s="24"/>
      <c r="K89" s="24"/>
    </row>
    <row r="90" spans="1:11" ht="15">
      <c r="A90" s="10">
        <f t="shared" si="4"/>
        <v>2077</v>
      </c>
      <c r="B90" s="11">
        <v>164475.93482078944</v>
      </c>
      <c r="C90" s="11">
        <v>177555.22850366408</v>
      </c>
      <c r="D90" s="19">
        <f t="shared" si="0"/>
        <v>-13079.293682874646</v>
      </c>
      <c r="E90" s="21">
        <v>225973.92542933126</v>
      </c>
      <c r="F90" s="20">
        <f t="shared" si="5"/>
        <v>-5.787965871737236</v>
      </c>
      <c r="G90" s="20">
        <f t="shared" si="2"/>
        <v>-57.87965871737236</v>
      </c>
      <c r="H90" s="20">
        <f t="shared" si="6"/>
        <v>-69.45559046084684</v>
      </c>
      <c r="I90" s="24"/>
      <c r="K90" s="24"/>
    </row>
    <row r="91" spans="1:11" ht="15">
      <c r="A91" s="10">
        <f t="shared" si="4"/>
        <v>2078</v>
      </c>
      <c r="B91" s="11">
        <v>174924.23865909647</v>
      </c>
      <c r="C91" s="11">
        <v>188951.36247938423</v>
      </c>
      <c r="D91" s="19">
        <f aca="true" t="shared" si="7" ref="D91:D96">B91-C91</f>
        <v>-14027.123820287758</v>
      </c>
      <c r="E91" s="21">
        <v>228007.69075819541</v>
      </c>
      <c r="F91" s="20">
        <f t="shared" si="5"/>
        <v>-6.1520397727126115</v>
      </c>
      <c r="G91" s="20">
        <f aca="true" t="shared" si="8" ref="G91:G96">(F91*1000)/100</f>
        <v>-61.52039772712612</v>
      </c>
      <c r="H91" s="20">
        <f t="shared" si="6"/>
        <v>-73.82447727255133</v>
      </c>
      <c r="I91" s="24"/>
      <c r="K91" s="24"/>
    </row>
    <row r="92" spans="1:11" ht="15">
      <c r="A92" s="10">
        <f t="shared" si="4"/>
        <v>2079</v>
      </c>
      <c r="B92" s="11">
        <v>186227.12842040308</v>
      </c>
      <c r="C92" s="11">
        <v>201154.85439048582</v>
      </c>
      <c r="D92" s="19">
        <f t="shared" si="7"/>
        <v>-14927.725970082742</v>
      </c>
      <c r="E92" s="21">
        <v>230059.759975019</v>
      </c>
      <c r="F92" s="20">
        <f t="shared" si="5"/>
        <v>-6.488629724600107</v>
      </c>
      <c r="G92" s="20">
        <f t="shared" si="8"/>
        <v>-64.88629724600106</v>
      </c>
      <c r="H92" s="20">
        <f t="shared" si="6"/>
        <v>-77.86355669520128</v>
      </c>
      <c r="I92" s="24"/>
      <c r="K92" s="24"/>
    </row>
    <row r="93" spans="1:11" ht="15">
      <c r="A93" s="10">
        <f>A92+1</f>
        <v>2080</v>
      </c>
      <c r="B93" s="11">
        <v>198218.1392330684</v>
      </c>
      <c r="C93" s="11">
        <v>213737.21973523757</v>
      </c>
      <c r="D93" s="19">
        <f t="shared" si="7"/>
        <v>-15519.080502169178</v>
      </c>
      <c r="E93" s="21">
        <v>232130.29781479432</v>
      </c>
      <c r="F93" s="20">
        <f t="shared" si="5"/>
        <v>-6.685504067440223</v>
      </c>
      <c r="G93" s="20">
        <f t="shared" si="8"/>
        <v>-66.85504067440223</v>
      </c>
      <c r="H93" s="20">
        <f t="shared" si="6"/>
        <v>-80.22604880928267</v>
      </c>
      <c r="I93" s="24"/>
      <c r="K93" s="24"/>
    </row>
    <row r="94" spans="1:11" ht="15">
      <c r="A94" s="10">
        <f>A93+1</f>
        <v>2081</v>
      </c>
      <c r="B94" s="11">
        <v>210998.57210862156</v>
      </c>
      <c r="C94" s="11">
        <v>227458.88392436312</v>
      </c>
      <c r="D94" s="19">
        <f t="shared" si="7"/>
        <v>-16460.31181574156</v>
      </c>
      <c r="E94" s="21">
        <v>234219.4704951286</v>
      </c>
      <c r="F94" s="20">
        <f t="shared" si="5"/>
        <v>-7.027729923966295</v>
      </c>
      <c r="G94" s="20">
        <f t="shared" si="8"/>
        <v>-70.27729923966295</v>
      </c>
      <c r="H94" s="20">
        <f t="shared" si="6"/>
        <v>-84.33275908759555</v>
      </c>
      <c r="I94" s="24"/>
      <c r="K94" s="24"/>
    </row>
    <row r="95" spans="1:11" ht="15">
      <c r="A95" s="10">
        <f>A94+1</f>
        <v>2082</v>
      </c>
      <c r="B95" s="11">
        <v>224687.727145047</v>
      </c>
      <c r="C95" s="11">
        <v>242342.8169811448</v>
      </c>
      <c r="D95" s="19">
        <f t="shared" si="7"/>
        <v>-17655.089836097788</v>
      </c>
      <c r="E95" s="21">
        <v>236327.44572958362</v>
      </c>
      <c r="F95" s="20">
        <f t="shared" si="5"/>
        <v>-7.4706049403586965</v>
      </c>
      <c r="G95" s="20">
        <f t="shared" si="8"/>
        <v>-74.70604940358697</v>
      </c>
      <c r="H95" s="20">
        <f t="shared" si="6"/>
        <v>-89.64725928430437</v>
      </c>
      <c r="I95" s="24"/>
      <c r="K95" s="24"/>
    </row>
    <row r="96" spans="1:11" ht="15">
      <c r="A96" s="10">
        <f>A95+1</f>
        <v>2083</v>
      </c>
      <c r="B96" s="11">
        <v>239105.8915035225</v>
      </c>
      <c r="C96" s="11">
        <v>258235.84104604766</v>
      </c>
      <c r="D96" s="19">
        <f t="shared" si="7"/>
        <v>-19129.949542525166</v>
      </c>
      <c r="E96" s="21">
        <v>238454.3927411492</v>
      </c>
      <c r="F96" s="20">
        <f t="shared" si="5"/>
        <v>-8.022477305876857</v>
      </c>
      <c r="G96" s="20">
        <f t="shared" si="8"/>
        <v>-80.22477305876856</v>
      </c>
      <c r="H96" s="20">
        <f t="shared" si="6"/>
        <v>-96.26972767052229</v>
      </c>
      <c r="I96" s="24"/>
      <c r="K96" s="24"/>
    </row>
    <row r="97" spans="1:9" ht="15">
      <c r="A97" s="10"/>
      <c r="B97" s="11"/>
      <c r="C97" s="11"/>
      <c r="D97" s="13"/>
      <c r="E97" s="13"/>
      <c r="F97" s="14"/>
      <c r="I97" s="24"/>
    </row>
    <row r="98" spans="1:9" ht="15">
      <c r="A98" s="15" t="s">
        <v>20</v>
      </c>
      <c r="B98" s="13"/>
      <c r="C98" s="13"/>
      <c r="D98" s="14"/>
      <c r="E98" s="16"/>
      <c r="I98" s="24"/>
    </row>
    <row r="99" spans="1:9" ht="15">
      <c r="A99" s="1"/>
      <c r="B99" s="17"/>
      <c r="C99" s="1"/>
      <c r="D99" s="1"/>
      <c r="E99" s="1"/>
      <c r="I99" s="24"/>
    </row>
    <row r="100" spans="1:9" ht="15">
      <c r="A100" s="1" t="s">
        <v>21</v>
      </c>
      <c r="B100" s="1"/>
      <c r="C100" s="1"/>
      <c r="D100" s="1"/>
      <c r="E100" s="1"/>
      <c r="I100" s="24"/>
    </row>
    <row r="101" spans="1:9" ht="15" customHeight="1">
      <c r="A101" s="1" t="s">
        <v>23</v>
      </c>
      <c r="B101" s="1"/>
      <c r="C101" s="1"/>
      <c r="D101" s="1"/>
      <c r="E101" s="1"/>
      <c r="I101" s="24"/>
    </row>
    <row r="102" spans="1:9" s="6" customFormat="1" ht="15" customHeight="1">
      <c r="A102" s="3" t="s">
        <v>36</v>
      </c>
      <c r="B102" s="3"/>
      <c r="C102" s="3"/>
      <c r="D102" s="3"/>
      <c r="E102" s="3"/>
      <c r="I102" s="25"/>
    </row>
    <row r="103" spans="1:9" ht="15" customHeight="1">
      <c r="A103" s="1" t="s">
        <v>24</v>
      </c>
      <c r="B103" s="1"/>
      <c r="C103" s="1"/>
      <c r="D103" s="1"/>
      <c r="E103" s="1"/>
      <c r="I103" s="24"/>
    </row>
    <row r="104" spans="1:9" ht="15" customHeight="1">
      <c r="A104" s="3" t="s">
        <v>37</v>
      </c>
      <c r="B104" s="3"/>
      <c r="C104" s="3"/>
      <c r="D104" s="36"/>
      <c r="E104" s="3"/>
      <c r="F104" s="3"/>
      <c r="G104" s="6"/>
      <c r="H104" s="6"/>
      <c r="I104" s="24"/>
    </row>
    <row r="105" spans="1:9" ht="15" customHeight="1">
      <c r="A105" s="3" t="s">
        <v>35</v>
      </c>
      <c r="B105" s="6"/>
      <c r="C105" s="6"/>
      <c r="D105" s="6"/>
      <c r="E105" s="6"/>
      <c r="F105" s="6"/>
      <c r="G105" s="6"/>
      <c r="H105" s="6"/>
      <c r="I105" s="24"/>
    </row>
    <row r="106" ht="15" customHeight="1">
      <c r="I106" s="24"/>
    </row>
    <row r="107" ht="15" customHeight="1">
      <c r="I107" s="24"/>
    </row>
    <row r="108" ht="15" customHeight="1">
      <c r="I108" s="24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/>
  <mergeCells count="2">
    <mergeCell ref="G8:H8"/>
    <mergeCell ref="A13:H13"/>
  </mergeCells>
  <printOptions horizontalCentered="1"/>
  <pageMargins left="0.25" right="0.25" top="0.25" bottom="0.25" header="0.5" footer="0.5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2014-06-09T20:40:25Z</dcterms:created>
  <dcterms:modified xsi:type="dcterms:W3CDTF">2014-06-09T20:40:25Z</dcterms:modified>
  <cp:category/>
  <cp:version/>
  <cp:contentType/>
  <cp:contentStatus/>
</cp:coreProperties>
</file>