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370" windowHeight="10740" activeTab="0"/>
  </bookViews>
  <sheets>
    <sheet name="Data" sheetId="1" r:id="rId1"/>
  </sheets>
  <externalReferences>
    <externalReference r:id="rId4"/>
    <externalReference r:id="rId5"/>
  </externalReferences>
  <definedNames>
    <definedName name="afudc">'Data'!#REF!</definedName>
    <definedName name="Disc_Rate">'[1]Input #1 - General - Assumption'!$E$23</definedName>
    <definedName name="esc">'[2]scs'!$H$5</definedName>
    <definedName name="_xlnm.Print_Area" localSheetId="0">'Data'!$A$1:$L$85</definedName>
  </definedNames>
  <calcPr fullCalcOnLoad="1"/>
</workbook>
</file>

<file path=xl/sharedStrings.xml><?xml version="1.0" encoding="utf-8"?>
<sst xmlns="http://schemas.openxmlformats.org/spreadsheetml/2006/main" count="43" uniqueCount="27">
  <si>
    <t>Revenue requirement on site selection and pre-construction</t>
  </si>
  <si>
    <t>Construction CCC</t>
  </si>
  <si>
    <t xml:space="preserve">Total Revenue Requirements </t>
  </si>
  <si>
    <t>($ 000)</t>
  </si>
  <si>
    <t>Year</t>
  </si>
  <si>
    <t>2007$</t>
  </si>
  <si>
    <t>Discount Rate =</t>
  </si>
  <si>
    <t xml:space="preserve">Total CPVRR TP6 = </t>
  </si>
  <si>
    <t xml:space="preserve">Total CPVRR TP7 = </t>
  </si>
  <si>
    <t xml:space="preserve">Total CPVRR - both units = </t>
  </si>
  <si>
    <t>[1]</t>
  </si>
  <si>
    <t>[2]</t>
  </si>
  <si>
    <t>[3]</t>
  </si>
  <si>
    <t xml:space="preserve">Total CPVRR - both units * = </t>
  </si>
  <si>
    <r>
      <t>*</t>
    </r>
    <r>
      <rPr>
        <sz val="10"/>
        <rFont val="Times New Roman"/>
        <family val="1"/>
      </rPr>
      <t xml:space="preserve"> The previously spent (or sunk) capital costs have been</t>
    </r>
  </si>
  <si>
    <t xml:space="preserve">Overnight Cost ($/kW) = </t>
  </si>
  <si>
    <t xml:space="preserve">In-service Revenue Requirements </t>
  </si>
  <si>
    <t>[4] = [1]+[2]+[3]</t>
  </si>
  <si>
    <t>Table Staff-14</t>
  </si>
  <si>
    <t>2014$</t>
  </si>
  <si>
    <t xml:space="preserve">    excluded in the calculation of the $2,536 ($000) CPVRR value.</t>
  </si>
  <si>
    <t>Florida Power &amp; Light Company</t>
  </si>
  <si>
    <t>Docket No. 140009-EI</t>
  </si>
  <si>
    <t>Staff's Second Set of Interrogatories</t>
  </si>
  <si>
    <t>Interrogatory No. 14</t>
  </si>
  <si>
    <t>Attachment No. 1</t>
  </si>
  <si>
    <t>Tab 1 of 1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</si>
</sst>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%"/>
    <numFmt numFmtId="167" formatCode="#,##0.000_);\(#,##0.000\)"/>
    <numFmt numFmtId="168" formatCode="#,##0.0000_);\(#,##0.0000\)"/>
    <numFmt numFmtId="169" formatCode="0.000%"/>
    <numFmt numFmtId="170" formatCode=";;;"/>
    <numFmt numFmtId="171" formatCode="#,##0.0_);[Red]\(#,##0.0\)"/>
    <numFmt numFmtId="172" formatCode="0.0"/>
    <numFmt numFmtId="173" formatCode="0.000"/>
    <numFmt numFmtId="174" formatCode="&quot;NPV @ &quot;0.0%"/>
    <numFmt numFmtId="175" formatCode="#,##0.0000_);[Red]\(#,##0.0000\)"/>
    <numFmt numFmtId="176" formatCode="&quot;Over &quot;0&quot; Yrs&quot;"/>
    <numFmt numFmtId="177" formatCode="&quot;First &quot;0&quot; Yr Only&quot;"/>
    <numFmt numFmtId="178" formatCode="&quot;ESTIMATE IN $'s (Can not be before &quot;0&quot;)&quot;"/>
    <numFmt numFmtId="179" formatCode="_(* #,##0_);_(* \(#,##0\);_(* &quot;-&quot;??_);_(@_)"/>
    <numFmt numFmtId="180" formatCode="&quot;ESTIMATES IN  &quot;0&quot; DOLLARS&quot;"/>
    <numFmt numFmtId="181" formatCode="&quot;ESTIMATES STATED IN  &quot;0&quot; DOLLARS&quot;"/>
    <numFmt numFmtId="182" formatCode="[$-409]mmm\-yy;@"/>
    <numFmt numFmtId="183" formatCode="[$-409]mmmm\ d\,\ yyyy;@"/>
    <numFmt numFmtId="184" formatCode="0.0000"/>
    <numFmt numFmtId="185" formatCode="#,##0.00000_);[Red]\(#,##0.00000\)"/>
    <numFmt numFmtId="186" formatCode="0.000000"/>
    <numFmt numFmtId="187" formatCode="0_);\(0\)"/>
    <numFmt numFmtId="188" formatCode="&quot;NPV @ &quot;0.000%"/>
    <numFmt numFmtId="189" formatCode="0.000000000"/>
    <numFmt numFmtId="190" formatCode="_(* #,##0.00000000_);_(* \(#,##0.00000000\);_(* &quot;-&quot;??_);_(@_)"/>
    <numFmt numFmtId="191" formatCode="_(* #,##0.0_);_(* \(#,##0.0\);_(* &quot;-&quot;??_);_(@_)"/>
    <numFmt numFmtId="192" formatCode="#,##0.000_);[Red]\(#,##0.000\)"/>
    <numFmt numFmtId="193" formatCode="0.00000"/>
    <numFmt numFmtId="194" formatCode="0.0000000"/>
    <numFmt numFmtId="195" formatCode="0.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#,##0.0"/>
    <numFmt numFmtId="201" formatCode="#,##0.000"/>
    <numFmt numFmtId="202" formatCode="#,##0.0000"/>
    <numFmt numFmtId="203" formatCode="#,##0.00000"/>
    <numFmt numFmtId="204" formatCode="#,##0.000000"/>
  </numFmts>
  <fonts count="45">
    <font>
      <sz val="10"/>
      <name val="Arial"/>
      <family val="0"/>
    </font>
    <font>
      <sz val="10"/>
      <name val="MS Sans Serif"/>
      <family val="2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58" applyFont="1" applyFill="1" applyBorder="1">
      <alignment/>
      <protection/>
    </xf>
    <xf numFmtId="0" fontId="5" fillId="0" borderId="0" xfId="58" applyFont="1" applyFill="1" applyBorder="1" applyAlignment="1">
      <alignment horizontal="center"/>
      <protection/>
    </xf>
    <xf numFmtId="0" fontId="7" fillId="0" borderId="0" xfId="58" applyFont="1" applyFill="1" applyBorder="1" applyAlignment="1">
      <alignment horizontal="left"/>
      <protection/>
    </xf>
    <xf numFmtId="38" fontId="5" fillId="0" borderId="0" xfId="58" applyNumberFormat="1" applyFont="1" applyFill="1" applyBorder="1">
      <alignment/>
      <protection/>
    </xf>
    <xf numFmtId="0" fontId="5" fillId="0" borderId="0" xfId="58" applyFont="1" applyFill="1" applyBorder="1" applyAlignment="1">
      <alignment horizontal="right"/>
      <protection/>
    </xf>
    <xf numFmtId="0" fontId="5" fillId="0" borderId="0" xfId="58" applyFont="1" applyFill="1" applyBorder="1" applyAlignment="1">
      <alignment horizontal="left"/>
      <protection/>
    </xf>
    <xf numFmtId="184" fontId="5" fillId="0" borderId="0" xfId="58" applyNumberFormat="1" applyFont="1" applyFill="1" applyBorder="1">
      <alignment/>
      <protection/>
    </xf>
    <xf numFmtId="38" fontId="5" fillId="0" borderId="0" xfId="44" applyNumberFormat="1" applyFont="1" applyFill="1" applyBorder="1" applyAlignment="1">
      <alignment/>
    </xf>
    <xf numFmtId="0" fontId="5" fillId="0" borderId="0" xfId="58" applyFont="1" applyFill="1" applyBorder="1" applyAlignment="1">
      <alignment horizontal="center" wrapText="1"/>
      <protection/>
    </xf>
    <xf numFmtId="0" fontId="5" fillId="0" borderId="0" xfId="58" applyFont="1" applyFill="1" applyBorder="1" applyAlignment="1" quotePrefix="1">
      <alignment horizontal="left"/>
      <protection/>
    </xf>
    <xf numFmtId="0" fontId="5" fillId="0" borderId="10" xfId="58" applyFont="1" applyFill="1" applyBorder="1" applyAlignment="1">
      <alignment horizontal="center"/>
      <protection/>
    </xf>
    <xf numFmtId="0" fontId="5" fillId="0" borderId="10" xfId="58" applyFont="1" applyFill="1" applyBorder="1" applyAlignment="1" quotePrefix="1">
      <alignment horizontal="center" wrapText="1"/>
      <protection/>
    </xf>
    <xf numFmtId="38" fontId="5" fillId="0" borderId="0" xfId="44" applyNumberFormat="1" applyFont="1" applyFill="1" applyBorder="1" applyAlignment="1">
      <alignment horizontal="center"/>
    </xf>
    <xf numFmtId="40" fontId="5" fillId="0" borderId="0" xfId="44" applyNumberFormat="1" applyFont="1" applyFill="1" applyBorder="1" applyAlignment="1">
      <alignment horizontal="center"/>
    </xf>
    <xf numFmtId="0" fontId="5" fillId="0" borderId="0" xfId="58" applyFont="1" applyFill="1" applyBorder="1" applyAlignment="1" quotePrefix="1">
      <alignment horizontal="center"/>
      <protection/>
    </xf>
    <xf numFmtId="40" fontId="5" fillId="0" borderId="0" xfId="44" applyNumberFormat="1" applyFont="1" applyFill="1" applyBorder="1" applyAlignment="1">
      <alignment/>
    </xf>
    <xf numFmtId="40" fontId="5" fillId="0" borderId="11" xfId="44" applyNumberFormat="1" applyFont="1" applyFill="1" applyBorder="1" applyAlignment="1">
      <alignment/>
    </xf>
    <xf numFmtId="40" fontId="9" fillId="0" borderId="0" xfId="44" applyNumberFormat="1" applyFont="1" applyFill="1" applyBorder="1" applyAlignment="1">
      <alignment horizontal="right"/>
    </xf>
    <xf numFmtId="38" fontId="5" fillId="0" borderId="12" xfId="44" applyNumberFormat="1" applyFont="1" applyFill="1" applyBorder="1" applyAlignment="1">
      <alignment horizontal="center"/>
    </xf>
    <xf numFmtId="176" fontId="5" fillId="0" borderId="0" xfId="58" applyNumberFormat="1" applyFont="1" applyFill="1" applyBorder="1" applyAlignment="1">
      <alignment horizontal="center"/>
      <protection/>
    </xf>
    <xf numFmtId="177" fontId="5" fillId="0" borderId="0" xfId="58" applyNumberFormat="1" applyFont="1" applyFill="1" applyBorder="1" applyAlignment="1">
      <alignment horizontal="center"/>
      <protection/>
    </xf>
    <xf numFmtId="8" fontId="5" fillId="0" borderId="0" xfId="58" applyNumberFormat="1" applyFont="1" applyFill="1" applyBorder="1">
      <alignment/>
      <protection/>
    </xf>
    <xf numFmtId="40" fontId="5" fillId="0" borderId="0" xfId="44" applyNumberFormat="1" applyFont="1" applyFill="1" applyBorder="1" applyAlignment="1">
      <alignment horizontal="right"/>
    </xf>
    <xf numFmtId="38" fontId="9" fillId="0" borderId="0" xfId="44" applyNumberFormat="1" applyFont="1" applyFill="1" applyBorder="1" applyAlignment="1">
      <alignment/>
    </xf>
    <xf numFmtId="1" fontId="7" fillId="0" borderId="13" xfId="58" applyNumberFormat="1" applyFont="1" applyFill="1" applyBorder="1" applyAlignment="1">
      <alignment horizontal="center"/>
      <protection/>
    </xf>
    <xf numFmtId="0" fontId="8" fillId="0" borderId="0" xfId="58" applyFont="1" applyFill="1" applyBorder="1" applyAlignment="1">
      <alignment horizontal="center"/>
      <protection/>
    </xf>
    <xf numFmtId="0" fontId="9" fillId="0" borderId="0" xfId="58" applyFont="1" applyFill="1" applyBorder="1" applyAlignment="1">
      <alignment horizontal="center"/>
      <protection/>
    </xf>
    <xf numFmtId="38" fontId="5" fillId="0" borderId="10" xfId="44" applyNumberFormat="1" applyFont="1" applyFill="1" applyBorder="1" applyAlignment="1">
      <alignment/>
    </xf>
    <xf numFmtId="0" fontId="10" fillId="0" borderId="0" xfId="0" applyFont="1" applyFill="1" applyAlignment="1">
      <alignment/>
    </xf>
    <xf numFmtId="10" fontId="5" fillId="0" borderId="0" xfId="58" applyNumberFormat="1" applyFont="1" applyFill="1" applyBorder="1" applyAlignment="1" quotePrefix="1">
      <alignment horizontal="center"/>
      <protection/>
    </xf>
    <xf numFmtId="38" fontId="9" fillId="0" borderId="0" xfId="44" applyNumberFormat="1" applyFont="1" applyFill="1" applyBorder="1" applyAlignment="1">
      <alignment horizontal="right"/>
    </xf>
    <xf numFmtId="38" fontId="5" fillId="0" borderId="0" xfId="44" applyNumberFormat="1" applyFont="1" applyFill="1" applyBorder="1" applyAlignment="1">
      <alignment horizontal="left"/>
    </xf>
    <xf numFmtId="38" fontId="9" fillId="0" borderId="0" xfId="44" applyNumberFormat="1" applyFont="1" applyFill="1" applyBorder="1" applyAlignment="1">
      <alignment horizontal="left"/>
    </xf>
    <xf numFmtId="0" fontId="5" fillId="0" borderId="14" xfId="58" applyFont="1" applyFill="1" applyBorder="1">
      <alignment/>
      <protection/>
    </xf>
    <xf numFmtId="0" fontId="5" fillId="0" borderId="15" xfId="58" applyFont="1" applyFill="1" applyBorder="1">
      <alignment/>
      <protection/>
    </xf>
    <xf numFmtId="0" fontId="5" fillId="0" borderId="16" xfId="58" applyFont="1" applyFill="1" applyBorder="1">
      <alignment/>
      <protection/>
    </xf>
    <xf numFmtId="38" fontId="5" fillId="0" borderId="17" xfId="44" applyNumberFormat="1" applyFont="1" applyFill="1" applyBorder="1" applyAlignment="1">
      <alignment horizontal="right"/>
    </xf>
    <xf numFmtId="38" fontId="9" fillId="0" borderId="18" xfId="44" applyNumberFormat="1" applyFont="1" applyFill="1" applyBorder="1" applyAlignment="1">
      <alignment horizontal="center"/>
    </xf>
    <xf numFmtId="38" fontId="5" fillId="0" borderId="19" xfId="44" applyNumberFormat="1" applyFont="1" applyFill="1" applyBorder="1" applyAlignment="1">
      <alignment/>
    </xf>
    <xf numFmtId="38" fontId="5" fillId="0" borderId="10" xfId="44" applyNumberFormat="1" applyFont="1" applyFill="1" applyBorder="1" applyAlignment="1">
      <alignment horizontal="right"/>
    </xf>
    <xf numFmtId="38" fontId="5" fillId="0" borderId="20" xfId="44" applyNumberFormat="1" applyFont="1" applyFill="1" applyBorder="1" applyAlignment="1">
      <alignment horizontal="center"/>
    </xf>
    <xf numFmtId="192" fontId="5" fillId="0" borderId="0" xfId="44" applyNumberFormat="1" applyFont="1" applyFill="1" applyBorder="1" applyAlignment="1">
      <alignment/>
    </xf>
    <xf numFmtId="175" fontId="5" fillId="0" borderId="0" xfId="44" applyNumberFormat="1" applyFont="1" applyFill="1" applyBorder="1" applyAlignment="1">
      <alignment/>
    </xf>
    <xf numFmtId="0" fontId="9" fillId="0" borderId="0" xfId="58" applyFont="1" applyFill="1" applyBorder="1" applyAlignment="1">
      <alignment horizontal="left"/>
      <protection/>
    </xf>
    <xf numFmtId="9" fontId="10" fillId="0" borderId="0" xfId="61" applyFont="1" applyFill="1" applyAlignment="1">
      <alignment horizontal="center"/>
    </xf>
    <xf numFmtId="0" fontId="8" fillId="0" borderId="1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 horizontal="center"/>
      <protection/>
    </xf>
    <xf numFmtId="0" fontId="7" fillId="0" borderId="0" xfId="58" applyFont="1" applyFill="1" applyBorder="1" applyAlignment="1">
      <alignment horizontal="right"/>
      <protection/>
    </xf>
    <xf numFmtId="0" fontId="7" fillId="0" borderId="21" xfId="58" applyFont="1" applyFill="1" applyBorder="1" applyAlignment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Appendix H  $1 per kw analysis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ppendix H  $1 per kw analysi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mon\1-%20IA\Nuclear%20Cost%20Recovery%202013\Appendix%20H\Appendix%20H%20%20$1%20per%20kw%20analys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C.Home.RemoteAccess.jee0wyo\cashflows%20reconciliation%2044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_Menu"/>
      <sheetName val="Input #1 - General - Assumption"/>
      <sheetName val="Input #2 - Operating Savings"/>
      <sheetName val="Input #3 - Operating Costs"/>
      <sheetName val="No Const Proj Orig Cost"/>
      <sheetName val="Accum Book Depr"/>
      <sheetName val="Accum Def Tax"/>
      <sheetName val="Def Tax"/>
      <sheetName val="Input #4 - No Const. Capital"/>
      <sheetName val="Net Tax Basis"/>
      <sheetName val="Tax Depr-No Const"/>
      <sheetName val="Asset Lives"/>
      <sheetName val="Input #2 -Cash Flows"/>
      <sheetName val="Input #3 - Construction Capital"/>
      <sheetName val="Const Proj Orig Cost"/>
      <sheetName val="Tax Depr-Const"/>
      <sheetName val="Input #6-Land"/>
      <sheetName val="Rate Base Land"/>
      <sheetName val="Rev Rqmts Land"/>
      <sheetName val="Calculations #1 - In-Serv. Cost"/>
      <sheetName val="Tot Book Value"/>
      <sheetName val="Calculations #2 - Tax Dep. Exp."/>
      <sheetName val="Calc #3 Rev Rqmt-No Const"/>
      <sheetName val="Calculations #2 - Rev Req Const"/>
      <sheetName val="Appendix H"/>
      <sheetName val="cashflow afudc"/>
      <sheetName val="CCC TP6"/>
      <sheetName val="CCC TP7"/>
      <sheetName val="Const Depr Method"/>
      <sheetName val="Calculations #5 - Property Tax "/>
      <sheetName val="Calculations #6 - Property Ins"/>
      <sheetName val="Results - Cash Flow"/>
      <sheetName val="Results - Revenue Requirements"/>
    </sheetNames>
    <sheetDataSet>
      <sheetData sheetId="1">
        <row r="23">
          <cell r="E23">
            <v>0.07446727186845033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s"/>
      <sheetName val="jee"/>
    </sheetNames>
    <sheetDataSet>
      <sheetData sheetId="0">
        <row r="5">
          <cell r="H5">
            <v>0.025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3.7109375" defaultRowHeight="12.75"/>
  <cols>
    <col min="1" max="1" width="15.28125" style="2" customWidth="1"/>
    <col min="2" max="2" width="16.421875" style="1" customWidth="1"/>
    <col min="3" max="3" width="12.421875" style="1" bestFit="1" customWidth="1"/>
    <col min="4" max="4" width="14.8515625" style="1" customWidth="1"/>
    <col min="5" max="5" width="14.57421875" style="1" bestFit="1" customWidth="1"/>
    <col min="6" max="6" width="4.8515625" style="1" bestFit="1" customWidth="1"/>
    <col min="7" max="7" width="13.57421875" style="2" customWidth="1"/>
    <col min="8" max="8" width="15.00390625" style="1" customWidth="1"/>
    <col min="9" max="9" width="11.421875" style="1" customWidth="1"/>
    <col min="10" max="10" width="14.8515625" style="1" customWidth="1"/>
    <col min="11" max="11" width="13.57421875" style="1" bestFit="1" customWidth="1"/>
    <col min="12" max="12" width="4.28125" style="1" customWidth="1"/>
    <col min="13" max="16384" width="13.7109375" style="1" customWidth="1"/>
  </cols>
  <sheetData>
    <row r="1" ht="12.75">
      <c r="A1" s="44" t="s">
        <v>21</v>
      </c>
    </row>
    <row r="2" ht="12.75">
      <c r="A2" s="44" t="s">
        <v>22</v>
      </c>
    </row>
    <row r="3" ht="12.75">
      <c r="A3" s="44" t="s">
        <v>23</v>
      </c>
    </row>
    <row r="4" ht="12.75">
      <c r="A4" s="44" t="s">
        <v>24</v>
      </c>
    </row>
    <row r="5" ht="12.75">
      <c r="A5" s="44" t="s">
        <v>25</v>
      </c>
    </row>
    <row r="6" ht="12.75">
      <c r="A6" s="44" t="s">
        <v>26</v>
      </c>
    </row>
    <row r="8" spans="1:12" ht="18.75">
      <c r="A8" s="29" t="s">
        <v>18</v>
      </c>
      <c r="J8" s="45"/>
      <c r="K8" s="45"/>
      <c r="L8" s="45"/>
    </row>
    <row r="9" spans="3:5" ht="8.25" customHeight="1">
      <c r="C9" s="47"/>
      <c r="D9" s="47"/>
      <c r="E9" s="47"/>
    </row>
    <row r="10" spans="1:11" ht="20.25" customHeight="1">
      <c r="A10" s="3"/>
      <c r="D10" s="5"/>
      <c r="E10" s="4"/>
      <c r="G10" s="4"/>
      <c r="H10" s="7"/>
      <c r="J10" s="5" t="s">
        <v>6</v>
      </c>
      <c r="K10" s="30">
        <v>0.0754</v>
      </c>
    </row>
    <row r="11" spans="1:10" ht="17.25" customHeight="1">
      <c r="A11" s="48" t="s">
        <v>15</v>
      </c>
      <c r="B11" s="49"/>
      <c r="C11" s="25">
        <v>1</v>
      </c>
      <c r="E11" s="4"/>
      <c r="J11" s="4"/>
    </row>
    <row r="12" spans="1:11" ht="16.5" thickBot="1">
      <c r="A12" s="46"/>
      <c r="B12" s="46"/>
      <c r="C12" s="46"/>
      <c r="D12" s="46"/>
      <c r="E12" s="46"/>
      <c r="G12" s="46"/>
      <c r="H12" s="46"/>
      <c r="I12" s="46"/>
      <c r="J12" s="46"/>
      <c r="K12" s="46"/>
    </row>
    <row r="13" spans="1:11" ht="15.75">
      <c r="A13" s="26"/>
      <c r="B13" s="27" t="s">
        <v>10</v>
      </c>
      <c r="C13" s="27" t="s">
        <v>11</v>
      </c>
      <c r="D13" s="27" t="s">
        <v>12</v>
      </c>
      <c r="E13" s="27" t="s">
        <v>17</v>
      </c>
      <c r="G13" s="26"/>
      <c r="H13" s="27" t="s">
        <v>10</v>
      </c>
      <c r="I13" s="27" t="s">
        <v>11</v>
      </c>
      <c r="J13" s="27" t="s">
        <v>12</v>
      </c>
      <c r="K13" s="27" t="s">
        <v>17</v>
      </c>
    </row>
    <row r="14" spans="2:21" ht="51">
      <c r="B14" s="9" t="s">
        <v>0</v>
      </c>
      <c r="C14" s="9" t="s">
        <v>1</v>
      </c>
      <c r="D14" s="9" t="s">
        <v>16</v>
      </c>
      <c r="E14" s="9" t="s">
        <v>2</v>
      </c>
      <c r="H14" s="9" t="s">
        <v>0</v>
      </c>
      <c r="I14" s="9" t="s">
        <v>1</v>
      </c>
      <c r="J14" s="9" t="s">
        <v>16</v>
      </c>
      <c r="K14" s="9" t="s">
        <v>2</v>
      </c>
      <c r="O14" s="10"/>
      <c r="U14" s="10"/>
    </row>
    <row r="15" spans="1:21" ht="13.5" thickBot="1">
      <c r="A15" s="11" t="s">
        <v>4</v>
      </c>
      <c r="B15" s="12" t="s">
        <v>3</v>
      </c>
      <c r="C15" s="12" t="s">
        <v>3</v>
      </c>
      <c r="D15" s="12" t="s">
        <v>3</v>
      </c>
      <c r="E15" s="12" t="s">
        <v>3</v>
      </c>
      <c r="G15" s="11" t="s">
        <v>4</v>
      </c>
      <c r="H15" s="12" t="s">
        <v>3</v>
      </c>
      <c r="I15" s="12" t="s">
        <v>3</v>
      </c>
      <c r="J15" s="12" t="s">
        <v>3</v>
      </c>
      <c r="K15" s="12" t="s">
        <v>3</v>
      </c>
      <c r="O15" s="10"/>
      <c r="U15" s="10"/>
    </row>
    <row r="16" spans="1:25" ht="12.75">
      <c r="A16" s="2">
        <v>2007</v>
      </c>
      <c r="B16" s="13">
        <v>0</v>
      </c>
      <c r="C16" s="13">
        <v>0</v>
      </c>
      <c r="D16" s="13">
        <v>0</v>
      </c>
      <c r="E16" s="13">
        <v>0</v>
      </c>
      <c r="F16" s="8"/>
      <c r="G16" s="2">
        <v>2007</v>
      </c>
      <c r="H16" s="13">
        <v>0</v>
      </c>
      <c r="I16" s="13">
        <v>0</v>
      </c>
      <c r="J16" s="13">
        <v>0</v>
      </c>
      <c r="K16" s="13">
        <f>H16+J16+I16</f>
        <v>0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ht="12.75">
      <c r="A17" s="2">
        <v>2008</v>
      </c>
      <c r="B17" s="13">
        <v>0</v>
      </c>
      <c r="C17" s="13">
        <v>0</v>
      </c>
      <c r="D17" s="13">
        <v>0</v>
      </c>
      <c r="E17" s="13">
        <v>0</v>
      </c>
      <c r="F17" s="8"/>
      <c r="G17" s="2">
        <v>2008</v>
      </c>
      <c r="H17" s="13">
        <v>0</v>
      </c>
      <c r="I17" s="13">
        <v>0</v>
      </c>
      <c r="J17" s="13">
        <v>0</v>
      </c>
      <c r="K17" s="13">
        <f aca="true" t="shared" si="0" ref="K17:K72">H17+J17+I17</f>
        <v>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2.75">
      <c r="A18" s="2">
        <v>2009</v>
      </c>
      <c r="B18" s="13">
        <v>11.805899196383155</v>
      </c>
      <c r="C18" s="13">
        <v>0</v>
      </c>
      <c r="D18" s="13">
        <v>0</v>
      </c>
      <c r="E18" s="13">
        <f aca="true" t="shared" si="1" ref="E18:E49">D18+C18+B18</f>
        <v>11.805899196383155</v>
      </c>
      <c r="F18" s="8"/>
      <c r="G18" s="2">
        <v>2009</v>
      </c>
      <c r="H18" s="13">
        <v>0</v>
      </c>
      <c r="I18" s="13">
        <v>0</v>
      </c>
      <c r="J18" s="13">
        <v>0</v>
      </c>
      <c r="K18" s="13">
        <f t="shared" si="0"/>
        <v>0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2.75">
      <c r="A19" s="2">
        <v>2010</v>
      </c>
      <c r="B19" s="13">
        <v>3.4754756418770367</v>
      </c>
      <c r="C19" s="13">
        <v>0</v>
      </c>
      <c r="D19" s="13">
        <v>0</v>
      </c>
      <c r="E19" s="13">
        <f t="shared" si="1"/>
        <v>3.4754756418770367</v>
      </c>
      <c r="F19" s="8"/>
      <c r="G19" s="2">
        <v>2010</v>
      </c>
      <c r="H19" s="13">
        <v>0</v>
      </c>
      <c r="I19" s="13">
        <v>0</v>
      </c>
      <c r="J19" s="13">
        <v>0</v>
      </c>
      <c r="K19" s="13">
        <f t="shared" si="0"/>
        <v>0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2.75">
      <c r="A20" s="2">
        <v>2011</v>
      </c>
      <c r="B20" s="13">
        <v>3.327082955007206</v>
      </c>
      <c r="C20" s="13">
        <v>0</v>
      </c>
      <c r="D20" s="13">
        <v>0</v>
      </c>
      <c r="E20" s="13">
        <f t="shared" si="1"/>
        <v>3.327082955007206</v>
      </c>
      <c r="F20" s="8"/>
      <c r="G20" s="2">
        <v>2011</v>
      </c>
      <c r="H20" s="13">
        <v>0</v>
      </c>
      <c r="I20" s="13">
        <v>0</v>
      </c>
      <c r="J20" s="13">
        <v>0</v>
      </c>
      <c r="K20" s="13">
        <f t="shared" si="0"/>
        <v>0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2.75">
      <c r="A21" s="2">
        <v>2012</v>
      </c>
      <c r="B21" s="13">
        <v>4.211915309185722</v>
      </c>
      <c r="C21" s="13">
        <v>0</v>
      </c>
      <c r="D21" s="13">
        <v>0</v>
      </c>
      <c r="E21" s="13">
        <f t="shared" si="1"/>
        <v>4.211915309185722</v>
      </c>
      <c r="F21" s="8"/>
      <c r="G21" s="2">
        <v>2012</v>
      </c>
      <c r="H21" s="13">
        <v>0</v>
      </c>
      <c r="I21" s="13">
        <v>0</v>
      </c>
      <c r="J21" s="13">
        <v>0</v>
      </c>
      <c r="K21" s="13">
        <f t="shared" si="0"/>
        <v>0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2.75">
      <c r="A22" s="2">
        <v>2013</v>
      </c>
      <c r="B22" s="13">
        <v>4.20240379070804</v>
      </c>
      <c r="C22" s="13">
        <v>0</v>
      </c>
      <c r="D22" s="13">
        <v>0</v>
      </c>
      <c r="E22" s="13">
        <f t="shared" si="1"/>
        <v>4.20240379070804</v>
      </c>
      <c r="F22" s="8"/>
      <c r="G22" s="2">
        <v>2013</v>
      </c>
      <c r="H22" s="13">
        <v>0</v>
      </c>
      <c r="I22" s="13">
        <v>0</v>
      </c>
      <c r="J22" s="13">
        <v>0</v>
      </c>
      <c r="K22" s="13">
        <f t="shared" si="0"/>
        <v>0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2.75">
      <c r="A23" s="15">
        <v>2014</v>
      </c>
      <c r="B23" s="13">
        <v>3.5241573751036235</v>
      </c>
      <c r="C23" s="13">
        <v>0</v>
      </c>
      <c r="D23" s="13">
        <v>0</v>
      </c>
      <c r="E23" s="13">
        <f t="shared" si="1"/>
        <v>3.5241573751036235</v>
      </c>
      <c r="F23" s="8"/>
      <c r="G23" s="15">
        <v>2014</v>
      </c>
      <c r="H23" s="13">
        <v>0</v>
      </c>
      <c r="I23" s="13">
        <v>0</v>
      </c>
      <c r="J23" s="13">
        <v>0</v>
      </c>
      <c r="K23" s="13">
        <f t="shared" si="0"/>
        <v>0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2.75">
      <c r="A24" s="2">
        <v>2015</v>
      </c>
      <c r="B24" s="13">
        <v>2.1867912545795454</v>
      </c>
      <c r="C24" s="13">
        <v>0</v>
      </c>
      <c r="D24" s="13">
        <v>0</v>
      </c>
      <c r="E24" s="13">
        <f t="shared" si="1"/>
        <v>2.1867912545795454</v>
      </c>
      <c r="F24" s="8"/>
      <c r="G24" s="2">
        <v>2015</v>
      </c>
      <c r="H24" s="13">
        <v>0</v>
      </c>
      <c r="I24" s="13">
        <v>0</v>
      </c>
      <c r="J24" s="13">
        <v>0</v>
      </c>
      <c r="K24" s="13">
        <f t="shared" si="0"/>
        <v>0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2.75">
      <c r="A25" s="2">
        <v>2016</v>
      </c>
      <c r="B25" s="13">
        <v>1.071221376277793</v>
      </c>
      <c r="C25" s="13">
        <v>10.068502555572683</v>
      </c>
      <c r="D25" s="13">
        <v>0</v>
      </c>
      <c r="E25" s="13">
        <f t="shared" si="1"/>
        <v>11.139723931850476</v>
      </c>
      <c r="F25" s="8"/>
      <c r="G25" s="2">
        <v>2016</v>
      </c>
      <c r="H25" s="13">
        <v>0</v>
      </c>
      <c r="I25" s="13">
        <v>6.292814097232927</v>
      </c>
      <c r="J25" s="13">
        <v>0</v>
      </c>
      <c r="K25" s="13">
        <f t="shared" si="0"/>
        <v>6.292814097232927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2.75">
      <c r="A26" s="2">
        <v>2017</v>
      </c>
      <c r="B26" s="13">
        <v>1.071221376277793</v>
      </c>
      <c r="C26" s="13">
        <v>31.102233675573743</v>
      </c>
      <c r="D26" s="13">
        <v>0</v>
      </c>
      <c r="E26" s="13">
        <f t="shared" si="1"/>
        <v>32.17345505185153</v>
      </c>
      <c r="F26" s="8"/>
      <c r="G26" s="2">
        <v>2017</v>
      </c>
      <c r="H26" s="13">
        <v>0</v>
      </c>
      <c r="I26" s="13">
        <v>20.325789534062352</v>
      </c>
      <c r="J26" s="13">
        <v>0</v>
      </c>
      <c r="K26" s="13">
        <f t="shared" si="0"/>
        <v>20.325789534062352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2">
        <v>2018</v>
      </c>
      <c r="B27" s="13">
        <v>1.071221376277793</v>
      </c>
      <c r="C27" s="13">
        <v>53.967960299631734</v>
      </c>
      <c r="D27" s="13">
        <v>0</v>
      </c>
      <c r="E27" s="13">
        <f t="shared" si="1"/>
        <v>55.039181675909525</v>
      </c>
      <c r="F27" s="8"/>
      <c r="G27" s="2">
        <v>2018</v>
      </c>
      <c r="H27" s="13">
        <v>0</v>
      </c>
      <c r="I27" s="13">
        <v>36.57255911443832</v>
      </c>
      <c r="J27" s="13">
        <v>0</v>
      </c>
      <c r="K27" s="13">
        <f t="shared" si="0"/>
        <v>36.57255911443832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2.75">
      <c r="A28" s="2">
        <v>2019</v>
      </c>
      <c r="B28" s="13">
        <v>1.071221376277793</v>
      </c>
      <c r="C28" s="13">
        <v>76.91714521333391</v>
      </c>
      <c r="D28" s="13">
        <v>0</v>
      </c>
      <c r="E28" s="13">
        <f t="shared" si="1"/>
        <v>77.9883665896117</v>
      </c>
      <c r="F28" s="8"/>
      <c r="G28" s="2">
        <v>2019</v>
      </c>
      <c r="H28" s="13">
        <v>0</v>
      </c>
      <c r="I28" s="13">
        <v>55.77953324247281</v>
      </c>
      <c r="J28" s="13">
        <v>0</v>
      </c>
      <c r="K28" s="13">
        <f t="shared" si="0"/>
        <v>55.77953324247281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2.75">
      <c r="A29" s="2">
        <v>2020</v>
      </c>
      <c r="B29" s="13">
        <v>1.071221376277793</v>
      </c>
      <c r="C29" s="13">
        <v>97.97653599370778</v>
      </c>
      <c r="D29" s="13">
        <v>0</v>
      </c>
      <c r="E29" s="13">
        <f t="shared" si="1"/>
        <v>99.04775736998558</v>
      </c>
      <c r="F29" s="8"/>
      <c r="G29" s="2">
        <v>2020</v>
      </c>
      <c r="H29" s="13">
        <v>0</v>
      </c>
      <c r="I29" s="13">
        <v>76.49060305602912</v>
      </c>
      <c r="J29" s="13">
        <v>0</v>
      </c>
      <c r="K29" s="13">
        <f t="shared" si="0"/>
        <v>76.49060305602912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ht="12.75">
      <c r="A30" s="2">
        <v>2021</v>
      </c>
      <c r="B30" s="13">
        <v>1.071221376277793</v>
      </c>
      <c r="C30" s="13">
        <v>117.15746703873164</v>
      </c>
      <c r="D30" s="13">
        <v>0</v>
      </c>
      <c r="E30" s="13">
        <f t="shared" si="1"/>
        <v>118.22868841500943</v>
      </c>
      <c r="F30" s="8"/>
      <c r="G30" s="2">
        <v>2021</v>
      </c>
      <c r="H30" s="13">
        <v>0</v>
      </c>
      <c r="I30" s="13">
        <v>95.671534101053</v>
      </c>
      <c r="J30" s="13">
        <v>0</v>
      </c>
      <c r="K30" s="13">
        <f t="shared" si="0"/>
        <v>95.671534101053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12.75">
      <c r="A31" s="2">
        <v>2022</v>
      </c>
      <c r="B31" s="13">
        <v>0.446342240115747</v>
      </c>
      <c r="C31" s="13">
        <v>55.20230126120878</v>
      </c>
      <c r="D31" s="13">
        <v>122.5923512449068</v>
      </c>
      <c r="E31" s="13">
        <f t="shared" si="1"/>
        <v>178.2409947462313</v>
      </c>
      <c r="F31" s="8"/>
      <c r="G31" s="2">
        <v>2022</v>
      </c>
      <c r="H31" s="13">
        <v>0</v>
      </c>
      <c r="I31" s="13">
        <v>115.0133443890515</v>
      </c>
      <c r="J31" s="13">
        <v>0</v>
      </c>
      <c r="K31" s="13">
        <f t="shared" si="0"/>
        <v>115.0133443890515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ht="12.75">
      <c r="A32" s="2">
        <v>2023</v>
      </c>
      <c r="B32" s="13">
        <v>0</v>
      </c>
      <c r="C32" s="13">
        <v>0</v>
      </c>
      <c r="D32" s="13">
        <v>203.50084949155524</v>
      </c>
      <c r="E32" s="13">
        <f t="shared" si="1"/>
        <v>203.50084949155524</v>
      </c>
      <c r="F32" s="8"/>
      <c r="G32" s="2">
        <v>2023</v>
      </c>
      <c r="H32" s="13">
        <v>0</v>
      </c>
      <c r="I32" s="13">
        <v>53.743690925000806</v>
      </c>
      <c r="J32" s="13">
        <v>115.55331709012161</v>
      </c>
      <c r="K32" s="13">
        <f t="shared" si="0"/>
        <v>169.2970080151224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ht="12.75">
      <c r="A33" s="2">
        <v>2024</v>
      </c>
      <c r="B33" s="13">
        <v>0</v>
      </c>
      <c r="C33" s="13">
        <v>0</v>
      </c>
      <c r="D33" s="13">
        <v>195.01824832776398</v>
      </c>
      <c r="E33" s="13">
        <f t="shared" si="1"/>
        <v>195.01824832776398</v>
      </c>
      <c r="F33" s="8"/>
      <c r="G33" s="2">
        <v>2024</v>
      </c>
      <c r="H33" s="13">
        <v>0</v>
      </c>
      <c r="I33" s="13">
        <v>0</v>
      </c>
      <c r="J33" s="13">
        <v>191.85153568656216</v>
      </c>
      <c r="K33" s="13">
        <f t="shared" si="0"/>
        <v>191.85153568656216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12.75">
      <c r="A34" s="2">
        <v>2025</v>
      </c>
      <c r="B34" s="13">
        <v>0</v>
      </c>
      <c r="C34" s="13">
        <v>0</v>
      </c>
      <c r="D34" s="13">
        <v>187.08217717773687</v>
      </c>
      <c r="E34" s="13">
        <f t="shared" si="1"/>
        <v>187.08217717773687</v>
      </c>
      <c r="F34" s="8"/>
      <c r="G34" s="2">
        <v>2025</v>
      </c>
      <c r="H34" s="13">
        <v>0</v>
      </c>
      <c r="I34" s="13">
        <v>0</v>
      </c>
      <c r="J34" s="13">
        <v>183.90102132202196</v>
      </c>
      <c r="K34" s="13">
        <f t="shared" si="0"/>
        <v>183.90102132202196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ht="12.75">
      <c r="A35" s="2">
        <v>2026</v>
      </c>
      <c r="B35" s="13">
        <v>0</v>
      </c>
      <c r="C35" s="13">
        <v>0</v>
      </c>
      <c r="D35" s="13">
        <v>179.63798304009748</v>
      </c>
      <c r="E35" s="13">
        <f t="shared" si="1"/>
        <v>179.63798304009748</v>
      </c>
      <c r="F35" s="8"/>
      <c r="G35" s="2">
        <v>2026</v>
      </c>
      <c r="H35" s="13">
        <v>0</v>
      </c>
      <c r="I35" s="13">
        <v>0</v>
      </c>
      <c r="J35" s="13">
        <v>176.46275486837405</v>
      </c>
      <c r="K35" s="13">
        <f t="shared" si="0"/>
        <v>176.46275486837405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ht="12.75">
      <c r="A36" s="2">
        <v>2027</v>
      </c>
      <c r="B36" s="13">
        <v>0</v>
      </c>
      <c r="C36" s="13">
        <v>0</v>
      </c>
      <c r="D36" s="13">
        <v>172.64012174703217</v>
      </c>
      <c r="E36" s="13">
        <f t="shared" si="1"/>
        <v>172.64012174703217</v>
      </c>
      <c r="F36" s="8"/>
      <c r="G36" s="2">
        <v>2027</v>
      </c>
      <c r="H36" s="13">
        <v>0</v>
      </c>
      <c r="I36" s="13">
        <v>0</v>
      </c>
      <c r="J36" s="13">
        <v>169.4855115345291</v>
      </c>
      <c r="K36" s="13">
        <f t="shared" si="0"/>
        <v>169.4855115345291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ht="12.75">
      <c r="A37" s="2">
        <v>2028</v>
      </c>
      <c r="B37" s="13">
        <v>0</v>
      </c>
      <c r="C37" s="13">
        <v>0</v>
      </c>
      <c r="D37" s="13">
        <v>165.95499707295411</v>
      </c>
      <c r="E37" s="13">
        <f t="shared" si="1"/>
        <v>165.95499707295411</v>
      </c>
      <c r="F37" s="8"/>
      <c r="G37" s="2">
        <v>2028</v>
      </c>
      <c r="H37" s="13">
        <v>0</v>
      </c>
      <c r="I37" s="13">
        <v>0</v>
      </c>
      <c r="J37" s="13">
        <v>162.92660399457958</v>
      </c>
      <c r="K37" s="13">
        <f t="shared" si="0"/>
        <v>162.92660399457958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ht="12.75">
      <c r="A38" s="2">
        <v>2029</v>
      </c>
      <c r="B38" s="13">
        <v>0</v>
      </c>
      <c r="C38" s="13">
        <v>0</v>
      </c>
      <c r="D38" s="13">
        <v>159.37006956806619</v>
      </c>
      <c r="E38" s="13">
        <f t="shared" si="1"/>
        <v>159.37006956806619</v>
      </c>
      <c r="F38" s="8"/>
      <c r="G38" s="2">
        <v>2029</v>
      </c>
      <c r="H38" s="13">
        <v>0</v>
      </c>
      <c r="I38" s="13">
        <v>0</v>
      </c>
      <c r="J38" s="13">
        <v>156.66081609252944</v>
      </c>
      <c r="K38" s="13">
        <f t="shared" si="0"/>
        <v>156.66081609252944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ht="12.75">
      <c r="A39" s="2">
        <v>2030</v>
      </c>
      <c r="B39" s="13">
        <v>0</v>
      </c>
      <c r="C39" s="13">
        <v>0</v>
      </c>
      <c r="D39" s="13">
        <v>152.78210578532395</v>
      </c>
      <c r="E39" s="13">
        <f t="shared" si="1"/>
        <v>152.78210578532395</v>
      </c>
      <c r="F39" s="8"/>
      <c r="G39" s="2">
        <v>2030</v>
      </c>
      <c r="H39" s="13">
        <v>0</v>
      </c>
      <c r="I39" s="13">
        <v>0</v>
      </c>
      <c r="J39" s="13">
        <v>150.48894030747627</v>
      </c>
      <c r="K39" s="13">
        <f t="shared" si="0"/>
        <v>150.48894030747627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2.75">
      <c r="A40" s="2">
        <v>2031</v>
      </c>
      <c r="B40" s="13">
        <v>0</v>
      </c>
      <c r="C40" s="13">
        <v>0</v>
      </c>
      <c r="D40" s="13">
        <v>146.1941420025818</v>
      </c>
      <c r="E40" s="13">
        <f t="shared" si="1"/>
        <v>146.1941420025818</v>
      </c>
      <c r="F40" s="8"/>
      <c r="G40" s="2">
        <v>2031</v>
      </c>
      <c r="H40" s="13">
        <v>0</v>
      </c>
      <c r="I40" s="13">
        <v>0</v>
      </c>
      <c r="J40" s="13">
        <v>144.3142187006959</v>
      </c>
      <c r="K40" s="13">
        <f t="shared" si="0"/>
        <v>144.3142187006959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2.75">
      <c r="A41" s="2">
        <v>2032</v>
      </c>
      <c r="B41" s="13">
        <v>0</v>
      </c>
      <c r="C41" s="13">
        <v>0</v>
      </c>
      <c r="D41" s="13">
        <v>139.60617821983956</v>
      </c>
      <c r="E41" s="13">
        <f t="shared" si="1"/>
        <v>139.60617821983956</v>
      </c>
      <c r="F41" s="8"/>
      <c r="G41" s="2">
        <v>2032</v>
      </c>
      <c r="H41" s="13">
        <v>0</v>
      </c>
      <c r="I41" s="13">
        <v>0</v>
      </c>
      <c r="J41" s="13">
        <v>138.13949709391554</v>
      </c>
      <c r="K41" s="13">
        <f t="shared" si="0"/>
        <v>138.13949709391554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12.75">
      <c r="A42" s="2">
        <v>2033</v>
      </c>
      <c r="B42" s="13">
        <v>0</v>
      </c>
      <c r="C42" s="13">
        <v>0</v>
      </c>
      <c r="D42" s="13">
        <v>133.01821443709736</v>
      </c>
      <c r="E42" s="13">
        <f t="shared" si="1"/>
        <v>133.01821443709736</v>
      </c>
      <c r="F42" s="8"/>
      <c r="G42" s="2">
        <v>2033</v>
      </c>
      <c r="H42" s="13">
        <v>0</v>
      </c>
      <c r="I42" s="13">
        <v>0</v>
      </c>
      <c r="J42" s="13">
        <v>131.96477548713517</v>
      </c>
      <c r="K42" s="13">
        <f t="shared" si="0"/>
        <v>131.96477548713517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ht="12.75">
      <c r="A43" s="2">
        <v>2034</v>
      </c>
      <c r="B43" s="13">
        <v>0</v>
      </c>
      <c r="C43" s="13">
        <v>0</v>
      </c>
      <c r="D43" s="13">
        <v>126.43025065435518</v>
      </c>
      <c r="E43" s="13">
        <f t="shared" si="1"/>
        <v>126.43025065435518</v>
      </c>
      <c r="F43" s="8"/>
      <c r="G43" s="2">
        <v>2034</v>
      </c>
      <c r="H43" s="13">
        <v>0</v>
      </c>
      <c r="I43" s="13">
        <v>0</v>
      </c>
      <c r="J43" s="13">
        <v>125.79005388035479</v>
      </c>
      <c r="K43" s="13">
        <f t="shared" si="0"/>
        <v>125.79005388035479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ht="12.75">
      <c r="A44" s="2">
        <v>2035</v>
      </c>
      <c r="B44" s="13">
        <v>0</v>
      </c>
      <c r="C44" s="13">
        <v>0</v>
      </c>
      <c r="D44" s="13">
        <v>119.84228687161298</v>
      </c>
      <c r="E44" s="13">
        <f t="shared" si="1"/>
        <v>119.84228687161298</v>
      </c>
      <c r="F44" s="8"/>
      <c r="G44" s="2">
        <v>2035</v>
      </c>
      <c r="H44" s="13">
        <v>0</v>
      </c>
      <c r="I44" s="13">
        <v>0</v>
      </c>
      <c r="J44" s="13">
        <v>119.61533227357442</v>
      </c>
      <c r="K44" s="13">
        <f t="shared" si="0"/>
        <v>119.61533227357442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ht="12.75">
      <c r="A45" s="2">
        <v>2036</v>
      </c>
      <c r="B45" s="13">
        <v>0</v>
      </c>
      <c r="C45" s="13">
        <v>0</v>
      </c>
      <c r="D45" s="13">
        <v>113.25432308887079</v>
      </c>
      <c r="E45" s="13">
        <f t="shared" si="1"/>
        <v>113.25432308887079</v>
      </c>
      <c r="F45" s="8"/>
      <c r="G45" s="2">
        <v>2036</v>
      </c>
      <c r="H45" s="13">
        <v>0</v>
      </c>
      <c r="I45" s="13">
        <v>0</v>
      </c>
      <c r="J45" s="13">
        <v>113.44061066679403</v>
      </c>
      <c r="K45" s="13">
        <f t="shared" si="0"/>
        <v>113.44061066679403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ht="12.75">
      <c r="A46" s="2">
        <v>2037</v>
      </c>
      <c r="B46" s="13">
        <v>0</v>
      </c>
      <c r="C46" s="13">
        <v>0</v>
      </c>
      <c r="D46" s="13">
        <v>107.56206127313095</v>
      </c>
      <c r="E46" s="13">
        <f t="shared" si="1"/>
        <v>107.56206127313095</v>
      </c>
      <c r="F46" s="8"/>
      <c r="G46" s="2">
        <v>2037</v>
      </c>
      <c r="H46" s="13">
        <v>0</v>
      </c>
      <c r="I46" s="13">
        <v>0</v>
      </c>
      <c r="J46" s="13">
        <v>107.26588906001363</v>
      </c>
      <c r="K46" s="13">
        <f t="shared" si="0"/>
        <v>107.26588906001363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ht="12.75">
      <c r="A47" s="2">
        <v>2038</v>
      </c>
      <c r="B47" s="13">
        <v>0</v>
      </c>
      <c r="C47" s="13">
        <v>0</v>
      </c>
      <c r="D47" s="13">
        <v>103.6642396692501</v>
      </c>
      <c r="E47" s="13">
        <f t="shared" si="1"/>
        <v>103.6642396692501</v>
      </c>
      <c r="F47" s="8"/>
      <c r="G47" s="2">
        <v>2038</v>
      </c>
      <c r="H47" s="13">
        <v>0</v>
      </c>
      <c r="I47" s="13">
        <v>0</v>
      </c>
      <c r="J47" s="13">
        <v>101.93068486275115</v>
      </c>
      <c r="K47" s="13">
        <f t="shared" si="0"/>
        <v>101.93068486275115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ht="12.75">
      <c r="A48" s="2">
        <v>2039</v>
      </c>
      <c r="B48" s="13">
        <v>0</v>
      </c>
      <c r="C48" s="13">
        <v>0</v>
      </c>
      <c r="D48" s="13">
        <v>100.66212003237162</v>
      </c>
      <c r="E48" s="13">
        <f t="shared" si="1"/>
        <v>100.66212003237162</v>
      </c>
      <c r="F48" s="8"/>
      <c r="G48" s="2">
        <v>2039</v>
      </c>
      <c r="H48" s="13">
        <v>0</v>
      </c>
      <c r="I48" s="13">
        <v>0</v>
      </c>
      <c r="J48" s="13">
        <v>98.27736130625152</v>
      </c>
      <c r="K48" s="13">
        <f t="shared" si="0"/>
        <v>98.27736130625152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5" ht="12.75">
      <c r="A49" s="2">
        <v>2040</v>
      </c>
      <c r="B49" s="13">
        <v>0</v>
      </c>
      <c r="C49" s="13">
        <v>0</v>
      </c>
      <c r="D49" s="13">
        <v>97.66000039549313</v>
      </c>
      <c r="E49" s="13">
        <f t="shared" si="1"/>
        <v>97.66000039549313</v>
      </c>
      <c r="F49" s="8"/>
      <c r="G49" s="2">
        <v>2040</v>
      </c>
      <c r="H49" s="13">
        <v>0</v>
      </c>
      <c r="I49" s="13">
        <v>0</v>
      </c>
      <c r="J49" s="13">
        <v>95.46355515926976</v>
      </c>
      <c r="K49" s="13">
        <f t="shared" si="0"/>
        <v>95.46355515926976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ht="12.75">
      <c r="A50" s="2">
        <v>2041</v>
      </c>
      <c r="B50" s="13">
        <v>0</v>
      </c>
      <c r="C50" s="13">
        <v>0</v>
      </c>
      <c r="D50" s="13">
        <v>94.65788075861465</v>
      </c>
      <c r="E50" s="13">
        <f aca="true" t="shared" si="2" ref="E50:E72">D50+C50+B50</f>
        <v>94.65788075861465</v>
      </c>
      <c r="F50" s="8"/>
      <c r="G50" s="2">
        <v>2041</v>
      </c>
      <c r="H50" s="13">
        <v>0</v>
      </c>
      <c r="I50" s="13">
        <v>0</v>
      </c>
      <c r="J50" s="13">
        <v>92.649749012288</v>
      </c>
      <c r="K50" s="13">
        <f t="shared" si="0"/>
        <v>92.649749012288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ht="12.75">
      <c r="A51" s="2">
        <v>2042</v>
      </c>
      <c r="B51" s="13">
        <v>0</v>
      </c>
      <c r="C51" s="13">
        <v>0</v>
      </c>
      <c r="D51" s="13">
        <v>91.65576112173616</v>
      </c>
      <c r="E51" s="13">
        <f t="shared" si="2"/>
        <v>91.65576112173616</v>
      </c>
      <c r="F51" s="8"/>
      <c r="G51" s="2">
        <v>2042</v>
      </c>
      <c r="H51" s="13">
        <v>0</v>
      </c>
      <c r="I51" s="13">
        <v>0</v>
      </c>
      <c r="J51" s="13">
        <v>89.83594286530624</v>
      </c>
      <c r="K51" s="13">
        <f t="shared" si="0"/>
        <v>89.83594286530624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 ht="12.75">
      <c r="A52" s="2">
        <v>2043</v>
      </c>
      <c r="B52" s="13">
        <v>0</v>
      </c>
      <c r="C52" s="13">
        <v>0</v>
      </c>
      <c r="D52" s="13">
        <v>88.65364148485767</v>
      </c>
      <c r="E52" s="13">
        <f t="shared" si="2"/>
        <v>88.65364148485767</v>
      </c>
      <c r="F52" s="8"/>
      <c r="G52" s="2">
        <v>2043</v>
      </c>
      <c r="H52" s="13">
        <v>0</v>
      </c>
      <c r="I52" s="13">
        <v>0</v>
      </c>
      <c r="J52" s="13">
        <v>87.02213671832448</v>
      </c>
      <c r="K52" s="13">
        <f t="shared" si="0"/>
        <v>87.02213671832448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5" ht="12.75">
      <c r="A53" s="2">
        <v>2044</v>
      </c>
      <c r="B53" s="13">
        <v>0</v>
      </c>
      <c r="C53" s="13">
        <v>0</v>
      </c>
      <c r="D53" s="13">
        <v>85.6515218479792</v>
      </c>
      <c r="E53" s="13">
        <f t="shared" si="2"/>
        <v>85.6515218479792</v>
      </c>
      <c r="F53" s="8"/>
      <c r="G53" s="2">
        <v>2044</v>
      </c>
      <c r="H53" s="13">
        <v>0</v>
      </c>
      <c r="I53" s="13">
        <v>0</v>
      </c>
      <c r="J53" s="13">
        <v>84.20833057134271</v>
      </c>
      <c r="K53" s="13">
        <f t="shared" si="0"/>
        <v>84.20833057134271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ht="12.75">
      <c r="A54" s="2">
        <v>2045</v>
      </c>
      <c r="B54" s="13">
        <v>0</v>
      </c>
      <c r="C54" s="13">
        <v>0</v>
      </c>
      <c r="D54" s="13">
        <v>82.64940221110072</v>
      </c>
      <c r="E54" s="13">
        <f t="shared" si="2"/>
        <v>82.64940221110072</v>
      </c>
      <c r="F54" s="8"/>
      <c r="G54" s="2">
        <v>2045</v>
      </c>
      <c r="H54" s="13">
        <v>0</v>
      </c>
      <c r="I54" s="13">
        <v>0</v>
      </c>
      <c r="J54" s="13">
        <v>81.39452442436095</v>
      </c>
      <c r="K54" s="13">
        <f t="shared" si="0"/>
        <v>81.39452442436095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5" ht="12.75">
      <c r="A55" s="2">
        <v>2046</v>
      </c>
      <c r="B55" s="13">
        <v>0</v>
      </c>
      <c r="C55" s="13">
        <v>0</v>
      </c>
      <c r="D55" s="13">
        <v>79.64728257422223</v>
      </c>
      <c r="E55" s="13">
        <f t="shared" si="2"/>
        <v>79.64728257422223</v>
      </c>
      <c r="F55" s="8"/>
      <c r="G55" s="2">
        <v>2046</v>
      </c>
      <c r="H55" s="13">
        <v>0</v>
      </c>
      <c r="I55" s="13">
        <v>0</v>
      </c>
      <c r="J55" s="13">
        <v>78.58071827737919</v>
      </c>
      <c r="K55" s="13">
        <f t="shared" si="0"/>
        <v>78.58071827737919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 ht="12.75">
      <c r="A56" s="2">
        <v>2047</v>
      </c>
      <c r="B56" s="13">
        <v>0</v>
      </c>
      <c r="C56" s="13">
        <v>0</v>
      </c>
      <c r="D56" s="13">
        <v>76.64516293734376</v>
      </c>
      <c r="E56" s="13">
        <f t="shared" si="2"/>
        <v>76.64516293734376</v>
      </c>
      <c r="F56" s="8"/>
      <c r="G56" s="2">
        <v>2047</v>
      </c>
      <c r="H56" s="13">
        <v>0</v>
      </c>
      <c r="I56" s="13">
        <v>0</v>
      </c>
      <c r="J56" s="13">
        <v>75.76691213039743</v>
      </c>
      <c r="K56" s="13">
        <f t="shared" si="0"/>
        <v>75.76691213039743</v>
      </c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 ht="12.75">
      <c r="A57" s="2">
        <v>2048</v>
      </c>
      <c r="B57" s="13">
        <v>0</v>
      </c>
      <c r="C57" s="13">
        <v>0</v>
      </c>
      <c r="D57" s="13">
        <v>73.64304330046525</v>
      </c>
      <c r="E57" s="13">
        <f t="shared" si="2"/>
        <v>73.64304330046525</v>
      </c>
      <c r="F57" s="8"/>
      <c r="G57" s="2">
        <v>2048</v>
      </c>
      <c r="H57" s="13">
        <v>0</v>
      </c>
      <c r="I57" s="13">
        <v>0</v>
      </c>
      <c r="J57" s="13">
        <v>72.95310598341565</v>
      </c>
      <c r="K57" s="13">
        <f t="shared" si="0"/>
        <v>72.95310598341565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ht="12.75">
      <c r="A58" s="2">
        <v>2049</v>
      </c>
      <c r="B58" s="13">
        <v>0</v>
      </c>
      <c r="C58" s="13">
        <v>0</v>
      </c>
      <c r="D58" s="13">
        <v>70.64092366358679</v>
      </c>
      <c r="E58" s="13">
        <f t="shared" si="2"/>
        <v>70.64092366358679</v>
      </c>
      <c r="F58" s="8"/>
      <c r="G58" s="2">
        <v>2049</v>
      </c>
      <c r="H58" s="13">
        <v>0</v>
      </c>
      <c r="I58" s="13">
        <v>0</v>
      </c>
      <c r="J58" s="13">
        <v>70.1392998364339</v>
      </c>
      <c r="K58" s="13">
        <f t="shared" si="0"/>
        <v>70.1392998364339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25" ht="12.75">
      <c r="A59" s="2">
        <v>2050</v>
      </c>
      <c r="B59" s="13">
        <v>0</v>
      </c>
      <c r="C59" s="13">
        <v>0</v>
      </c>
      <c r="D59" s="13">
        <v>67.63880402670831</v>
      </c>
      <c r="E59" s="13">
        <f t="shared" si="2"/>
        <v>67.63880402670831</v>
      </c>
      <c r="F59" s="8"/>
      <c r="G59" s="2">
        <v>2050</v>
      </c>
      <c r="H59" s="13">
        <v>0</v>
      </c>
      <c r="I59" s="13">
        <v>0</v>
      </c>
      <c r="J59" s="13">
        <v>67.32549368945216</v>
      </c>
      <c r="K59" s="13">
        <f t="shared" si="0"/>
        <v>67.32549368945216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5" ht="12.75">
      <c r="A60" s="2">
        <v>2051</v>
      </c>
      <c r="B60" s="13">
        <v>0</v>
      </c>
      <c r="C60" s="13">
        <v>0</v>
      </c>
      <c r="D60" s="13">
        <v>64.63668438982982</v>
      </c>
      <c r="E60" s="13">
        <f t="shared" si="2"/>
        <v>64.63668438982982</v>
      </c>
      <c r="F60" s="8"/>
      <c r="G60" s="2">
        <v>2051</v>
      </c>
      <c r="H60" s="13">
        <v>0</v>
      </c>
      <c r="I60" s="13">
        <v>0</v>
      </c>
      <c r="J60" s="13">
        <v>64.51168754247038</v>
      </c>
      <c r="K60" s="13">
        <f t="shared" si="0"/>
        <v>64.51168754247038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25" ht="12.75">
      <c r="A61" s="2">
        <v>2052</v>
      </c>
      <c r="B61" s="13">
        <v>0</v>
      </c>
      <c r="C61" s="13">
        <v>0</v>
      </c>
      <c r="D61" s="13">
        <v>61.63456475295132</v>
      </c>
      <c r="E61" s="13">
        <f t="shared" si="2"/>
        <v>61.63456475295132</v>
      </c>
      <c r="F61" s="8"/>
      <c r="G61" s="2">
        <v>2052</v>
      </c>
      <c r="H61" s="13">
        <v>0</v>
      </c>
      <c r="I61" s="13">
        <v>0</v>
      </c>
      <c r="J61" s="13">
        <v>61.69788139548862</v>
      </c>
      <c r="K61" s="13">
        <f t="shared" si="0"/>
        <v>61.69788139548862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ht="12.75">
      <c r="A62" s="2">
        <v>2053</v>
      </c>
      <c r="B62" s="13">
        <v>0</v>
      </c>
      <c r="C62" s="13">
        <v>0</v>
      </c>
      <c r="D62" s="13">
        <v>58.632445116072844</v>
      </c>
      <c r="E62" s="13">
        <f t="shared" si="2"/>
        <v>58.632445116072844</v>
      </c>
      <c r="F62" s="8"/>
      <c r="G62" s="2">
        <v>2053</v>
      </c>
      <c r="H62" s="13">
        <v>0</v>
      </c>
      <c r="I62" s="13">
        <v>0</v>
      </c>
      <c r="J62" s="13">
        <v>58.884075248506875</v>
      </c>
      <c r="K62" s="13">
        <f t="shared" si="0"/>
        <v>58.884075248506875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ht="12.75">
      <c r="A63" s="2">
        <v>2054</v>
      </c>
      <c r="B63" s="13">
        <v>0</v>
      </c>
      <c r="C63" s="13">
        <v>0</v>
      </c>
      <c r="D63" s="13">
        <v>55.63032547919437</v>
      </c>
      <c r="E63" s="13">
        <f t="shared" si="2"/>
        <v>55.63032547919437</v>
      </c>
      <c r="F63" s="8"/>
      <c r="G63" s="2">
        <v>2054</v>
      </c>
      <c r="H63" s="13">
        <v>0</v>
      </c>
      <c r="I63" s="13">
        <v>0</v>
      </c>
      <c r="J63" s="13">
        <v>56.07026910152511</v>
      </c>
      <c r="K63" s="13">
        <f t="shared" si="0"/>
        <v>56.07026910152511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ht="12.75">
      <c r="A64" s="2">
        <v>2055</v>
      </c>
      <c r="B64" s="13">
        <v>0</v>
      </c>
      <c r="C64" s="13">
        <v>0</v>
      </c>
      <c r="D64" s="13">
        <v>52.6282058423159</v>
      </c>
      <c r="E64" s="13">
        <f t="shared" si="2"/>
        <v>52.6282058423159</v>
      </c>
      <c r="F64" s="8"/>
      <c r="G64" s="2">
        <v>2055</v>
      </c>
      <c r="H64" s="13">
        <v>0</v>
      </c>
      <c r="I64" s="13">
        <v>0</v>
      </c>
      <c r="J64" s="13">
        <v>53.256462954543345</v>
      </c>
      <c r="K64" s="13">
        <f t="shared" si="0"/>
        <v>53.256462954543345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ht="12.75">
      <c r="A65" s="2">
        <v>2056</v>
      </c>
      <c r="B65" s="13">
        <v>0</v>
      </c>
      <c r="C65" s="13">
        <v>0</v>
      </c>
      <c r="D65" s="13">
        <v>49.626086205437424</v>
      </c>
      <c r="E65" s="13">
        <f t="shared" si="2"/>
        <v>49.626086205437424</v>
      </c>
      <c r="F65" s="8"/>
      <c r="G65" s="2">
        <v>2056</v>
      </c>
      <c r="H65" s="13">
        <v>0</v>
      </c>
      <c r="I65" s="13">
        <v>0</v>
      </c>
      <c r="J65" s="13">
        <v>50.44265680756159</v>
      </c>
      <c r="K65" s="13">
        <f t="shared" si="0"/>
        <v>50.44265680756159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 ht="12.75">
      <c r="A66" s="2">
        <v>2057</v>
      </c>
      <c r="B66" s="13">
        <v>0</v>
      </c>
      <c r="C66" s="13">
        <v>0</v>
      </c>
      <c r="D66" s="13">
        <v>46.62396656855893</v>
      </c>
      <c r="E66" s="13">
        <f t="shared" si="2"/>
        <v>46.62396656855893</v>
      </c>
      <c r="F66" s="8"/>
      <c r="G66" s="2">
        <v>2057</v>
      </c>
      <c r="H66" s="13">
        <v>0</v>
      </c>
      <c r="I66" s="13">
        <v>0</v>
      </c>
      <c r="J66" s="13">
        <v>47.62885066057983</v>
      </c>
      <c r="K66" s="13">
        <f t="shared" si="0"/>
        <v>47.62885066057983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1:25" ht="12.75">
      <c r="A67" s="2">
        <v>2058</v>
      </c>
      <c r="B67" s="13">
        <v>0</v>
      </c>
      <c r="C67" s="13">
        <v>0</v>
      </c>
      <c r="D67" s="13">
        <v>43.62184693168044</v>
      </c>
      <c r="E67" s="13">
        <f t="shared" si="2"/>
        <v>43.62184693168044</v>
      </c>
      <c r="F67" s="8"/>
      <c r="G67" s="2">
        <v>2058</v>
      </c>
      <c r="H67" s="13">
        <v>0</v>
      </c>
      <c r="I67" s="13">
        <v>0</v>
      </c>
      <c r="J67" s="13">
        <v>44.81504451359806</v>
      </c>
      <c r="K67" s="13">
        <f t="shared" si="0"/>
        <v>44.81504451359806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1:25" ht="12.75">
      <c r="A68" s="2">
        <v>2059</v>
      </c>
      <c r="B68" s="13">
        <v>0</v>
      </c>
      <c r="C68" s="13">
        <v>0</v>
      </c>
      <c r="D68" s="13">
        <v>40.619727294801955</v>
      </c>
      <c r="E68" s="13">
        <f t="shared" si="2"/>
        <v>40.619727294801955</v>
      </c>
      <c r="F68" s="8"/>
      <c r="G68" s="2">
        <v>2059</v>
      </c>
      <c r="H68" s="13">
        <v>0</v>
      </c>
      <c r="I68" s="13">
        <v>0</v>
      </c>
      <c r="J68" s="13">
        <v>42.0012383666163</v>
      </c>
      <c r="K68" s="13">
        <f t="shared" si="0"/>
        <v>42.0012383666163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1:25" ht="12.75">
      <c r="A69" s="2">
        <v>2060</v>
      </c>
      <c r="B69" s="13">
        <v>0</v>
      </c>
      <c r="C69" s="13">
        <v>0</v>
      </c>
      <c r="D69" s="13">
        <v>37.61760765792348</v>
      </c>
      <c r="E69" s="13">
        <f t="shared" si="2"/>
        <v>37.61760765792348</v>
      </c>
      <c r="F69" s="8"/>
      <c r="G69" s="2">
        <v>2060</v>
      </c>
      <c r="H69" s="13">
        <v>0</v>
      </c>
      <c r="I69" s="13">
        <v>0</v>
      </c>
      <c r="J69" s="13">
        <v>39.18743221963455</v>
      </c>
      <c r="K69" s="13">
        <f t="shared" si="0"/>
        <v>39.18743221963455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5" ht="12.75">
      <c r="A70" s="2">
        <v>2061</v>
      </c>
      <c r="B70" s="13">
        <v>0</v>
      </c>
      <c r="C70" s="13">
        <v>0</v>
      </c>
      <c r="D70" s="13">
        <v>34.615488021045</v>
      </c>
      <c r="E70" s="13">
        <f t="shared" si="2"/>
        <v>34.615488021045</v>
      </c>
      <c r="F70" s="8"/>
      <c r="G70" s="2">
        <v>2061</v>
      </c>
      <c r="H70" s="13">
        <v>0</v>
      </c>
      <c r="I70" s="13">
        <v>0</v>
      </c>
      <c r="J70" s="13">
        <v>36.373626072652804</v>
      </c>
      <c r="K70" s="13">
        <f t="shared" si="0"/>
        <v>36.373626072652804</v>
      </c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1:25" ht="12.75">
      <c r="A71" s="2">
        <v>2062</v>
      </c>
      <c r="B71" s="13">
        <v>0</v>
      </c>
      <c r="C71" s="13">
        <v>0</v>
      </c>
      <c r="D71" s="13">
        <v>13.466019584526412</v>
      </c>
      <c r="E71" s="13">
        <f t="shared" si="2"/>
        <v>13.466019584526412</v>
      </c>
      <c r="F71" s="8"/>
      <c r="G71" s="2">
        <v>2062</v>
      </c>
      <c r="H71" s="13">
        <v>0</v>
      </c>
      <c r="I71" s="13">
        <v>0</v>
      </c>
      <c r="J71" s="13">
        <v>33.559819925671036</v>
      </c>
      <c r="K71" s="13">
        <f t="shared" si="0"/>
        <v>33.559819925671036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25" ht="12.75">
      <c r="A72" s="2">
        <v>2063</v>
      </c>
      <c r="B72" s="13">
        <v>0</v>
      </c>
      <c r="C72" s="13">
        <v>0</v>
      </c>
      <c r="D72" s="13">
        <v>0</v>
      </c>
      <c r="E72" s="13">
        <f t="shared" si="2"/>
        <v>0</v>
      </c>
      <c r="F72" s="8"/>
      <c r="G72" s="2">
        <v>2063</v>
      </c>
      <c r="H72" s="13">
        <v>0</v>
      </c>
      <c r="I72" s="13">
        <v>0</v>
      </c>
      <c r="J72" s="13">
        <v>13.08619376704942</v>
      </c>
      <c r="K72" s="13">
        <f t="shared" si="0"/>
        <v>13.08619376704942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2:25" ht="12.75">
      <c r="B73" s="8"/>
      <c r="C73" s="16"/>
      <c r="D73" s="16"/>
      <c r="E73" s="17"/>
      <c r="F73" s="8"/>
      <c r="H73" s="16"/>
      <c r="I73" s="16"/>
      <c r="J73" s="16"/>
      <c r="K73" s="17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2:25" ht="12.75">
      <c r="B74" s="8"/>
      <c r="C74" s="16"/>
      <c r="D74" s="18" t="s">
        <v>7</v>
      </c>
      <c r="E74" s="13">
        <f>NPV(K10,Data!E17:E72)+Data!E16</f>
        <v>823.2476626124324</v>
      </c>
      <c r="F74" s="8"/>
      <c r="H74" s="16"/>
      <c r="I74" s="16"/>
      <c r="J74" s="18" t="s">
        <v>8</v>
      </c>
      <c r="K74" s="13">
        <f>NPV(K10,Data!K17:K72)+Data!K16</f>
        <v>717.6771675799025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2:25" ht="12.75">
      <c r="B75" s="16"/>
      <c r="C75" s="16"/>
      <c r="D75" s="18"/>
      <c r="E75" s="16"/>
      <c r="F75" s="8"/>
      <c r="H75" s="16"/>
      <c r="I75" s="16"/>
      <c r="J75" s="18"/>
      <c r="K75" s="14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ht="15" thickBot="1">
      <c r="A76" s="3"/>
      <c r="B76" s="8"/>
      <c r="C76" s="8"/>
      <c r="D76" s="8"/>
      <c r="E76" s="8"/>
      <c r="F76" s="8"/>
      <c r="G76" s="15"/>
      <c r="H76" s="23" t="s">
        <v>5</v>
      </c>
      <c r="I76" s="16"/>
      <c r="J76" s="18" t="s">
        <v>9</v>
      </c>
      <c r="K76" s="19">
        <f>K74+E74</f>
        <v>1540.9248301923349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ht="15.75" thickBot="1" thickTop="1">
      <c r="A77" s="3"/>
      <c r="B77" s="8"/>
      <c r="C77" s="8"/>
      <c r="D77" s="8"/>
      <c r="E77" s="8"/>
      <c r="F77" s="8"/>
      <c r="G77" s="20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2:25" ht="12.75">
      <c r="B78" s="8"/>
      <c r="C78" s="8"/>
      <c r="D78" s="8"/>
      <c r="E78" s="8"/>
      <c r="F78" s="8"/>
      <c r="G78" s="20"/>
      <c r="H78" s="34"/>
      <c r="I78" s="35"/>
      <c r="J78" s="35"/>
      <c r="K78" s="36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25" ht="13.5" thickBot="1">
      <c r="A79" s="8"/>
      <c r="B79" s="8"/>
      <c r="C79" s="8"/>
      <c r="D79" s="8"/>
      <c r="E79" s="8"/>
      <c r="F79" s="8"/>
      <c r="G79" s="20"/>
      <c r="H79" s="37" t="s">
        <v>19</v>
      </c>
      <c r="I79" s="16"/>
      <c r="J79" s="18" t="s">
        <v>13</v>
      </c>
      <c r="K79" s="38">
        <f>K76*(1+K10)^7-(E18+E19+E20+E21+E22)</f>
        <v>2536.1133877190114</v>
      </c>
      <c r="L79" s="24"/>
      <c r="M79" s="8"/>
      <c r="N79" s="42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25" ht="14.25" thickBot="1" thickTop="1">
      <c r="A80" s="8"/>
      <c r="B80" s="8"/>
      <c r="C80" s="8"/>
      <c r="D80" s="8"/>
      <c r="E80" s="8"/>
      <c r="F80" s="8"/>
      <c r="G80" s="20"/>
      <c r="H80" s="39"/>
      <c r="I80" s="28"/>
      <c r="J80" s="40"/>
      <c r="K80" s="41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1:25" ht="12.75">
      <c r="A81" s="6"/>
      <c r="B81" s="8"/>
      <c r="C81" s="8"/>
      <c r="D81" s="8"/>
      <c r="E81" s="8"/>
      <c r="F81" s="8"/>
      <c r="G81" s="21"/>
      <c r="H81" s="33" t="s">
        <v>14</v>
      </c>
      <c r="I81" s="31"/>
      <c r="J81" s="31"/>
      <c r="K81" s="31"/>
      <c r="L81" s="8"/>
      <c r="M81" s="43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2:25" ht="12.75">
      <c r="B82" s="8"/>
      <c r="C82" s="8"/>
      <c r="D82" s="8"/>
      <c r="E82" s="8"/>
      <c r="F82" s="8"/>
      <c r="H82" s="32" t="s">
        <v>20</v>
      </c>
      <c r="I82" s="32"/>
      <c r="J82" s="32"/>
      <c r="K82" s="32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2:25" ht="12.75">
      <c r="B83" s="8"/>
      <c r="C83" s="8"/>
      <c r="D83" s="8"/>
      <c r="E83" s="8"/>
      <c r="F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2:25" ht="12.75">
      <c r="B84" s="8"/>
      <c r="C84" s="8"/>
      <c r="D84" s="8"/>
      <c r="E84" s="8"/>
      <c r="F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2:25" ht="12.75">
      <c r="B85" s="8"/>
      <c r="C85" s="8"/>
      <c r="D85" s="8"/>
      <c r="E85" s="8"/>
      <c r="F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2:25" ht="12.75">
      <c r="B86" s="8"/>
      <c r="C86" s="8"/>
      <c r="D86" s="8"/>
      <c r="E86" s="8"/>
      <c r="F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1:25" ht="12.75">
      <c r="A87" s="8"/>
      <c r="B87" s="8"/>
      <c r="C87" s="8"/>
      <c r="D87" s="8"/>
      <c r="E87" s="8"/>
      <c r="F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4:10" ht="12.75">
      <c r="D88" s="22"/>
      <c r="J88" s="22"/>
    </row>
    <row r="89" spans="4:10" ht="12.75">
      <c r="D89" s="22"/>
      <c r="J89" s="22"/>
    </row>
    <row r="90" spans="4:10" ht="12.75">
      <c r="D90" s="22"/>
      <c r="J90" s="22"/>
    </row>
    <row r="91" spans="4:10" ht="12.75">
      <c r="D91" s="22"/>
      <c r="J91" s="22"/>
    </row>
    <row r="92" spans="4:10" ht="12.75">
      <c r="D92" s="22"/>
      <c r="J92" s="22"/>
    </row>
    <row r="93" spans="4:10" ht="12.75">
      <c r="D93" s="22"/>
      <c r="J93" s="22"/>
    </row>
    <row r="94" spans="4:10" ht="12.75">
      <c r="D94" s="22"/>
      <c r="J94" s="22"/>
    </row>
    <row r="95" spans="4:10" ht="12.75">
      <c r="D95" s="22"/>
      <c r="J95" s="22"/>
    </row>
    <row r="96" spans="4:10" ht="12.75">
      <c r="D96" s="22"/>
      <c r="J96" s="22"/>
    </row>
    <row r="97" spans="4:10" ht="12.75">
      <c r="D97" s="22"/>
      <c r="J97" s="22"/>
    </row>
    <row r="98" spans="4:10" ht="12.75">
      <c r="D98" s="22"/>
      <c r="J98" s="22"/>
    </row>
    <row r="99" spans="4:10" ht="12.75">
      <c r="D99" s="22"/>
      <c r="J99" s="22"/>
    </row>
    <row r="100" spans="4:10" ht="12.75">
      <c r="D100" s="22"/>
      <c r="J100" s="22"/>
    </row>
    <row r="101" spans="4:10" ht="12.75">
      <c r="D101" s="22"/>
      <c r="J101" s="22"/>
    </row>
  </sheetData>
  <sheetProtection/>
  <mergeCells count="5">
    <mergeCell ref="J8:L8"/>
    <mergeCell ref="A12:E12"/>
    <mergeCell ref="G12:K12"/>
    <mergeCell ref="C9:E9"/>
    <mergeCell ref="A11:B11"/>
  </mergeCells>
  <printOptions horizontalCentered="1" verticalCentered="1"/>
  <pageMargins left="0" right="0" top="0" bottom="0" header="0" footer="0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2014-06-09T20:40:26Z</dcterms:created>
  <dcterms:modified xsi:type="dcterms:W3CDTF">2014-06-09T20:40:26Z</dcterms:modified>
  <cp:category/>
  <cp:version/>
  <cp:contentType/>
  <cp:contentStatus/>
</cp:coreProperties>
</file>