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416" windowHeight="11016"/>
  </bookViews>
  <sheets>
    <sheet name="2011 - BSAS INPUT" sheetId="3" r:id="rId1"/>
    <sheet name="2012 - UI Inputs" sheetId="2" r:id="rId2"/>
    <sheet name="2013 - UI Inputs" sheetId="1" r:id="rId3"/>
    <sheet name="2014 - UI Inputs" sheetId="4" r:id="rId4"/>
  </sheets>
  <externalReferences>
    <externalReference r:id="rId5"/>
    <externalReference r:id="rId6"/>
    <externalReference r:id="rId7"/>
    <externalReference r:id="rId8"/>
  </externalReferences>
  <definedNames>
    <definedName name="\P" localSheetId="1">'[1]1'!#REF!</definedName>
    <definedName name="\P" localSheetId="2">'[1]1'!#REF!</definedName>
    <definedName name="\P">'[1]1'!#REF!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D30" i="3" l="1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32" i="3" l="1"/>
  <c r="C32" i="3"/>
  <c r="C34" i="3" s="1"/>
  <c r="G31" i="2" l="1"/>
  <c r="G30" i="2"/>
  <c r="G29" i="2"/>
  <c r="G28" i="2"/>
  <c r="G26" i="2"/>
  <c r="G25" i="2"/>
  <c r="G24" i="2"/>
  <c r="G23" i="2"/>
  <c r="G22" i="2"/>
  <c r="G21" i="2"/>
  <c r="G18" i="2"/>
  <c r="G15" i="2"/>
  <c r="G14" i="2"/>
  <c r="G13" i="2"/>
  <c r="G12" i="2"/>
  <c r="G11" i="2"/>
  <c r="G10" i="2"/>
  <c r="G9" i="2"/>
  <c r="G8" i="2"/>
  <c r="G16" i="2" l="1"/>
  <c r="G17" i="2"/>
  <c r="C33" i="2"/>
  <c r="C35" i="2" s="1"/>
  <c r="G7" i="2"/>
  <c r="G33" i="2"/>
  <c r="G34" i="2" s="1"/>
  <c r="G31" i="1" l="1"/>
  <c r="G30" i="1"/>
  <c r="G29" i="1"/>
  <c r="G25" i="1"/>
  <c r="G24" i="1"/>
  <c r="G23" i="1"/>
  <c r="G22" i="1"/>
  <c r="G18" i="1"/>
  <c r="G17" i="1"/>
  <c r="G16" i="1"/>
  <c r="G15" i="1"/>
  <c r="G14" i="1"/>
  <c r="G13" i="1"/>
  <c r="G9" i="1"/>
  <c r="C33" i="1"/>
  <c r="C35" i="1" s="1"/>
  <c r="G7" i="1"/>
  <c r="G8" i="1" l="1"/>
  <c r="G33" i="1" s="1"/>
  <c r="G34" i="1" s="1"/>
</calcChain>
</file>

<file path=xl/sharedStrings.xml><?xml version="1.0" encoding="utf-8"?>
<sst xmlns="http://schemas.openxmlformats.org/spreadsheetml/2006/main" count="288" uniqueCount="55">
  <si>
    <t>Rate Code</t>
  </si>
  <si>
    <t>Net Uncollectibles</t>
  </si>
  <si>
    <t>Aggregated Rate Codes</t>
  </si>
  <si>
    <t>ADJUSTED</t>
  </si>
  <si>
    <t>CILC-1D</t>
  </si>
  <si>
    <t>CILC-1G</t>
  </si>
  <si>
    <t>CILC-1T</t>
  </si>
  <si>
    <t>CS(T)-1</t>
  </si>
  <si>
    <t>73,74</t>
  </si>
  <si>
    <t>CS(T)-2</t>
  </si>
  <si>
    <t>71,75</t>
  </si>
  <si>
    <t>CS(T)-3</t>
  </si>
  <si>
    <t>GS(T)-1</t>
  </si>
  <si>
    <t>60,66,67,68,69</t>
  </si>
  <si>
    <t>GSCU-1</t>
  </si>
  <si>
    <t>GSD(T)-1</t>
  </si>
  <si>
    <t>70,72</t>
  </si>
  <si>
    <t>70,72,170,270,370</t>
  </si>
  <si>
    <t>GSLD(T)-1</t>
  </si>
  <si>
    <t>61,62,64</t>
  </si>
  <si>
    <t>61,62,64,73,74,164,264,364</t>
  </si>
  <si>
    <t>GSLD(T)-2</t>
  </si>
  <si>
    <t>63,65</t>
  </si>
  <si>
    <t>63,65,71,75,165,265,365</t>
  </si>
  <si>
    <t>GSLD(T)-3</t>
  </si>
  <si>
    <t>90,91</t>
  </si>
  <si>
    <t>90,91,82</t>
  </si>
  <si>
    <t>HLFT-1</t>
  </si>
  <si>
    <t>HLFT-2</t>
  </si>
  <si>
    <t>HLFT-3</t>
  </si>
  <si>
    <t>MET</t>
  </si>
  <si>
    <t>OL-1</t>
  </si>
  <si>
    <t>11,12</t>
  </si>
  <si>
    <t>OS-2</t>
  </si>
  <si>
    <t>RS(T)-1</t>
  </si>
  <si>
    <t>44,45,47,48</t>
  </si>
  <si>
    <t>SDTR-1</t>
  </si>
  <si>
    <t>SDTR-2</t>
  </si>
  <si>
    <t>SDTR-3</t>
  </si>
  <si>
    <t>SST-1T</t>
  </si>
  <si>
    <t>SL-1</t>
  </si>
  <si>
    <t>77,87</t>
  </si>
  <si>
    <t>SL-2</t>
  </si>
  <si>
    <t>76,86</t>
  </si>
  <si>
    <t>TOTAL</t>
  </si>
  <si>
    <t>Check</t>
  </si>
  <si>
    <t>2013 - Net Uncollectibles Analysis</t>
  </si>
  <si>
    <t>2012 - Net Uncollectibles Analysis</t>
  </si>
  <si>
    <t>43,44,45,47,48</t>
  </si>
  <si>
    <t>2011 - Net Uncollectibles Analysis</t>
  </si>
  <si>
    <t>OPC 013137</t>
  </si>
  <si>
    <t>FPL RC-16</t>
  </si>
  <si>
    <t>OPC 013138</t>
  </si>
  <si>
    <t>OPC 013139</t>
  </si>
  <si>
    <t>OPC 013140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</si>
</sst>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##"/>
    <numFmt numFmtId="165" formatCode="_(&quot;$&quot;* #,##0.0000_);_(&quot;$&quot;* \(#,##0.0000\);_(&quot;$&quot;* &quot;-&quot;??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2"/>
      <color rgb="FFFF000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7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43" fontId="3" fillId="0" borderId="0" applyFon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3" fillId="0" borderId="0"/>
    <xf numFmtId="0" fontId="1" fillId="0" borderId="0"/>
    <xf numFmtId="0" fontId="9" fillId="0" borderId="0"/>
    <xf numFmtId="0" fontId="1" fillId="0" borderId="0"/>
    <xf numFmtId="0" fontId="10" fillId="21" borderId="0"/>
    <xf numFmtId="4" fontId="10" fillId="22" borderId="2" applyNumberFormat="0" applyProtection="0">
      <alignment vertical="center"/>
    </xf>
    <xf numFmtId="4" fontId="11" fillId="23" borderId="2" applyNumberFormat="0" applyProtection="0">
      <alignment vertical="center"/>
    </xf>
    <xf numFmtId="4" fontId="10" fillId="23" borderId="2" applyNumberFormat="0" applyProtection="0">
      <alignment horizontal="left" vertical="center" indent="1"/>
    </xf>
    <xf numFmtId="0" fontId="12" fillId="22" borderId="3" applyNumberFormat="0" applyProtection="0">
      <alignment horizontal="left" vertical="top" indent="1"/>
    </xf>
    <xf numFmtId="4" fontId="10" fillId="24" borderId="2" applyNumberFormat="0" applyProtection="0">
      <alignment horizontal="left" vertical="center" indent="1"/>
    </xf>
    <xf numFmtId="4" fontId="10" fillId="25" borderId="2" applyNumberFormat="0" applyProtection="0">
      <alignment horizontal="right" vertical="center"/>
    </xf>
    <xf numFmtId="4" fontId="10" fillId="26" borderId="2" applyNumberFormat="0" applyProtection="0">
      <alignment horizontal="right" vertical="center"/>
    </xf>
    <xf numFmtId="4" fontId="10" fillId="27" borderId="4" applyNumberFormat="0" applyProtection="0">
      <alignment horizontal="right" vertical="center"/>
    </xf>
    <xf numFmtId="4" fontId="10" fillId="28" borderId="2" applyNumberFormat="0" applyProtection="0">
      <alignment horizontal="right" vertical="center"/>
    </xf>
    <xf numFmtId="4" fontId="10" fillId="29" borderId="2" applyNumberFormat="0" applyProtection="0">
      <alignment horizontal="right" vertical="center"/>
    </xf>
    <xf numFmtId="4" fontId="10" fillId="30" borderId="2" applyNumberFormat="0" applyProtection="0">
      <alignment horizontal="right" vertical="center"/>
    </xf>
    <xf numFmtId="4" fontId="10" fillId="31" borderId="2" applyNumberFormat="0" applyProtection="0">
      <alignment horizontal="right" vertical="center"/>
    </xf>
    <xf numFmtId="4" fontId="10" fillId="32" borderId="2" applyNumberFormat="0" applyProtection="0">
      <alignment horizontal="right" vertical="center"/>
    </xf>
    <xf numFmtId="4" fontId="10" fillId="33" borderId="2" applyNumberFormat="0" applyProtection="0">
      <alignment horizontal="right" vertical="center"/>
    </xf>
    <xf numFmtId="4" fontId="10" fillId="34" borderId="4" applyNumberFormat="0" applyProtection="0">
      <alignment horizontal="left" vertical="center" indent="1"/>
    </xf>
    <xf numFmtId="4" fontId="3" fillId="35" borderId="4" applyNumberFormat="0" applyProtection="0">
      <alignment horizontal="left" vertical="center" indent="1"/>
    </xf>
    <xf numFmtId="4" fontId="3" fillId="35" borderId="4" applyNumberFormat="0" applyProtection="0">
      <alignment horizontal="left" vertical="center" indent="1"/>
    </xf>
    <xf numFmtId="4" fontId="10" fillId="36" borderId="2" applyNumberFormat="0" applyProtection="0">
      <alignment horizontal="right" vertical="center"/>
    </xf>
    <xf numFmtId="4" fontId="10" fillId="37" borderId="4" applyNumberFormat="0" applyProtection="0">
      <alignment horizontal="left" vertical="center" indent="1"/>
    </xf>
    <xf numFmtId="4" fontId="10" fillId="36" borderId="4" applyNumberFormat="0" applyProtection="0">
      <alignment horizontal="left" vertical="center" indent="1"/>
    </xf>
    <xf numFmtId="0" fontId="10" fillId="38" borderId="2" applyNumberFormat="0" applyProtection="0">
      <alignment horizontal="left" vertical="center" indent="1"/>
    </xf>
    <xf numFmtId="0" fontId="10" fillId="35" borderId="3" applyNumberFormat="0" applyProtection="0">
      <alignment horizontal="left" vertical="top" indent="1"/>
    </xf>
    <xf numFmtId="0" fontId="10" fillId="39" borderId="2" applyNumberFormat="0" applyProtection="0">
      <alignment horizontal="left" vertical="center" indent="1"/>
    </xf>
    <xf numFmtId="0" fontId="10" fillId="36" borderId="3" applyNumberFormat="0" applyProtection="0">
      <alignment horizontal="left" vertical="top" indent="1"/>
    </xf>
    <xf numFmtId="0" fontId="10" fillId="40" borderId="2" applyNumberFormat="0" applyProtection="0">
      <alignment horizontal="left" vertical="center" indent="1"/>
    </xf>
    <xf numFmtId="0" fontId="10" fillId="40" borderId="3" applyNumberFormat="0" applyProtection="0">
      <alignment horizontal="left" vertical="top" indent="1"/>
    </xf>
    <xf numFmtId="0" fontId="10" fillId="37" borderId="2" applyNumberFormat="0" applyProtection="0">
      <alignment horizontal="left" vertical="center" indent="1"/>
    </xf>
    <xf numFmtId="0" fontId="10" fillId="37" borderId="3" applyNumberFormat="0" applyProtection="0">
      <alignment horizontal="left" vertical="top" indent="1"/>
    </xf>
    <xf numFmtId="0" fontId="10" fillId="41" borderId="5" applyNumberFormat="0">
      <protection locked="0"/>
    </xf>
    <xf numFmtId="0" fontId="13" fillId="35" borderId="6" applyBorder="0"/>
    <xf numFmtId="4" fontId="14" fillId="42" borderId="3" applyNumberFormat="0" applyProtection="0">
      <alignment vertical="center"/>
    </xf>
    <xf numFmtId="4" fontId="11" fillId="43" borderId="7" applyNumberFormat="0" applyProtection="0">
      <alignment vertical="center"/>
    </xf>
    <xf numFmtId="4" fontId="14" fillId="38" borderId="3" applyNumberFormat="0" applyProtection="0">
      <alignment horizontal="left" vertical="center" indent="1"/>
    </xf>
    <xf numFmtId="0" fontId="14" fillId="42" borderId="3" applyNumberFormat="0" applyProtection="0">
      <alignment horizontal="left" vertical="top" indent="1"/>
    </xf>
    <xf numFmtId="4" fontId="10" fillId="0" borderId="2" applyNumberFormat="0" applyProtection="0">
      <alignment horizontal="right" vertical="center"/>
    </xf>
    <xf numFmtId="4" fontId="11" fillId="44" borderId="2" applyNumberFormat="0" applyProtection="0">
      <alignment horizontal="right" vertical="center"/>
    </xf>
    <xf numFmtId="4" fontId="10" fillId="24" borderId="2" applyNumberFormat="0" applyProtection="0">
      <alignment horizontal="left" vertical="center" indent="1"/>
    </xf>
    <xf numFmtId="0" fontId="14" fillId="36" borderId="3" applyNumberFormat="0" applyProtection="0">
      <alignment horizontal="left" vertical="top" indent="1"/>
    </xf>
    <xf numFmtId="4" fontId="15" fillId="45" borderId="4" applyNumberFormat="0" applyProtection="0">
      <alignment horizontal="left" vertical="center" indent="1"/>
    </xf>
    <xf numFmtId="0" fontId="10" fillId="46" borderId="7"/>
    <xf numFmtId="4" fontId="16" fillId="41" borderId="2" applyNumberFormat="0" applyProtection="0">
      <alignment horizontal="right" vertical="center"/>
    </xf>
    <xf numFmtId="0" fontId="17" fillId="0" borderId="0" applyNumberFormat="0" applyFill="0" applyBorder="0" applyAlignment="0" applyProtection="0"/>
  </cellStyleXfs>
  <cellXfs count="58">
    <xf numFmtId="0" fontId="0" fillId="0" borderId="0" xfId="0"/>
    <xf numFmtId="164" fontId="2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44" fontId="2" fillId="0" borderId="0" xfId="1" applyNumberFormat="1" applyFont="1" applyAlignment="1">
      <alignment horizontal="center" wrapText="1"/>
    </xf>
    <xf numFmtId="44" fontId="2" fillId="0" borderId="0" xfId="1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Fill="1"/>
    <xf numFmtId="44" fontId="0" fillId="0" borderId="0" xfId="0" applyNumberFormat="1" applyFill="1" applyBorder="1"/>
    <xf numFmtId="44" fontId="0" fillId="2" borderId="0" xfId="0" applyNumberFormat="1" applyFill="1"/>
    <xf numFmtId="44" fontId="4" fillId="2" borderId="0" xfId="0" applyNumberFormat="1" applyFont="1" applyFill="1"/>
    <xf numFmtId="44" fontId="5" fillId="0" borderId="0" xfId="0" applyNumberFormat="1" applyFont="1" applyFill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/>
    <xf numFmtId="44" fontId="0" fillId="0" borderId="0" xfId="0" applyNumberFormat="1"/>
    <xf numFmtId="44" fontId="0" fillId="0" borderId="0" xfId="0" applyNumberFormat="1" applyBorder="1"/>
    <xf numFmtId="165" fontId="0" fillId="0" borderId="0" xfId="0" applyNumberFormat="1" applyFill="1"/>
    <xf numFmtId="0" fontId="0" fillId="0" borderId="0" xfId="0" applyAlignment="1">
      <alignment horizontal="right"/>
    </xf>
    <xf numFmtId="44" fontId="0" fillId="0" borderId="1" xfId="0" applyNumberFormat="1" applyBorder="1"/>
    <xf numFmtId="165" fontId="0" fillId="0" borderId="1" xfId="0" applyNumberFormat="1" applyFill="1" applyBorder="1"/>
    <xf numFmtId="0" fontId="0" fillId="0" borderId="0" xfId="0" applyFill="1"/>
    <xf numFmtId="165" fontId="0" fillId="0" borderId="0" xfId="0" applyNumberFormat="1"/>
    <xf numFmtId="43" fontId="0" fillId="0" borderId="0" xfId="0" applyNumberFormat="1"/>
    <xf numFmtId="43" fontId="0" fillId="0" borderId="0" xfId="0" applyNumberFormat="1" applyBorder="1"/>
    <xf numFmtId="0" fontId="18" fillId="0" borderId="0" xfId="0" applyFont="1"/>
    <xf numFmtId="164" fontId="2" fillId="0" borderId="0" xfId="24" applyNumberFormat="1" applyFont="1" applyAlignment="1">
      <alignment horizontal="center" wrapText="1"/>
    </xf>
    <xf numFmtId="164" fontId="3" fillId="0" borderId="0" xfId="24" applyNumberFormat="1" applyAlignment="1">
      <alignment horizontal="center" wrapText="1"/>
    </xf>
    <xf numFmtId="0" fontId="2" fillId="0" borderId="0" xfId="24" applyFont="1" applyAlignment="1">
      <alignment horizontal="center"/>
    </xf>
    <xf numFmtId="0" fontId="3" fillId="0" borderId="0" xfId="24"/>
    <xf numFmtId="0" fontId="3" fillId="0" borderId="0" xfId="24" applyAlignment="1">
      <alignment horizontal="center"/>
    </xf>
    <xf numFmtId="44" fontId="3" fillId="0" borderId="0" xfId="24" applyNumberFormat="1" applyFill="1"/>
    <xf numFmtId="44" fontId="3" fillId="0" borderId="0" xfId="24" applyNumberFormat="1" applyFill="1" applyBorder="1"/>
    <xf numFmtId="44" fontId="3" fillId="2" borderId="0" xfId="24" applyNumberFormat="1" applyFill="1"/>
    <xf numFmtId="0" fontId="3" fillId="0" borderId="0" xfId="24" applyFont="1" applyAlignment="1">
      <alignment horizontal="center"/>
    </xf>
    <xf numFmtId="0" fontId="4" fillId="0" borderId="0" xfId="24" applyFont="1"/>
    <xf numFmtId="0" fontId="4" fillId="0" borderId="0" xfId="24" applyFont="1" applyAlignment="1">
      <alignment horizontal="center"/>
    </xf>
    <xf numFmtId="44" fontId="4" fillId="2" borderId="0" xfId="24" applyNumberFormat="1" applyFont="1" applyFill="1"/>
    <xf numFmtId="3" fontId="3" fillId="0" borderId="0" xfId="24" applyNumberFormat="1" applyAlignment="1">
      <alignment horizontal="center"/>
    </xf>
    <xf numFmtId="3" fontId="4" fillId="0" borderId="0" xfId="24" applyNumberFormat="1" applyFont="1" applyAlignment="1">
      <alignment horizontal="center"/>
    </xf>
    <xf numFmtId="0" fontId="3" fillId="0" borderId="0" xfId="24" applyFont="1"/>
    <xf numFmtId="0" fontId="3" fillId="0" borderId="0" xfId="24" applyAlignment="1"/>
    <xf numFmtId="44" fontId="3" fillId="0" borderId="0" xfId="24" applyNumberFormat="1"/>
    <xf numFmtId="44" fontId="3" fillId="0" borderId="0" xfId="24" applyNumberFormat="1" applyBorder="1"/>
    <xf numFmtId="165" fontId="3" fillId="0" borderId="0" xfId="24" applyNumberFormat="1" applyFill="1"/>
    <xf numFmtId="0" fontId="3" fillId="0" borderId="0" xfId="24" applyAlignment="1">
      <alignment horizontal="right"/>
    </xf>
    <xf numFmtId="44" fontId="3" fillId="0" borderId="1" xfId="24" applyNumberFormat="1" applyBorder="1"/>
    <xf numFmtId="165" fontId="3" fillId="0" borderId="1" xfId="24" applyNumberFormat="1" applyFill="1" applyBorder="1"/>
    <xf numFmtId="0" fontId="3" fillId="0" borderId="0" xfId="24" applyFill="1"/>
    <xf numFmtId="165" fontId="3" fillId="0" borderId="0" xfId="24" applyNumberFormat="1"/>
    <xf numFmtId="43" fontId="3" fillId="0" borderId="0" xfId="24" applyNumberFormat="1"/>
    <xf numFmtId="43" fontId="3" fillId="0" borderId="0" xfId="24" applyNumberFormat="1" applyBorder="1"/>
    <xf numFmtId="44" fontId="3" fillId="47" borderId="0" xfId="24" applyNumberFormat="1" applyFill="1"/>
    <xf numFmtId="0" fontId="2" fillId="0" borderId="0" xfId="24" applyFont="1"/>
  </cellXfs>
  <cellStyles count="71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Comma 2" xfId="20"/>
    <cellStyle name="Currency" xfId="1" builtinId="4"/>
    <cellStyle name="Emphasis 1" xfId="21"/>
    <cellStyle name="Emphasis 2" xfId="22"/>
    <cellStyle name="Emphasis 3" xfId="23"/>
    <cellStyle name="Normal" xfId="0" builtinId="0"/>
    <cellStyle name="Normal 2" xfId="24"/>
    <cellStyle name="Normal 3" xfId="25"/>
    <cellStyle name="Normal 4" xfId="26"/>
    <cellStyle name="Normal 5" xfId="27"/>
    <cellStyle name="Normal 6" xfId="28"/>
    <cellStyle name="SAPBEXaggData" xfId="29"/>
    <cellStyle name="SAPBEXaggDataEmph" xfId="30"/>
    <cellStyle name="SAPBEXaggItem" xfId="31"/>
    <cellStyle name="SAPBEXaggItemX" xfId="32"/>
    <cellStyle name="SAPBEXchaText" xfId="33"/>
    <cellStyle name="SAPBEXexcBad7" xfId="34"/>
    <cellStyle name="SAPBEXexcBad8" xfId="35"/>
    <cellStyle name="SAPBEXexcBad9" xfId="36"/>
    <cellStyle name="SAPBEXexcCritical4" xfId="37"/>
    <cellStyle name="SAPBEXexcCritical5" xfId="38"/>
    <cellStyle name="SAPBEXexcCritical6" xfId="39"/>
    <cellStyle name="SAPBEXexcGood1" xfId="40"/>
    <cellStyle name="SAPBEXexcGood2" xfId="41"/>
    <cellStyle name="SAPBEXexcGood3" xfId="42"/>
    <cellStyle name="SAPBEXfilterDrill" xfId="43"/>
    <cellStyle name="SAPBEXfilterItem" xfId="44"/>
    <cellStyle name="SAPBEXfilterText" xfId="45"/>
    <cellStyle name="SAPBEXformats" xfId="46"/>
    <cellStyle name="SAPBEXheaderItem" xfId="47"/>
    <cellStyle name="SAPBEXheaderText" xfId="48"/>
    <cellStyle name="SAPBEXHLevel0" xfId="49"/>
    <cellStyle name="SAPBEXHLevel0X" xfId="50"/>
    <cellStyle name="SAPBEXHLevel1" xfId="51"/>
    <cellStyle name="SAPBEXHLevel1X" xfId="52"/>
    <cellStyle name="SAPBEXHLevel2" xfId="53"/>
    <cellStyle name="SAPBEXHLevel2X" xfId="54"/>
    <cellStyle name="SAPBEXHLevel3" xfId="55"/>
    <cellStyle name="SAPBEXHLevel3X" xfId="56"/>
    <cellStyle name="SAPBEXinputData" xfId="57"/>
    <cellStyle name="SAPBEXItemHeader" xfId="58"/>
    <cellStyle name="SAPBEXresData" xfId="59"/>
    <cellStyle name="SAPBEXresDataEmph" xfId="60"/>
    <cellStyle name="SAPBEXresItem" xfId="61"/>
    <cellStyle name="SAPBEXresItemX" xfId="62"/>
    <cellStyle name="SAPBEXstdData" xfId="63"/>
    <cellStyle name="SAPBEXstdDataEmph" xfId="64"/>
    <cellStyle name="SAPBEXstdItem" xfId="65"/>
    <cellStyle name="SAPBEXstdItemX" xfId="66"/>
    <cellStyle name="SAPBEXtitle" xfId="67"/>
    <cellStyle name="SAPBEXunassignedItem" xfId="68"/>
    <cellStyle name="SAPBEXundefined" xfId="69"/>
    <cellStyle name="Sheet Title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COMMISSION%20PROPOSED%20MFRS\NEW%20E%20SCHED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RT/RATES/COS%20&amp;%20LR/COST%20OF%20SERVICE%20STUDIES/2011%20ACTUAL%20COS/(1)%20Inputs/Inputs%20-%20Ext%20Factors%20-%20Net%20Uncollectibles/2011%20Uncollectibles%20Analy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RT/RATES/COS%20&amp;%20LR/COST%20OF%20SERVICE%20STUDIES/2012%20ACTUAL%20COS/(2)%20%20JURISDICTIONAL%20SEPARATION%20STUDY/INPUTS/III.%20%20EXTERNAL%20FACTORS/Net%20Uncollectibles/3)%202012%20Uncollectibles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RT/RATES/COS%20&amp;%20LR/COST%20OF%20SERVICE%20STUDIES/2013%20ACTUAL%20COS/(2)%20%20JURISDICTIONAL%20SEPARATION%20STUDY/INPUTS/III.%20%20EXTERNAL%20FACTORS/Net%20Uncollectibles/3)%202013%20Uncollectibles%20Analys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a"/>
      <sheetName val="3b"/>
      <sheetName val="4a"/>
      <sheetName val="4b"/>
      <sheetName val="5"/>
      <sheetName val="6a"/>
      <sheetName val="6b"/>
      <sheetName val="7"/>
      <sheetName val="8"/>
      <sheetName val="9"/>
      <sheetName val="10"/>
      <sheetName val="11"/>
      <sheetName val="12"/>
      <sheetName val="13a"/>
      <sheetName val="13b"/>
      <sheetName val="13c"/>
      <sheetName val="13d"/>
      <sheetName val="14"/>
      <sheetName val="15"/>
      <sheetName val="16"/>
      <sheetName val="17"/>
      <sheetName val="18"/>
      <sheetName val="19a"/>
      <sheetName val="19b"/>
      <sheetName val="19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AS INPUT"/>
      <sheetName val="2011 Net Uncollectibles"/>
      <sheetName val="Data -&gt;&gt;"/>
      <sheetName val="FINS_904_2010"/>
      <sheetName val="FINS_JV_904_Year2010"/>
      <sheetName val="Recoveries_Yr2011"/>
      <sheetName val="GrossWOs_Yr2011"/>
    </sheetNames>
    <sheetDataSet>
      <sheetData sheetId="0"/>
      <sheetData sheetId="1">
        <row r="59">
          <cell r="I59">
            <v>17612662.270000003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 Inputs"/>
      <sheetName val="2012 Net Uncollectibles"/>
      <sheetName val="YTD 2012 5903000"/>
      <sheetName val="Recoveries_Yr2012"/>
      <sheetName val="Gross WOs_Yr2012"/>
    </sheetNames>
    <sheetDataSet>
      <sheetData sheetId="0" refreshError="1"/>
      <sheetData sheetId="1">
        <row r="4">
          <cell r="I4">
            <v>74521.536506192118</v>
          </cell>
        </row>
        <row r="64">
          <cell r="I64">
            <v>10888696.619999999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 Inputs"/>
      <sheetName val="2013 Net Uncollectibles"/>
      <sheetName val="YTD 2013 5903000"/>
      <sheetName val="SL WOs to Diff IO"/>
      <sheetName val="Recoveries_Yr2013"/>
      <sheetName val="Gross WOs_Yr2013"/>
    </sheetNames>
    <sheetDataSet>
      <sheetData sheetId="0" refreshError="1"/>
      <sheetData sheetId="1">
        <row r="65">
          <cell r="J65">
            <v>11839546.61835249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workbookViewId="0">
      <selection sqref="A1:A2"/>
    </sheetView>
  </sheetViews>
  <sheetFormatPr defaultColWidth="9.109375" defaultRowHeight="13.2" x14ac:dyDescent="0.25"/>
  <cols>
    <col min="1" max="1" width="9.88671875" style="33" bestFit="1" customWidth="1"/>
    <col min="2" max="2" width="13.44140625" style="34" bestFit="1" customWidth="1"/>
    <col min="3" max="3" width="15" style="46" customWidth="1"/>
    <col min="4" max="4" width="15" style="33" bestFit="1" customWidth="1"/>
    <col min="5" max="16384" width="9.109375" style="33"/>
  </cols>
  <sheetData>
    <row r="1" spans="1:6" x14ac:dyDescent="0.25">
      <c r="A1" s="57" t="s">
        <v>50</v>
      </c>
    </row>
    <row r="2" spans="1:6" x14ac:dyDescent="0.25">
      <c r="A2" s="57" t="s">
        <v>51</v>
      </c>
    </row>
    <row r="4" spans="1:6" customFormat="1" ht="15.6" x14ac:dyDescent="0.3">
      <c r="A4" s="29" t="s">
        <v>49</v>
      </c>
      <c r="B4" s="6"/>
      <c r="C4" s="19"/>
      <c r="D4" s="20"/>
      <c r="E4" s="25"/>
      <c r="F4" s="25"/>
    </row>
    <row r="5" spans="1:6" customFormat="1" x14ac:dyDescent="0.25">
      <c r="B5" s="6"/>
      <c r="C5" s="19"/>
      <c r="D5" s="20"/>
      <c r="E5" s="25"/>
      <c r="F5" s="25"/>
    </row>
    <row r="6" spans="1:6" ht="26.4" x14ac:dyDescent="0.25">
      <c r="A6" s="30" t="s">
        <v>0</v>
      </c>
      <c r="B6" s="31"/>
      <c r="C6" s="3" t="s">
        <v>1</v>
      </c>
      <c r="D6" s="34" t="s">
        <v>3</v>
      </c>
    </row>
    <row r="7" spans="1:6" x14ac:dyDescent="0.25">
      <c r="A7" s="33" t="s">
        <v>4</v>
      </c>
      <c r="B7" s="34">
        <v>54</v>
      </c>
      <c r="C7" s="56">
        <v>0</v>
      </c>
      <c r="D7" s="46">
        <f>IF($C7&gt;0,$C7,0)</f>
        <v>0</v>
      </c>
    </row>
    <row r="8" spans="1:6" x14ac:dyDescent="0.25">
      <c r="A8" s="33" t="s">
        <v>5</v>
      </c>
      <c r="B8" s="34">
        <v>56</v>
      </c>
      <c r="C8" s="56">
        <v>0</v>
      </c>
      <c r="D8" s="46">
        <f t="shared" ref="D8:D30" si="0">IF($C8&gt;0,$C8,0)</f>
        <v>0</v>
      </c>
    </row>
    <row r="9" spans="1:6" x14ac:dyDescent="0.25">
      <c r="A9" s="33" t="s">
        <v>6</v>
      </c>
      <c r="B9" s="34">
        <v>55</v>
      </c>
      <c r="C9" s="56">
        <v>0</v>
      </c>
      <c r="D9" s="46">
        <f t="shared" si="0"/>
        <v>0</v>
      </c>
    </row>
    <row r="10" spans="1:6" x14ac:dyDescent="0.25">
      <c r="A10" s="33" t="s">
        <v>7</v>
      </c>
      <c r="B10" s="34" t="s">
        <v>8</v>
      </c>
      <c r="C10" s="56">
        <v>0</v>
      </c>
      <c r="D10" s="46">
        <f>IF($C10&gt;0,$C10,0)</f>
        <v>0</v>
      </c>
    </row>
    <row r="11" spans="1:6" x14ac:dyDescent="0.25">
      <c r="A11" s="33" t="s">
        <v>9</v>
      </c>
      <c r="B11" s="34" t="s">
        <v>10</v>
      </c>
      <c r="C11" s="56">
        <v>0</v>
      </c>
      <c r="D11" s="46">
        <f t="shared" si="0"/>
        <v>0</v>
      </c>
    </row>
    <row r="12" spans="1:6" x14ac:dyDescent="0.25">
      <c r="A12" s="33" t="s">
        <v>11</v>
      </c>
      <c r="C12" s="56">
        <v>0</v>
      </c>
      <c r="D12" s="46">
        <f t="shared" si="0"/>
        <v>0</v>
      </c>
    </row>
    <row r="13" spans="1:6" x14ac:dyDescent="0.25">
      <c r="A13" s="33" t="s">
        <v>12</v>
      </c>
      <c r="B13" s="34" t="s">
        <v>13</v>
      </c>
      <c r="C13" s="56">
        <v>981076.54322807712</v>
      </c>
      <c r="D13" s="46">
        <f t="shared" si="0"/>
        <v>981076.54322807712</v>
      </c>
    </row>
    <row r="14" spans="1:6" x14ac:dyDescent="0.25">
      <c r="A14" s="33" t="s">
        <v>14</v>
      </c>
      <c r="B14" s="34">
        <v>168</v>
      </c>
      <c r="C14" s="56">
        <v>0</v>
      </c>
      <c r="D14" s="46">
        <f t="shared" si="0"/>
        <v>0</v>
      </c>
    </row>
    <row r="15" spans="1:6" x14ac:dyDescent="0.25">
      <c r="A15" s="33" t="s">
        <v>15</v>
      </c>
      <c r="B15" s="34" t="s">
        <v>16</v>
      </c>
      <c r="C15" s="56">
        <v>825943.3145571124</v>
      </c>
      <c r="D15" s="46">
        <f t="shared" si="0"/>
        <v>825943.3145571124</v>
      </c>
    </row>
    <row r="16" spans="1:6" x14ac:dyDescent="0.25">
      <c r="A16" s="33" t="s">
        <v>18</v>
      </c>
      <c r="B16" s="34" t="s">
        <v>19</v>
      </c>
      <c r="C16" s="56">
        <v>74996.282675122857</v>
      </c>
      <c r="D16" s="46">
        <f t="shared" si="0"/>
        <v>74996.282675122857</v>
      </c>
    </row>
    <row r="17" spans="1:4" x14ac:dyDescent="0.25">
      <c r="A17" s="33" t="s">
        <v>21</v>
      </c>
      <c r="B17" s="34" t="s">
        <v>22</v>
      </c>
      <c r="C17" s="56">
        <v>0</v>
      </c>
      <c r="D17" s="46">
        <f t="shared" si="0"/>
        <v>0</v>
      </c>
    </row>
    <row r="18" spans="1:4" x14ac:dyDescent="0.25">
      <c r="A18" s="33" t="s">
        <v>24</v>
      </c>
      <c r="B18" s="34" t="s">
        <v>25</v>
      </c>
      <c r="C18" s="56">
        <v>0</v>
      </c>
      <c r="D18" s="46">
        <f t="shared" si="0"/>
        <v>0</v>
      </c>
    </row>
    <row r="19" spans="1:4" x14ac:dyDescent="0.25">
      <c r="A19" s="33" t="s">
        <v>27</v>
      </c>
      <c r="B19" s="34">
        <v>170</v>
      </c>
      <c r="C19" s="56">
        <v>0</v>
      </c>
      <c r="D19" s="46">
        <f>IF($C19&gt;0,$C19,0)</f>
        <v>0</v>
      </c>
    </row>
    <row r="20" spans="1:4" x14ac:dyDescent="0.25">
      <c r="A20" s="33" t="s">
        <v>28</v>
      </c>
      <c r="B20" s="34">
        <v>164</v>
      </c>
      <c r="C20" s="56">
        <v>0</v>
      </c>
      <c r="D20" s="46">
        <f t="shared" si="0"/>
        <v>0</v>
      </c>
    </row>
    <row r="21" spans="1:4" x14ac:dyDescent="0.25">
      <c r="A21" s="33" t="s">
        <v>29</v>
      </c>
      <c r="B21" s="34">
        <v>165</v>
      </c>
      <c r="C21" s="56">
        <v>0</v>
      </c>
      <c r="D21" s="46">
        <f t="shared" si="0"/>
        <v>0</v>
      </c>
    </row>
    <row r="22" spans="1:4" x14ac:dyDescent="0.25">
      <c r="A22" s="33" t="s">
        <v>30</v>
      </c>
      <c r="B22" s="34">
        <v>80</v>
      </c>
      <c r="C22" s="56">
        <v>0</v>
      </c>
      <c r="D22" s="46">
        <f t="shared" si="0"/>
        <v>0</v>
      </c>
    </row>
    <row r="23" spans="1:4" x14ac:dyDescent="0.25">
      <c r="A23" s="33" t="s">
        <v>31</v>
      </c>
      <c r="B23" s="34" t="s">
        <v>32</v>
      </c>
      <c r="C23" s="56">
        <v>56363.496768507706</v>
      </c>
      <c r="D23" s="46">
        <f t="shared" si="0"/>
        <v>56363.496768507706</v>
      </c>
    </row>
    <row r="24" spans="1:4" x14ac:dyDescent="0.25">
      <c r="A24" s="33" t="s">
        <v>33</v>
      </c>
      <c r="B24" s="34">
        <v>19</v>
      </c>
      <c r="C24" s="56">
        <v>0</v>
      </c>
      <c r="D24" s="46">
        <f t="shared" si="0"/>
        <v>0</v>
      </c>
    </row>
    <row r="25" spans="1:4" x14ac:dyDescent="0.25">
      <c r="A25" s="33" t="s">
        <v>34</v>
      </c>
      <c r="B25" s="34" t="s">
        <v>48</v>
      </c>
      <c r="C25" s="56">
        <v>15665966.98110636</v>
      </c>
      <c r="D25" s="46">
        <f t="shared" si="0"/>
        <v>15665966.98110636</v>
      </c>
    </row>
    <row r="26" spans="1:4" x14ac:dyDescent="0.25">
      <c r="A26" s="33" t="s">
        <v>36</v>
      </c>
      <c r="B26" s="34">
        <v>270</v>
      </c>
      <c r="C26" s="56">
        <v>0</v>
      </c>
      <c r="D26" s="46">
        <f t="shared" si="0"/>
        <v>0</v>
      </c>
    </row>
    <row r="27" spans="1:4" x14ac:dyDescent="0.25">
      <c r="A27" s="33" t="s">
        <v>37</v>
      </c>
      <c r="B27" s="34">
        <v>264</v>
      </c>
      <c r="C27" s="56">
        <v>-1340.87</v>
      </c>
      <c r="D27" s="46">
        <f t="shared" si="0"/>
        <v>0</v>
      </c>
    </row>
    <row r="28" spans="1:4" x14ac:dyDescent="0.25">
      <c r="A28" s="45" t="s">
        <v>39</v>
      </c>
      <c r="B28" s="34">
        <v>85</v>
      </c>
      <c r="C28" s="56">
        <v>0</v>
      </c>
      <c r="D28" s="46">
        <f t="shared" si="0"/>
        <v>0</v>
      </c>
    </row>
    <row r="29" spans="1:4" x14ac:dyDescent="0.25">
      <c r="A29" s="33" t="s">
        <v>40</v>
      </c>
      <c r="B29" s="34" t="s">
        <v>41</v>
      </c>
      <c r="C29" s="56">
        <v>9656.5216648236092</v>
      </c>
      <c r="D29" s="46">
        <f t="shared" si="0"/>
        <v>9656.5216648236092</v>
      </c>
    </row>
    <row r="30" spans="1:4" x14ac:dyDescent="0.25">
      <c r="A30" s="33" t="s">
        <v>42</v>
      </c>
      <c r="B30" s="34" t="s">
        <v>43</v>
      </c>
      <c r="C30" s="56">
        <v>0</v>
      </c>
      <c r="D30" s="46">
        <f t="shared" si="0"/>
        <v>0</v>
      </c>
    </row>
    <row r="32" spans="1:4" ht="13.8" thickBot="1" x14ac:dyDescent="0.3">
      <c r="A32" s="49" t="s">
        <v>44</v>
      </c>
      <c r="C32" s="50">
        <f>SUM(C7:C31)</f>
        <v>17612662.270000003</v>
      </c>
      <c r="D32" s="50">
        <f>SUM(D7:D31)</f>
        <v>17614003.140000004</v>
      </c>
    </row>
    <row r="33" spans="2:3" ht="13.8" thickTop="1" x14ac:dyDescent="0.25"/>
    <row r="34" spans="2:3" x14ac:dyDescent="0.25">
      <c r="B34" s="34" t="s">
        <v>45</v>
      </c>
      <c r="C34" s="54">
        <f>+C32-'[2]2011 Net Uncollectibles'!I59</f>
        <v>0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workbookViewId="0">
      <selection activeCell="A2" sqref="A1:A2"/>
    </sheetView>
  </sheetViews>
  <sheetFormatPr defaultColWidth="9.109375" defaultRowHeight="13.2" x14ac:dyDescent="0.25"/>
  <cols>
    <col min="1" max="1" width="9.88671875" style="33" bestFit="1" customWidth="1"/>
    <col min="2" max="2" width="13.44140625" style="34" bestFit="1" customWidth="1"/>
    <col min="3" max="3" width="15" style="46" customWidth="1"/>
    <col min="4" max="4" width="4.109375" style="47" customWidth="1"/>
    <col min="5" max="5" width="12.5546875" style="52" customWidth="1"/>
    <col min="6" max="6" width="24.44140625" style="52" bestFit="1" customWidth="1"/>
    <col min="7" max="7" width="17" style="33" bestFit="1" customWidth="1"/>
    <col min="8" max="16384" width="9.109375" style="33"/>
  </cols>
  <sheetData>
    <row r="1" spans="1:7" x14ac:dyDescent="0.25">
      <c r="A1" s="57" t="s">
        <v>52</v>
      </c>
    </row>
    <row r="2" spans="1:7" x14ac:dyDescent="0.25">
      <c r="A2" s="57" t="s">
        <v>51</v>
      </c>
    </row>
    <row r="4" spans="1:7" customFormat="1" ht="15.6" x14ac:dyDescent="0.3">
      <c r="A4" s="29" t="s">
        <v>47</v>
      </c>
      <c r="B4" s="6"/>
      <c r="C4" s="19"/>
      <c r="D4" s="20"/>
      <c r="E4" s="25"/>
      <c r="F4" s="25"/>
    </row>
    <row r="5" spans="1:7" customFormat="1" x14ac:dyDescent="0.25">
      <c r="B5" s="6"/>
      <c r="C5" s="19"/>
      <c r="D5" s="20"/>
      <c r="E5" s="25"/>
      <c r="F5" s="25"/>
    </row>
    <row r="6" spans="1:7" ht="26.4" x14ac:dyDescent="0.25">
      <c r="A6" s="30" t="s">
        <v>0</v>
      </c>
      <c r="B6" s="31"/>
      <c r="C6" s="3" t="s">
        <v>1</v>
      </c>
      <c r="D6" s="4"/>
      <c r="E6" s="30" t="s">
        <v>0</v>
      </c>
      <c r="F6" s="30" t="s">
        <v>2</v>
      </c>
      <c r="G6" s="32" t="s">
        <v>3</v>
      </c>
    </row>
    <row r="7" spans="1:7" x14ac:dyDescent="0.25">
      <c r="A7" s="33" t="s">
        <v>4</v>
      </c>
      <c r="B7" s="34">
        <v>54</v>
      </c>
      <c r="C7" s="35">
        <v>0</v>
      </c>
      <c r="D7" s="36"/>
      <c r="E7" s="33" t="s">
        <v>4</v>
      </c>
      <c r="F7" s="34">
        <v>54</v>
      </c>
      <c r="G7" s="37">
        <f>+C7</f>
        <v>0</v>
      </c>
    </row>
    <row r="8" spans="1:7" x14ac:dyDescent="0.25">
      <c r="A8" s="33" t="s">
        <v>5</v>
      </c>
      <c r="B8" s="34">
        <v>56</v>
      </c>
      <c r="C8" s="35">
        <v>0</v>
      </c>
      <c r="D8" s="36"/>
      <c r="E8" s="33" t="s">
        <v>5</v>
      </c>
      <c r="F8" s="34">
        <v>56</v>
      </c>
      <c r="G8" s="37">
        <f t="shared" ref="G8:G14" si="0">+C8</f>
        <v>0</v>
      </c>
    </row>
    <row r="9" spans="1:7" x14ac:dyDescent="0.25">
      <c r="A9" s="33" t="s">
        <v>6</v>
      </c>
      <c r="B9" s="34">
        <v>55</v>
      </c>
      <c r="C9" s="35">
        <v>0</v>
      </c>
      <c r="D9" s="36"/>
      <c r="E9" s="33" t="s">
        <v>6</v>
      </c>
      <c r="F9" s="34">
        <v>55</v>
      </c>
      <c r="G9" s="37">
        <f t="shared" si="0"/>
        <v>0</v>
      </c>
    </row>
    <row r="10" spans="1:7" x14ac:dyDescent="0.25">
      <c r="A10" s="33" t="s">
        <v>7</v>
      </c>
      <c r="B10" s="34" t="s">
        <v>8</v>
      </c>
      <c r="C10" s="35">
        <v>0</v>
      </c>
      <c r="D10" s="36"/>
      <c r="E10" s="33" t="s">
        <v>7</v>
      </c>
      <c r="F10" s="34" t="s">
        <v>8</v>
      </c>
      <c r="G10" s="37">
        <f t="shared" si="0"/>
        <v>0</v>
      </c>
    </row>
    <row r="11" spans="1:7" x14ac:dyDescent="0.25">
      <c r="A11" s="33" t="s">
        <v>9</v>
      </c>
      <c r="B11" s="34" t="s">
        <v>10</v>
      </c>
      <c r="C11" s="35">
        <v>0</v>
      </c>
      <c r="D11" s="36"/>
      <c r="E11" s="33" t="s">
        <v>9</v>
      </c>
      <c r="F11" s="34" t="s">
        <v>10</v>
      </c>
      <c r="G11" s="37">
        <f t="shared" si="0"/>
        <v>0</v>
      </c>
    </row>
    <row r="12" spans="1:7" x14ac:dyDescent="0.25">
      <c r="A12" s="33" t="s">
        <v>11</v>
      </c>
      <c r="B12" s="34">
        <v>82</v>
      </c>
      <c r="C12" s="35">
        <v>0</v>
      </c>
      <c r="D12" s="36"/>
      <c r="E12" s="33" t="s">
        <v>11</v>
      </c>
      <c r="F12" s="34">
        <v>82</v>
      </c>
      <c r="G12" s="37">
        <f t="shared" si="0"/>
        <v>0</v>
      </c>
    </row>
    <row r="13" spans="1:7" x14ac:dyDescent="0.25">
      <c r="A13" s="33" t="s">
        <v>12</v>
      </c>
      <c r="B13" s="34" t="s">
        <v>13</v>
      </c>
      <c r="C13" s="35">
        <v>1046910.7421797016</v>
      </c>
      <c r="D13" s="36"/>
      <c r="E13" s="33" t="s">
        <v>12</v>
      </c>
      <c r="F13" s="34" t="s">
        <v>13</v>
      </c>
      <c r="G13" s="37">
        <f t="shared" si="0"/>
        <v>1046910.7421797016</v>
      </c>
    </row>
    <row r="14" spans="1:7" x14ac:dyDescent="0.25">
      <c r="A14" s="33" t="s">
        <v>14</v>
      </c>
      <c r="B14" s="34">
        <v>168</v>
      </c>
      <c r="C14" s="35">
        <v>0</v>
      </c>
      <c r="D14" s="36"/>
      <c r="E14" s="33" t="s">
        <v>14</v>
      </c>
      <c r="F14" s="34">
        <v>168</v>
      </c>
      <c r="G14" s="37">
        <f t="shared" si="0"/>
        <v>0</v>
      </c>
    </row>
    <row r="15" spans="1:7" x14ac:dyDescent="0.25">
      <c r="A15" s="33" t="s">
        <v>15</v>
      </c>
      <c r="B15" s="34" t="s">
        <v>16</v>
      </c>
      <c r="C15" s="35">
        <v>973671.98023463157</v>
      </c>
      <c r="D15" s="36"/>
      <c r="E15" s="33" t="s">
        <v>15</v>
      </c>
      <c r="F15" s="38" t="s">
        <v>17</v>
      </c>
      <c r="G15" s="37">
        <f>+C15+C19+C26</f>
        <v>979788.97679601924</v>
      </c>
    </row>
    <row r="16" spans="1:7" x14ac:dyDescent="0.25">
      <c r="A16" s="33" t="s">
        <v>18</v>
      </c>
      <c r="B16" s="34" t="s">
        <v>19</v>
      </c>
      <c r="C16" s="35">
        <v>89386.155543838788</v>
      </c>
      <c r="D16" s="36"/>
      <c r="E16" s="33" t="s">
        <v>18</v>
      </c>
      <c r="F16" s="38" t="s">
        <v>20</v>
      </c>
      <c r="G16" s="37">
        <f>+C16+C10+C20+C27</f>
        <v>89386.615047186991</v>
      </c>
    </row>
    <row r="17" spans="1:7" x14ac:dyDescent="0.25">
      <c r="A17" s="33" t="s">
        <v>21</v>
      </c>
      <c r="B17" s="34" t="s">
        <v>22</v>
      </c>
      <c r="C17" s="35">
        <v>0</v>
      </c>
      <c r="D17" s="36"/>
      <c r="E17" s="33" t="s">
        <v>21</v>
      </c>
      <c r="F17" s="38" t="s">
        <v>23</v>
      </c>
      <c r="G17" s="37">
        <f>+C17+C11+C21+C28</f>
        <v>0</v>
      </c>
    </row>
    <row r="18" spans="1:7" x14ac:dyDescent="0.25">
      <c r="A18" s="33" t="s">
        <v>24</v>
      </c>
      <c r="B18" s="34" t="s">
        <v>25</v>
      </c>
      <c r="C18" s="35">
        <v>0</v>
      </c>
      <c r="D18" s="36"/>
      <c r="E18" s="33" t="s">
        <v>24</v>
      </c>
      <c r="F18" s="38" t="s">
        <v>26</v>
      </c>
      <c r="G18" s="37">
        <f>+C18+C12</f>
        <v>0</v>
      </c>
    </row>
    <row r="19" spans="1:7" x14ac:dyDescent="0.25">
      <c r="A19" s="33" t="s">
        <v>27</v>
      </c>
      <c r="B19" s="34">
        <v>170</v>
      </c>
      <c r="C19" s="35">
        <v>6116.9965613877066</v>
      </c>
      <c r="D19" s="36"/>
      <c r="E19" s="39" t="s">
        <v>27</v>
      </c>
      <c r="F19" s="40">
        <v>170</v>
      </c>
      <c r="G19" s="41">
        <v>0</v>
      </c>
    </row>
    <row r="20" spans="1:7" x14ac:dyDescent="0.25">
      <c r="A20" s="33" t="s">
        <v>28</v>
      </c>
      <c r="B20" s="34">
        <v>164</v>
      </c>
      <c r="C20" s="35">
        <v>0.45950334821100192</v>
      </c>
      <c r="D20" s="36"/>
      <c r="E20" s="39" t="s">
        <v>28</v>
      </c>
      <c r="F20" s="40">
        <v>164</v>
      </c>
      <c r="G20" s="41">
        <v>0</v>
      </c>
    </row>
    <row r="21" spans="1:7" x14ac:dyDescent="0.25">
      <c r="A21" s="33" t="s">
        <v>29</v>
      </c>
      <c r="B21" s="34">
        <v>165</v>
      </c>
      <c r="C21" s="35">
        <v>0</v>
      </c>
      <c r="D21" s="36"/>
      <c r="E21" s="39" t="s">
        <v>29</v>
      </c>
      <c r="F21" s="40">
        <v>165</v>
      </c>
      <c r="G21" s="41">
        <f t="shared" ref="G21:G26" si="1">+C21</f>
        <v>0</v>
      </c>
    </row>
    <row r="22" spans="1:7" x14ac:dyDescent="0.25">
      <c r="A22" s="33" t="s">
        <v>30</v>
      </c>
      <c r="B22" s="34">
        <v>80</v>
      </c>
      <c r="C22" s="35">
        <v>0</v>
      </c>
      <c r="D22" s="36"/>
      <c r="E22" s="33" t="s">
        <v>30</v>
      </c>
      <c r="F22" s="34">
        <v>80</v>
      </c>
      <c r="G22" s="37">
        <f t="shared" si="1"/>
        <v>0</v>
      </c>
    </row>
    <row r="23" spans="1:7" x14ac:dyDescent="0.25">
      <c r="A23" s="33" t="s">
        <v>31</v>
      </c>
      <c r="B23" s="34" t="s">
        <v>32</v>
      </c>
      <c r="C23" s="35">
        <v>74521.536506192118</v>
      </c>
      <c r="D23" s="36"/>
      <c r="E23" s="33" t="s">
        <v>31</v>
      </c>
      <c r="F23" s="34" t="s">
        <v>32</v>
      </c>
      <c r="G23" s="37">
        <f t="shared" si="1"/>
        <v>74521.536506192118</v>
      </c>
    </row>
    <row r="24" spans="1:7" x14ac:dyDescent="0.25">
      <c r="A24" s="33" t="s">
        <v>33</v>
      </c>
      <c r="B24" s="34">
        <v>19</v>
      </c>
      <c r="C24" s="35">
        <v>0</v>
      </c>
      <c r="D24" s="36"/>
      <c r="E24" s="33" t="s">
        <v>33</v>
      </c>
      <c r="F24" s="34">
        <v>19</v>
      </c>
      <c r="G24" s="37">
        <f t="shared" si="1"/>
        <v>0</v>
      </c>
    </row>
    <row r="25" spans="1:7" x14ac:dyDescent="0.25">
      <c r="A25" s="33" t="s">
        <v>34</v>
      </c>
      <c r="B25" s="34" t="s">
        <v>35</v>
      </c>
      <c r="C25" s="35">
        <v>8697996.0956378002</v>
      </c>
      <c r="D25" s="36"/>
      <c r="E25" s="33" t="s">
        <v>34</v>
      </c>
      <c r="F25" s="34" t="s">
        <v>35</v>
      </c>
      <c r="G25" s="37">
        <f t="shared" si="1"/>
        <v>8697996.0956378002</v>
      </c>
    </row>
    <row r="26" spans="1:7" x14ac:dyDescent="0.25">
      <c r="A26" s="33" t="s">
        <v>36</v>
      </c>
      <c r="B26" s="42">
        <v>270370</v>
      </c>
      <c r="C26" s="35">
        <v>0</v>
      </c>
      <c r="D26" s="36"/>
      <c r="E26" s="39" t="s">
        <v>36</v>
      </c>
      <c r="F26" s="43">
        <v>270370</v>
      </c>
      <c r="G26" s="41">
        <f t="shared" si="1"/>
        <v>0</v>
      </c>
    </row>
    <row r="27" spans="1:7" x14ac:dyDescent="0.25">
      <c r="A27" s="33" t="s">
        <v>37</v>
      </c>
      <c r="B27" s="42">
        <v>264364</v>
      </c>
      <c r="C27" s="35">
        <v>0</v>
      </c>
      <c r="D27" s="36"/>
      <c r="E27" s="39" t="s">
        <v>37</v>
      </c>
      <c r="F27" s="43">
        <v>264364</v>
      </c>
      <c r="G27" s="41">
        <v>0</v>
      </c>
    </row>
    <row r="28" spans="1:7" x14ac:dyDescent="0.25">
      <c r="A28" s="44" t="s">
        <v>38</v>
      </c>
      <c r="B28" s="42">
        <v>265365</v>
      </c>
      <c r="C28" s="35">
        <v>0</v>
      </c>
      <c r="D28" s="36"/>
      <c r="E28" s="39" t="s">
        <v>38</v>
      </c>
      <c r="F28" s="43">
        <v>265365</v>
      </c>
      <c r="G28" s="41">
        <f>+C28</f>
        <v>0</v>
      </c>
    </row>
    <row r="29" spans="1:7" x14ac:dyDescent="0.25">
      <c r="A29" s="45" t="s">
        <v>39</v>
      </c>
      <c r="B29" s="34">
        <v>85</v>
      </c>
      <c r="C29" s="35">
        <v>0</v>
      </c>
      <c r="D29" s="36"/>
      <c r="E29" s="45" t="s">
        <v>39</v>
      </c>
      <c r="F29" s="34">
        <v>85</v>
      </c>
      <c r="G29" s="37">
        <f>+C29</f>
        <v>0</v>
      </c>
    </row>
    <row r="30" spans="1:7" x14ac:dyDescent="0.25">
      <c r="A30" s="33" t="s">
        <v>40</v>
      </c>
      <c r="B30" s="34" t="s">
        <v>41</v>
      </c>
      <c r="C30" s="35">
        <v>92.653833098510859</v>
      </c>
      <c r="D30" s="36"/>
      <c r="E30" s="33" t="s">
        <v>40</v>
      </c>
      <c r="F30" s="34" t="s">
        <v>41</v>
      </c>
      <c r="G30" s="37">
        <f>+C30</f>
        <v>92.653833098510859</v>
      </c>
    </row>
    <row r="31" spans="1:7" x14ac:dyDescent="0.25">
      <c r="A31" s="33" t="s">
        <v>42</v>
      </c>
      <c r="B31" s="34" t="s">
        <v>43</v>
      </c>
      <c r="C31" s="35">
        <v>0</v>
      </c>
      <c r="D31" s="36"/>
      <c r="E31" s="33" t="s">
        <v>42</v>
      </c>
      <c r="F31" s="34" t="s">
        <v>43</v>
      </c>
      <c r="G31" s="37">
        <f>+C31</f>
        <v>0</v>
      </c>
    </row>
    <row r="32" spans="1:7" x14ac:dyDescent="0.25">
      <c r="E32" s="48"/>
      <c r="F32" s="48"/>
    </row>
    <row r="33" spans="1:7" ht="13.8" thickBot="1" x14ac:dyDescent="0.3">
      <c r="A33" s="49" t="s">
        <v>44</v>
      </c>
      <c r="C33" s="50">
        <f>SUM(C7:C32)</f>
        <v>10888696.619999999</v>
      </c>
      <c r="E33" s="51"/>
      <c r="F33" s="51"/>
      <c r="G33" s="51">
        <f>SUM(G7:G32)</f>
        <v>10888696.619999999</v>
      </c>
    </row>
    <row r="34" spans="1:7" ht="13.8" thickTop="1" x14ac:dyDescent="0.25">
      <c r="G34" s="53">
        <f>+G33-C33</f>
        <v>0</v>
      </c>
    </row>
    <row r="35" spans="1:7" x14ac:dyDescent="0.25">
      <c r="B35" s="34" t="s">
        <v>45</v>
      </c>
      <c r="C35" s="54">
        <f>+C33-'[3]2012 Net Uncollectibles'!I64</f>
        <v>0</v>
      </c>
      <c r="D35" s="55"/>
    </row>
  </sheetData>
  <printOptions horizontalCentered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workbookViewId="0">
      <selection activeCell="A2" sqref="A1:A2"/>
    </sheetView>
  </sheetViews>
  <sheetFormatPr defaultRowHeight="13.2" x14ac:dyDescent="0.25"/>
  <cols>
    <col min="1" max="1" width="11.44140625" customWidth="1"/>
    <col min="2" max="2" width="13.44140625" style="6" bestFit="1" customWidth="1"/>
    <col min="3" max="3" width="15" style="19" customWidth="1"/>
    <col min="4" max="4" width="4.109375" style="20" customWidth="1"/>
    <col min="5" max="5" width="12.5546875" style="25" customWidth="1"/>
    <col min="6" max="6" width="24.44140625" style="25" bestFit="1" customWidth="1"/>
    <col min="7" max="7" width="17" bestFit="1" customWidth="1"/>
  </cols>
  <sheetData>
    <row r="1" spans="1:7" x14ac:dyDescent="0.25">
      <c r="A1" s="57" t="s">
        <v>53</v>
      </c>
    </row>
    <row r="2" spans="1:7" x14ac:dyDescent="0.25">
      <c r="A2" s="57" t="s">
        <v>51</v>
      </c>
    </row>
    <row r="4" spans="1:7" ht="15.6" x14ac:dyDescent="0.3">
      <c r="A4" s="29" t="s">
        <v>46</v>
      </c>
    </row>
    <row r="6" spans="1:7" ht="26.4" x14ac:dyDescent="0.25">
      <c r="A6" s="1" t="s">
        <v>0</v>
      </c>
      <c r="B6" s="2"/>
      <c r="C6" s="3" t="s">
        <v>1</v>
      </c>
      <c r="D6" s="4"/>
      <c r="E6" s="1" t="s">
        <v>0</v>
      </c>
      <c r="F6" s="1" t="s">
        <v>2</v>
      </c>
      <c r="G6" s="5" t="s">
        <v>3</v>
      </c>
    </row>
    <row r="7" spans="1:7" x14ac:dyDescent="0.25">
      <c r="A7" t="s">
        <v>4</v>
      </c>
      <c r="B7" s="6">
        <v>54</v>
      </c>
      <c r="C7" s="7">
        <v>0</v>
      </c>
      <c r="D7" s="8"/>
      <c r="E7" t="s">
        <v>4</v>
      </c>
      <c r="F7" s="6">
        <v>54</v>
      </c>
      <c r="G7" s="9">
        <f>+C7</f>
        <v>0</v>
      </c>
    </row>
    <row r="8" spans="1:7" x14ac:dyDescent="0.25">
      <c r="A8" t="s">
        <v>5</v>
      </c>
      <c r="B8" s="6">
        <v>56</v>
      </c>
      <c r="C8" s="7">
        <v>0</v>
      </c>
      <c r="D8" s="8"/>
      <c r="E8" t="s">
        <v>5</v>
      </c>
      <c r="F8" s="6">
        <v>56</v>
      </c>
      <c r="G8" s="9">
        <f t="shared" ref="G8:G14" si="0">+C8</f>
        <v>0</v>
      </c>
    </row>
    <row r="9" spans="1:7" x14ac:dyDescent="0.25">
      <c r="A9" t="s">
        <v>6</v>
      </c>
      <c r="B9" s="6">
        <v>55</v>
      </c>
      <c r="C9" s="7">
        <v>0</v>
      </c>
      <c r="D9" s="8"/>
      <c r="E9" t="s">
        <v>6</v>
      </c>
      <c r="F9" s="6">
        <v>55</v>
      </c>
      <c r="G9" s="9">
        <f t="shared" si="0"/>
        <v>0</v>
      </c>
    </row>
    <row r="10" spans="1:7" x14ac:dyDescent="0.25">
      <c r="A10" t="s">
        <v>7</v>
      </c>
      <c r="B10" s="6" t="s">
        <v>8</v>
      </c>
      <c r="C10" s="7">
        <v>0</v>
      </c>
      <c r="D10" s="8"/>
      <c r="E10" t="s">
        <v>7</v>
      </c>
      <c r="F10" s="6" t="s">
        <v>8</v>
      </c>
      <c r="G10" s="10">
        <v>0</v>
      </c>
    </row>
    <row r="11" spans="1:7" x14ac:dyDescent="0.25">
      <c r="A11" t="s">
        <v>9</v>
      </c>
      <c r="B11" s="6" t="s">
        <v>10</v>
      </c>
      <c r="C11" s="7">
        <v>0</v>
      </c>
      <c r="D11" s="8"/>
      <c r="E11" t="s">
        <v>9</v>
      </c>
      <c r="F11" s="6" t="s">
        <v>10</v>
      </c>
      <c r="G11" s="10">
        <v>0</v>
      </c>
    </row>
    <row r="12" spans="1:7" x14ac:dyDescent="0.25">
      <c r="A12" t="s">
        <v>11</v>
      </c>
      <c r="B12" s="6">
        <v>82</v>
      </c>
      <c r="C12" s="7">
        <v>0</v>
      </c>
      <c r="D12" s="8"/>
      <c r="E12" t="s">
        <v>11</v>
      </c>
      <c r="F12" s="6">
        <v>82</v>
      </c>
      <c r="G12" s="10">
        <v>0</v>
      </c>
    </row>
    <row r="13" spans="1:7" x14ac:dyDescent="0.25">
      <c r="A13" t="s">
        <v>12</v>
      </c>
      <c r="B13" s="6" t="s">
        <v>13</v>
      </c>
      <c r="C13" s="11">
        <v>1042828.525889823</v>
      </c>
      <c r="D13" s="8"/>
      <c r="E13" t="s">
        <v>12</v>
      </c>
      <c r="F13" s="6" t="s">
        <v>13</v>
      </c>
      <c r="G13" s="9">
        <f t="shared" si="0"/>
        <v>1042828.525889823</v>
      </c>
    </row>
    <row r="14" spans="1:7" x14ac:dyDescent="0.25">
      <c r="A14" t="s">
        <v>14</v>
      </c>
      <c r="B14" s="6">
        <v>168</v>
      </c>
      <c r="C14" s="7">
        <v>0</v>
      </c>
      <c r="D14" s="8"/>
      <c r="E14" t="s">
        <v>14</v>
      </c>
      <c r="F14" s="6">
        <v>168</v>
      </c>
      <c r="G14" s="9">
        <f t="shared" si="0"/>
        <v>0</v>
      </c>
    </row>
    <row r="15" spans="1:7" x14ac:dyDescent="0.25">
      <c r="A15" t="s">
        <v>15</v>
      </c>
      <c r="B15" s="6" t="s">
        <v>16</v>
      </c>
      <c r="C15" s="11">
        <v>1076541.1936064793</v>
      </c>
      <c r="D15" s="8"/>
      <c r="E15" t="s">
        <v>15</v>
      </c>
      <c r="F15" s="12" t="s">
        <v>17</v>
      </c>
      <c r="G15" s="9">
        <f>+C15+C19+C26</f>
        <v>1077554.1820098024</v>
      </c>
    </row>
    <row r="16" spans="1:7" x14ac:dyDescent="0.25">
      <c r="A16" t="s">
        <v>18</v>
      </c>
      <c r="B16" s="6" t="s">
        <v>19</v>
      </c>
      <c r="C16" s="11">
        <v>58373.491447708388</v>
      </c>
      <c r="D16" s="8"/>
      <c r="E16" t="s">
        <v>18</v>
      </c>
      <c r="F16" s="12" t="s">
        <v>20</v>
      </c>
      <c r="G16" s="9">
        <f>+C16+C10+C20+C27</f>
        <v>52634.141880764539</v>
      </c>
    </row>
    <row r="17" spans="1:7" x14ac:dyDescent="0.25">
      <c r="A17" t="s">
        <v>21</v>
      </c>
      <c r="B17" s="6" t="s">
        <v>22</v>
      </c>
      <c r="C17" s="7">
        <v>0</v>
      </c>
      <c r="D17" s="8"/>
      <c r="E17" t="s">
        <v>21</v>
      </c>
      <c r="F17" s="12" t="s">
        <v>23</v>
      </c>
      <c r="G17" s="9">
        <f>+C17+C11+C21+C28</f>
        <v>-140518.72</v>
      </c>
    </row>
    <row r="18" spans="1:7" x14ac:dyDescent="0.25">
      <c r="A18" t="s">
        <v>24</v>
      </c>
      <c r="B18" s="6" t="s">
        <v>25</v>
      </c>
      <c r="C18" s="7">
        <v>0</v>
      </c>
      <c r="D18" s="8"/>
      <c r="E18" t="s">
        <v>24</v>
      </c>
      <c r="F18" s="12" t="s">
        <v>26</v>
      </c>
      <c r="G18" s="9">
        <f>+C18+C12</f>
        <v>0</v>
      </c>
    </row>
    <row r="19" spans="1:7" x14ac:dyDescent="0.25">
      <c r="A19" t="s">
        <v>27</v>
      </c>
      <c r="B19" s="6">
        <v>170</v>
      </c>
      <c r="C19" s="11">
        <v>1012.9884033231963</v>
      </c>
      <c r="D19" s="8"/>
      <c r="E19" s="13" t="s">
        <v>27</v>
      </c>
      <c r="F19" s="14">
        <v>170</v>
      </c>
      <c r="G19" s="10">
        <v>0</v>
      </c>
    </row>
    <row r="20" spans="1:7" x14ac:dyDescent="0.25">
      <c r="A20" t="s">
        <v>28</v>
      </c>
      <c r="B20" s="6">
        <v>164</v>
      </c>
      <c r="C20" s="11">
        <v>-5715.6055852713944</v>
      </c>
      <c r="D20" s="8"/>
      <c r="E20" s="13" t="s">
        <v>28</v>
      </c>
      <c r="F20" s="14">
        <v>164</v>
      </c>
      <c r="G20" s="10">
        <v>0</v>
      </c>
    </row>
    <row r="21" spans="1:7" x14ac:dyDescent="0.25">
      <c r="A21" t="s">
        <v>29</v>
      </c>
      <c r="B21" s="6">
        <v>165</v>
      </c>
      <c r="C21" s="11">
        <v>-140518.72</v>
      </c>
      <c r="D21" s="8"/>
      <c r="E21" s="13" t="s">
        <v>29</v>
      </c>
      <c r="F21" s="14">
        <v>165</v>
      </c>
      <c r="G21" s="10">
        <v>0</v>
      </c>
    </row>
    <row r="22" spans="1:7" x14ac:dyDescent="0.25">
      <c r="A22" t="s">
        <v>30</v>
      </c>
      <c r="B22" s="6">
        <v>80</v>
      </c>
      <c r="C22" s="7">
        <v>0</v>
      </c>
      <c r="D22" s="8"/>
      <c r="E22" t="s">
        <v>30</v>
      </c>
      <c r="F22" s="6">
        <v>80</v>
      </c>
      <c r="G22" s="9">
        <f t="shared" ref="G22:G25" si="1">+C22</f>
        <v>0</v>
      </c>
    </row>
    <row r="23" spans="1:7" x14ac:dyDescent="0.25">
      <c r="A23" t="s">
        <v>31</v>
      </c>
      <c r="B23" s="6" t="s">
        <v>32</v>
      </c>
      <c r="C23" s="11">
        <v>52000.280909942798</v>
      </c>
      <c r="D23" s="8"/>
      <c r="E23" t="s">
        <v>31</v>
      </c>
      <c r="F23" s="6" t="s">
        <v>32</v>
      </c>
      <c r="G23" s="9">
        <f t="shared" si="1"/>
        <v>52000.280909942798</v>
      </c>
    </row>
    <row r="24" spans="1:7" x14ac:dyDescent="0.25">
      <c r="A24" t="s">
        <v>33</v>
      </c>
      <c r="B24" s="6">
        <v>19</v>
      </c>
      <c r="C24" s="7">
        <v>0</v>
      </c>
      <c r="D24" s="8"/>
      <c r="E24" t="s">
        <v>33</v>
      </c>
      <c r="F24" s="6">
        <v>19</v>
      </c>
      <c r="G24" s="9">
        <f t="shared" si="1"/>
        <v>0</v>
      </c>
    </row>
    <row r="25" spans="1:7" x14ac:dyDescent="0.25">
      <c r="A25" t="s">
        <v>34</v>
      </c>
      <c r="B25" s="6" t="s">
        <v>35</v>
      </c>
      <c r="C25" s="11">
        <v>8933120.9378616605</v>
      </c>
      <c r="D25" s="8"/>
      <c r="E25" t="s">
        <v>34</v>
      </c>
      <c r="F25" s="6" t="s">
        <v>35</v>
      </c>
      <c r="G25" s="9">
        <f t="shared" si="1"/>
        <v>8933120.9378616605</v>
      </c>
    </row>
    <row r="26" spans="1:7" x14ac:dyDescent="0.25">
      <c r="A26" t="s">
        <v>36</v>
      </c>
      <c r="B26" s="15">
        <v>270370</v>
      </c>
      <c r="C26" s="7">
        <v>0</v>
      </c>
      <c r="D26" s="8"/>
      <c r="E26" s="13" t="s">
        <v>36</v>
      </c>
      <c r="F26" s="16">
        <v>270370</v>
      </c>
      <c r="G26" s="10">
        <v>0</v>
      </c>
    </row>
    <row r="27" spans="1:7" x14ac:dyDescent="0.25">
      <c r="A27" t="s">
        <v>37</v>
      </c>
      <c r="B27" s="15">
        <v>264364</v>
      </c>
      <c r="C27" s="11">
        <v>-23.743981672452719</v>
      </c>
      <c r="D27" s="8"/>
      <c r="E27" s="13" t="s">
        <v>37</v>
      </c>
      <c r="F27" s="16">
        <v>264364</v>
      </c>
      <c r="G27" s="10">
        <v>0</v>
      </c>
    </row>
    <row r="28" spans="1:7" x14ac:dyDescent="0.25">
      <c r="A28" s="17" t="s">
        <v>38</v>
      </c>
      <c r="B28" s="15">
        <v>265365</v>
      </c>
      <c r="C28" s="7">
        <v>0</v>
      </c>
      <c r="D28" s="8"/>
      <c r="E28" s="13" t="s">
        <v>38</v>
      </c>
      <c r="F28" s="16">
        <v>265365</v>
      </c>
      <c r="G28" s="10">
        <v>0</v>
      </c>
    </row>
    <row r="29" spans="1:7" x14ac:dyDescent="0.25">
      <c r="A29" s="18" t="s">
        <v>39</v>
      </c>
      <c r="B29" s="6">
        <v>85</v>
      </c>
      <c r="C29" s="7">
        <v>0</v>
      </c>
      <c r="D29" s="8"/>
      <c r="E29" s="18" t="s">
        <v>39</v>
      </c>
      <c r="F29" s="6">
        <v>85</v>
      </c>
      <c r="G29" s="9">
        <f>+C29</f>
        <v>0</v>
      </c>
    </row>
    <row r="30" spans="1:7" x14ac:dyDescent="0.25">
      <c r="A30" t="s">
        <v>40</v>
      </c>
      <c r="B30" s="6" t="s">
        <v>41</v>
      </c>
      <c r="C30" s="11">
        <v>821927.26980049803</v>
      </c>
      <c r="D30" s="8"/>
      <c r="E30" t="s">
        <v>40</v>
      </c>
      <c r="F30" s="6" t="s">
        <v>41</v>
      </c>
      <c r="G30" s="9">
        <f>+C30</f>
        <v>821927.26980049803</v>
      </c>
    </row>
    <row r="31" spans="1:7" x14ac:dyDescent="0.25">
      <c r="A31" t="s">
        <v>42</v>
      </c>
      <c r="B31" s="6" t="s">
        <v>43</v>
      </c>
      <c r="C31" s="7">
        <v>0</v>
      </c>
      <c r="D31" s="8"/>
      <c r="E31" t="s">
        <v>42</v>
      </c>
      <c r="F31" s="6" t="s">
        <v>43</v>
      </c>
      <c r="G31" s="9">
        <f>+C31</f>
        <v>0</v>
      </c>
    </row>
    <row r="32" spans="1:7" x14ac:dyDescent="0.25">
      <c r="E32" s="21"/>
      <c r="F32" s="21"/>
    </row>
    <row r="33" spans="1:7" ht="13.8" thickBot="1" x14ac:dyDescent="0.3">
      <c r="A33" s="22" t="s">
        <v>44</v>
      </c>
      <c r="C33" s="23">
        <f>SUM(C7:C32)</f>
        <v>11839546.618352491</v>
      </c>
      <c r="E33" s="24"/>
      <c r="F33" s="24"/>
      <c r="G33" s="24">
        <f>SUM(G7:G32)</f>
        <v>11839546.61835249</v>
      </c>
    </row>
    <row r="34" spans="1:7" ht="13.8" thickTop="1" x14ac:dyDescent="0.25">
      <c r="G34" s="26">
        <f>+G33-C33</f>
        <v>0</v>
      </c>
    </row>
    <row r="35" spans="1:7" x14ac:dyDescent="0.25">
      <c r="B35" s="6" t="s">
        <v>45</v>
      </c>
      <c r="C35" s="27">
        <f>+C33-'[4]2013 Net Uncollectibles'!J65</f>
        <v>0</v>
      </c>
      <c r="D35" s="28"/>
    </row>
  </sheetData>
  <printOptions horizontalCentered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2" sqref="A1:A2"/>
    </sheetView>
  </sheetViews>
  <sheetFormatPr defaultRowHeight="13.2" x14ac:dyDescent="0.25"/>
  <cols>
    <col min="1" max="1" width="9.88671875" bestFit="1" customWidth="1"/>
    <col min="2" max="2" width="13.44140625" style="6" bestFit="1" customWidth="1"/>
    <col min="3" max="3" width="15" style="19" customWidth="1"/>
    <col min="4" max="4" width="4.109375" style="20" customWidth="1"/>
    <col min="5" max="5" width="12.5546875" style="25" customWidth="1"/>
    <col min="6" max="6" width="24.44140625" style="25" bestFit="1" customWidth="1"/>
    <col min="7" max="7" width="17" bestFit="1" customWidth="1"/>
  </cols>
  <sheetData>
    <row r="1" spans="1:7" x14ac:dyDescent="0.25">
      <c r="A1" s="57" t="s">
        <v>54</v>
      </c>
    </row>
    <row r="2" spans="1:7" x14ac:dyDescent="0.25">
      <c r="A2" s="57" t="s">
        <v>51</v>
      </c>
    </row>
    <row r="4" spans="1:7" ht="26.4" x14ac:dyDescent="0.25">
      <c r="A4" s="1" t="s">
        <v>0</v>
      </c>
      <c r="B4" s="2"/>
      <c r="C4" s="3" t="s">
        <v>1</v>
      </c>
      <c r="D4" s="4"/>
      <c r="E4" s="1" t="s">
        <v>0</v>
      </c>
      <c r="F4" s="1" t="s">
        <v>2</v>
      </c>
      <c r="G4" s="5" t="s">
        <v>3</v>
      </c>
    </row>
    <row r="5" spans="1:7" x14ac:dyDescent="0.25">
      <c r="A5" t="s">
        <v>4</v>
      </c>
      <c r="B5" s="6">
        <v>54</v>
      </c>
      <c r="C5" s="7">
        <v>0</v>
      </c>
      <c r="D5" s="8"/>
      <c r="E5" t="s">
        <v>4</v>
      </c>
      <c r="F5" s="6">
        <v>54</v>
      </c>
      <c r="G5" s="9">
        <v>0</v>
      </c>
    </row>
    <row r="6" spans="1:7" x14ac:dyDescent="0.25">
      <c r="A6" t="s">
        <v>5</v>
      </c>
      <c r="B6" s="6">
        <v>56</v>
      </c>
      <c r="C6" s="7">
        <v>0</v>
      </c>
      <c r="D6" s="8"/>
      <c r="E6" t="s">
        <v>5</v>
      </c>
      <c r="F6" s="6">
        <v>56</v>
      </c>
      <c r="G6" s="9">
        <v>0</v>
      </c>
    </row>
    <row r="7" spans="1:7" x14ac:dyDescent="0.25">
      <c r="A7" t="s">
        <v>6</v>
      </c>
      <c r="B7" s="6">
        <v>55</v>
      </c>
      <c r="C7" s="7">
        <v>0</v>
      </c>
      <c r="D7" s="8"/>
      <c r="E7" t="s">
        <v>6</v>
      </c>
      <c r="F7" s="6">
        <v>55</v>
      </c>
      <c r="G7" s="9">
        <v>0</v>
      </c>
    </row>
    <row r="8" spans="1:7" x14ac:dyDescent="0.25">
      <c r="A8" t="s">
        <v>7</v>
      </c>
      <c r="B8" s="6" t="s">
        <v>8</v>
      </c>
      <c r="C8" s="7">
        <v>0</v>
      </c>
      <c r="D8" s="8"/>
      <c r="E8" t="s">
        <v>7</v>
      </c>
      <c r="F8" s="6" t="s">
        <v>8</v>
      </c>
      <c r="G8" s="10">
        <v>0</v>
      </c>
    </row>
    <row r="9" spans="1:7" x14ac:dyDescent="0.25">
      <c r="A9" t="s">
        <v>9</v>
      </c>
      <c r="B9" s="6" t="s">
        <v>10</v>
      </c>
      <c r="C9" s="7">
        <v>0</v>
      </c>
      <c r="D9" s="8"/>
      <c r="E9" t="s">
        <v>9</v>
      </c>
      <c r="F9" s="6" t="s">
        <v>10</v>
      </c>
      <c r="G9" s="10">
        <v>0</v>
      </c>
    </row>
    <row r="10" spans="1:7" x14ac:dyDescent="0.25">
      <c r="A10" t="s">
        <v>11</v>
      </c>
      <c r="B10" s="6">
        <v>82</v>
      </c>
      <c r="C10" s="7">
        <v>0</v>
      </c>
      <c r="D10" s="8"/>
      <c r="E10" t="s">
        <v>11</v>
      </c>
      <c r="F10" s="6">
        <v>82</v>
      </c>
      <c r="G10" s="10">
        <v>0</v>
      </c>
    </row>
    <row r="11" spans="1:7" x14ac:dyDescent="0.25">
      <c r="A11" t="s">
        <v>12</v>
      </c>
      <c r="B11" s="6" t="s">
        <v>13</v>
      </c>
      <c r="C11" s="11">
        <v>883038.74772940995</v>
      </c>
      <c r="D11" s="8"/>
      <c r="E11" t="s">
        <v>12</v>
      </c>
      <c r="F11" s="6" t="s">
        <v>13</v>
      </c>
      <c r="G11" s="9">
        <v>883038.74772940995</v>
      </c>
    </row>
    <row r="12" spans="1:7" x14ac:dyDescent="0.25">
      <c r="A12" t="s">
        <v>14</v>
      </c>
      <c r="B12" s="6">
        <v>168</v>
      </c>
      <c r="C12" s="7">
        <v>0</v>
      </c>
      <c r="D12" s="8"/>
      <c r="E12" t="s">
        <v>14</v>
      </c>
      <c r="F12" s="6">
        <v>168</v>
      </c>
      <c r="G12" s="9">
        <v>0</v>
      </c>
    </row>
    <row r="13" spans="1:7" x14ac:dyDescent="0.25">
      <c r="A13" t="s">
        <v>15</v>
      </c>
      <c r="B13" s="6" t="s">
        <v>16</v>
      </c>
      <c r="C13" s="11">
        <v>777907.03861581837</v>
      </c>
      <c r="D13" s="8"/>
      <c r="E13" t="s">
        <v>15</v>
      </c>
      <c r="F13" s="12" t="s">
        <v>17</v>
      </c>
      <c r="G13" s="9">
        <v>777907.03861581837</v>
      </c>
    </row>
    <row r="14" spans="1:7" x14ac:dyDescent="0.25">
      <c r="A14" t="s">
        <v>18</v>
      </c>
      <c r="B14" s="6" t="s">
        <v>19</v>
      </c>
      <c r="C14" s="11">
        <v>13290.716462830629</v>
      </c>
      <c r="D14" s="8"/>
      <c r="E14" t="s">
        <v>18</v>
      </c>
      <c r="F14" s="12" t="s">
        <v>20</v>
      </c>
      <c r="G14" s="9">
        <v>13038.771383102507</v>
      </c>
    </row>
    <row r="15" spans="1:7" x14ac:dyDescent="0.25">
      <c r="A15" t="s">
        <v>21</v>
      </c>
      <c r="B15" s="6" t="s">
        <v>22</v>
      </c>
      <c r="C15" s="7">
        <v>0</v>
      </c>
      <c r="D15" s="8"/>
      <c r="E15" t="s">
        <v>21</v>
      </c>
      <c r="F15" s="12" t="s">
        <v>23</v>
      </c>
      <c r="G15" s="9">
        <v>0</v>
      </c>
    </row>
    <row r="16" spans="1:7" x14ac:dyDescent="0.25">
      <c r="A16" t="s">
        <v>24</v>
      </c>
      <c r="B16" s="6" t="s">
        <v>25</v>
      </c>
      <c r="C16" s="7">
        <v>0</v>
      </c>
      <c r="D16" s="8"/>
      <c r="E16" t="s">
        <v>24</v>
      </c>
      <c r="F16" s="12" t="s">
        <v>26</v>
      </c>
      <c r="G16" s="9">
        <v>0</v>
      </c>
    </row>
    <row r="17" spans="1:7" x14ac:dyDescent="0.25">
      <c r="A17" t="s">
        <v>27</v>
      </c>
      <c r="B17" s="6">
        <v>170</v>
      </c>
      <c r="C17" s="11">
        <v>0</v>
      </c>
      <c r="D17" s="8"/>
      <c r="E17" s="13" t="s">
        <v>27</v>
      </c>
      <c r="F17" s="14">
        <v>170</v>
      </c>
      <c r="G17" s="10">
        <v>0</v>
      </c>
    </row>
    <row r="18" spans="1:7" x14ac:dyDescent="0.25">
      <c r="A18" t="s">
        <v>28</v>
      </c>
      <c r="B18" s="6">
        <v>164</v>
      </c>
      <c r="C18" s="11">
        <v>-251.94507972812323</v>
      </c>
      <c r="D18" s="8"/>
      <c r="E18" s="13" t="s">
        <v>28</v>
      </c>
      <c r="F18" s="14">
        <v>164</v>
      </c>
      <c r="G18" s="10">
        <v>0</v>
      </c>
    </row>
    <row r="19" spans="1:7" x14ac:dyDescent="0.25">
      <c r="A19" t="s">
        <v>29</v>
      </c>
      <c r="B19" s="6">
        <v>165</v>
      </c>
      <c r="C19" s="11">
        <v>0</v>
      </c>
      <c r="D19" s="8"/>
      <c r="E19" s="13" t="s">
        <v>29</v>
      </c>
      <c r="F19" s="14">
        <v>165</v>
      </c>
      <c r="G19" s="10">
        <v>0</v>
      </c>
    </row>
    <row r="20" spans="1:7" x14ac:dyDescent="0.25">
      <c r="A20" t="s">
        <v>30</v>
      </c>
      <c r="B20" s="6">
        <v>80</v>
      </c>
      <c r="C20" s="7">
        <v>0</v>
      </c>
      <c r="D20" s="8"/>
      <c r="E20" t="s">
        <v>30</v>
      </c>
      <c r="F20" s="6">
        <v>80</v>
      </c>
      <c r="G20" s="9">
        <v>0</v>
      </c>
    </row>
    <row r="21" spans="1:7" x14ac:dyDescent="0.25">
      <c r="A21" t="s">
        <v>31</v>
      </c>
      <c r="B21" s="6" t="s">
        <v>32</v>
      </c>
      <c r="C21" s="11">
        <v>73118.149135773492</v>
      </c>
      <c r="D21" s="8"/>
      <c r="E21" t="s">
        <v>31</v>
      </c>
      <c r="F21" s="6" t="s">
        <v>32</v>
      </c>
      <c r="G21" s="9">
        <v>73118.149135773492</v>
      </c>
    </row>
    <row r="22" spans="1:7" x14ac:dyDescent="0.25">
      <c r="A22" t="s">
        <v>33</v>
      </c>
      <c r="B22" s="6">
        <v>19</v>
      </c>
      <c r="C22" s="7">
        <v>0</v>
      </c>
      <c r="D22" s="8"/>
      <c r="E22" t="s">
        <v>33</v>
      </c>
      <c r="F22" s="6">
        <v>19</v>
      </c>
      <c r="G22" s="9">
        <v>0</v>
      </c>
    </row>
    <row r="23" spans="1:7" x14ac:dyDescent="0.25">
      <c r="A23" t="s">
        <v>34</v>
      </c>
      <c r="B23" s="6" t="s">
        <v>35</v>
      </c>
      <c r="C23" s="11">
        <v>8300247.7933840314</v>
      </c>
      <c r="D23" s="8"/>
      <c r="E23" t="s">
        <v>34</v>
      </c>
      <c r="F23" s="6" t="s">
        <v>35</v>
      </c>
      <c r="G23" s="9">
        <v>8300247.7933840314</v>
      </c>
    </row>
    <row r="24" spans="1:7" x14ac:dyDescent="0.25">
      <c r="A24" t="s">
        <v>36</v>
      </c>
      <c r="B24" s="15">
        <v>270370</v>
      </c>
      <c r="C24" s="7">
        <v>0</v>
      </c>
      <c r="D24" s="8"/>
      <c r="E24" s="13" t="s">
        <v>36</v>
      </c>
      <c r="F24" s="16">
        <v>270370</v>
      </c>
      <c r="G24" s="10">
        <v>0</v>
      </c>
    </row>
    <row r="25" spans="1:7" x14ac:dyDescent="0.25">
      <c r="A25" t="s">
        <v>37</v>
      </c>
      <c r="B25" s="15">
        <v>264364</v>
      </c>
      <c r="C25" s="11">
        <v>0</v>
      </c>
      <c r="D25" s="8"/>
      <c r="E25" s="13" t="s">
        <v>37</v>
      </c>
      <c r="F25" s="16">
        <v>264364</v>
      </c>
      <c r="G25" s="10">
        <v>0</v>
      </c>
    </row>
    <row r="26" spans="1:7" x14ac:dyDescent="0.25">
      <c r="A26" s="17" t="s">
        <v>38</v>
      </c>
      <c r="B26" s="15">
        <v>265365</v>
      </c>
      <c r="C26" s="7">
        <v>0</v>
      </c>
      <c r="D26" s="8"/>
      <c r="E26" s="13" t="s">
        <v>38</v>
      </c>
      <c r="F26" s="16">
        <v>265365</v>
      </c>
      <c r="G26" s="10">
        <v>0</v>
      </c>
    </row>
    <row r="27" spans="1:7" x14ac:dyDescent="0.25">
      <c r="A27" s="18" t="s">
        <v>39</v>
      </c>
      <c r="B27" s="6">
        <v>85</v>
      </c>
      <c r="C27" s="7">
        <v>0</v>
      </c>
      <c r="D27" s="8"/>
      <c r="E27" s="18" t="s">
        <v>39</v>
      </c>
      <c r="F27" s="6">
        <v>85</v>
      </c>
      <c r="G27" s="9">
        <v>0</v>
      </c>
    </row>
    <row r="28" spans="1:7" x14ac:dyDescent="0.25">
      <c r="A28" t="s">
        <v>40</v>
      </c>
      <c r="B28" s="6" t="s">
        <v>41</v>
      </c>
      <c r="C28" s="11">
        <v>17575.889751861279</v>
      </c>
      <c r="D28" s="8"/>
      <c r="E28" t="s">
        <v>40</v>
      </c>
      <c r="F28" s="6" t="s">
        <v>41</v>
      </c>
      <c r="G28" s="9">
        <v>17575.889751861279</v>
      </c>
    </row>
    <row r="29" spans="1:7" x14ac:dyDescent="0.25">
      <c r="A29" t="s">
        <v>42</v>
      </c>
      <c r="B29" s="6" t="s">
        <v>43</v>
      </c>
      <c r="C29" s="7">
        <v>0</v>
      </c>
      <c r="D29" s="8"/>
      <c r="E29" t="s">
        <v>42</v>
      </c>
      <c r="F29" s="6" t="s">
        <v>43</v>
      </c>
      <c r="G29" s="9">
        <v>0</v>
      </c>
    </row>
    <row r="30" spans="1:7" x14ac:dyDescent="0.25">
      <c r="E30" s="21"/>
      <c r="F30" s="21"/>
    </row>
    <row r="31" spans="1:7" ht="13.8" thickBot="1" x14ac:dyDescent="0.3">
      <c r="A31" s="22" t="s">
        <v>44</v>
      </c>
      <c r="C31" s="23">
        <v>10064926.389999997</v>
      </c>
      <c r="E31" s="24"/>
      <c r="F31" s="24"/>
      <c r="G31" s="24">
        <v>10064926.389999997</v>
      </c>
    </row>
    <row r="32" spans="1:7" ht="13.8" thickTop="1" x14ac:dyDescent="0.25">
      <c r="G32" s="26">
        <v>0</v>
      </c>
    </row>
    <row r="33" spans="2:4" x14ac:dyDescent="0.25">
      <c r="B33" s="6" t="s">
        <v>45</v>
      </c>
      <c r="C33" s="27">
        <v>0</v>
      </c>
      <c r="D33" s="2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89BC1B9B-F40C-412D-8D19-1309713554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2439D2-B1CF-468E-BC6C-F1B23BDF2F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806862-4814-4D35-9C25-EB335169032D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c85253b9-0a55-49a1-98ad-b5b6252d7079"/>
    <ds:schemaRef ds:uri="http://purl.org/dc/dcmitype/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2011 - BSAS INPUT</vt:lpstr>
      <vt:lpstr>2012 - UI Inputs</vt:lpstr>
      <vt:lpstr>2013 - UI Inputs</vt:lpstr>
      <vt:lpstr>2014 - UI Inputs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Zamora</dc:creator>
  <cp:lastModifiedBy>FPL_User</cp:lastModifiedBy>
  <dcterms:created xsi:type="dcterms:W3CDTF">2015-03-12T19:30:15Z</dcterms:created>
  <dcterms:modified xsi:type="dcterms:W3CDTF">2016-04-16T14:08:33Z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