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015" windowHeight="12630" activeTab="0"/>
  </bookViews>
  <sheets>
    <sheet name="Min Poles" sheetId="1" r:id="rId1"/>
    <sheet name="OPC 7-192" sheetId="2" r:id="rId2"/>
    <sheet name="FIPUG 1-13" sheetId="3" r:id="rId3"/>
    <sheet name="Inputs Pri-Sec Split" sheetId="4" r:id="rId4"/>
  </sheets>
  <externalReferences>
    <externalReference r:id="rId7"/>
  </externalReferences>
  <definedNames>
    <definedName name="_xlnm.Print_Area" localSheetId="0">'Min Poles'!$B$1:$E$30</definedName>
    <definedName name="_xlnm.Print_Area" localSheetId="1">'OPC 7-192'!$A$1:$G$22</definedName>
  </definedNames>
  <calcPr fullCalcOnLoad="1"/>
</workbook>
</file>

<file path=xl/sharedStrings.xml><?xml version="1.0" encoding="utf-8"?>
<sst xmlns="http://schemas.openxmlformats.org/spreadsheetml/2006/main" count="183" uniqueCount="82">
  <si>
    <t>** INDEX **</t>
  </si>
  <si>
    <t>Retirement Unit</t>
  </si>
  <si>
    <t>Quantity</t>
  </si>
  <si>
    <t>Cost</t>
  </si>
  <si>
    <t>Unit Cost</t>
  </si>
  <si>
    <t>Primary</t>
  </si>
  <si>
    <t>Secondary</t>
  </si>
  <si>
    <t>Other</t>
  </si>
  <si>
    <t>36400 - Poles, Towers &amp; Fixtures</t>
  </si>
  <si>
    <t>000.000 : FPL Conversion 000</t>
  </si>
  <si>
    <t>000.000 : Non-Unitized</t>
  </si>
  <si>
    <t>222.815  : POLE,REPOL, ALL SIZES</t>
  </si>
  <si>
    <t>400.101  : TRANSMISSION POLE/W TOPP</t>
  </si>
  <si>
    <t>400.130  :POLE, WOOD 25/30 FT</t>
  </si>
  <si>
    <t>400.135  :POLE, WOOD 35/40/45 FT</t>
  </si>
  <si>
    <t>400.150  :POLE, WOOD 50/55/60 FT</t>
  </si>
  <si>
    <t>400.165  :POLE, WOOD 65 FT and &gt;</t>
  </si>
  <si>
    <t>400.230  : POLE,CONCRETE 30'</t>
  </si>
  <si>
    <t>400.235  :POLE, CONCRETE 35/40/45 F</t>
  </si>
  <si>
    <t>400.251  :POLE, CONCRETE 50/55/60 F</t>
  </si>
  <si>
    <t xml:space="preserve">400.263  :POLE, CONCRETE 65 FT and </t>
  </si>
  <si>
    <t>400.300  : POLE, STL/METAL</t>
  </si>
  <si>
    <t>400.440  : POLE,LAMINATED, ALL SIZE</t>
  </si>
  <si>
    <t>Customer Component Percent</t>
  </si>
  <si>
    <t>Demand Component Percent</t>
  </si>
  <si>
    <t>Analysis of FPL Account 364 Minimum Size Poles</t>
  </si>
  <si>
    <t>101000 Electric Plant In Service</t>
  </si>
  <si>
    <t>Wood Pole</t>
  </si>
  <si>
    <t>As of 2015 Pole Total</t>
  </si>
  <si>
    <t>Florida Power &amp; Light Company</t>
  </si>
  <si>
    <t>Docket No. 160021-EI</t>
  </si>
  <si>
    <t>OPC's Seventh Set of Interrogatories</t>
  </si>
  <si>
    <t>Interrogatory No. 192</t>
  </si>
  <si>
    <t>Attachment No. 1</t>
  </si>
  <si>
    <t>Tab 1 of 1</t>
  </si>
  <si>
    <t>Pole Balance by type/height</t>
  </si>
  <si>
    <t>Account 364.1 as of December 2014 and December 2015</t>
  </si>
  <si>
    <t>Gl Account</t>
  </si>
  <si>
    <t>Utility Account</t>
  </si>
  <si>
    <t>As Of Year</t>
  </si>
  <si>
    <t>Pole Category</t>
  </si>
  <si>
    <t>As of 2014 Pole Total</t>
  </si>
  <si>
    <t>Interrogatory No. 13</t>
  </si>
  <si>
    <t>Number of distribution poles booked to FERC Account No. 364</t>
  </si>
  <si>
    <t>as of December 31, 2015</t>
  </si>
  <si>
    <t>Pole Types (by Retirement Unit)</t>
  </si>
  <si>
    <t>Grand Total</t>
  </si>
  <si>
    <t xml:space="preserve">Customer Component </t>
  </si>
  <si>
    <t xml:space="preserve">Demand Component </t>
  </si>
  <si>
    <t>Average Cost of Small Poles</t>
  </si>
  <si>
    <t>Account No. 364 Balance (per "Inputs Primary Secondary Split")</t>
  </si>
  <si>
    <t>OPC 013387</t>
  </si>
  <si>
    <t>FPL RC-16</t>
  </si>
  <si>
    <t>Inputs - Primary Secondary Split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</si>
  <si>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</si>
  <si>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</si>
  <si>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</si>
  <si>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</si>
  <si>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</si>
  <si>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</si>
  <si>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</si>
  <si>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</si>
  <si>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</si>
  <si>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</si>
  <si>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</si>
  <si>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</si>
  <si>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 RC2016 - Projected Data</t>
  </si>
  <si>
    <t xml:space="preserve">     Company Total</t>
  </si>
  <si>
    <t xml:space="preserve">          D:[Primary Retail - Account 364 - Surviving Balance]</t>
  </si>
  <si>
    <t xml:space="preserve">          E:[Secondary Retail - Account 364 - Surviving Balance]</t>
  </si>
  <si>
    <t xml:space="preserve">          P:[Primary Retail - Account 365 - Surviving Balance]</t>
  </si>
  <si>
    <t xml:space="preserve">          Q:[Secondary Retail - Account 365 - Surviving Balance]</t>
  </si>
  <si>
    <t xml:space="preserve">          AB:[Primary Retail - Account 366 - Surviving Balance]</t>
  </si>
  <si>
    <t xml:space="preserve">          AC:[Secondary Retail - Account 366 - Surviving Balance]</t>
  </si>
  <si>
    <t xml:space="preserve">          AN:[Primary Retail - Account 367 - Surviving Balance]</t>
  </si>
  <si>
    <t xml:space="preserve">          AO:[Secondary Retail - Account 367 - Surviving Balance]</t>
  </si>
  <si>
    <t xml:space="preserve">          AZ:[Primary Retail - Account 368 - Surviving Balance]</t>
  </si>
  <si>
    <t xml:space="preserve">          BA:[Secondary Retail - Account 368 - Surviving Balance]</t>
  </si>
  <si>
    <t xml:space="preserve">          BL:[Primary Retail - Account 369 -Surviving Balance]</t>
  </si>
  <si>
    <t xml:space="preserve">          BM:[Secondary Retail - Account 369 -Surviving Balance]</t>
  </si>
  <si>
    <t> Actuals (RC2016)</t>
  </si>
  <si>
    <t>Repricing of All Poles at Minimum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</si>
</sst>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 Rounded MT Bold"/>
      <family val="2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3" borderId="0" xfId="58" applyFont="1" applyFill="1">
      <alignment/>
      <protection/>
    </xf>
    <xf numFmtId="0" fontId="5" fillId="0" borderId="0" xfId="57" applyFont="1">
      <alignment/>
      <protection/>
    </xf>
    <xf numFmtId="164" fontId="2" fillId="0" borderId="0" xfId="42" applyNumberFormat="1" applyFont="1" applyAlignment="1">
      <alignment/>
    </xf>
    <xf numFmtId="40" fontId="2" fillId="0" borderId="0" xfId="42" applyNumberFormat="1" applyFont="1" applyAlignment="1">
      <alignment/>
    </xf>
    <xf numFmtId="0" fontId="6" fillId="0" borderId="0" xfId="57" applyFont="1">
      <alignment/>
      <protection/>
    </xf>
    <xf numFmtId="0" fontId="2" fillId="0" borderId="0" xfId="57" applyFont="1" applyFill="1">
      <alignment/>
      <protection/>
    </xf>
    <xf numFmtId="0" fontId="2" fillId="0" borderId="0" xfId="57" applyFont="1">
      <alignment/>
      <protection/>
    </xf>
    <xf numFmtId="0" fontId="3" fillId="33" borderId="0" xfId="57" applyFont="1" applyFill="1" applyAlignment="1">
      <alignment wrapText="1"/>
      <protection/>
    </xf>
    <xf numFmtId="0" fontId="5" fillId="34" borderId="10" xfId="57" applyFont="1" applyFill="1" applyBorder="1" applyAlignment="1">
      <alignment horizontal="center" wrapText="1"/>
      <protection/>
    </xf>
    <xf numFmtId="0" fontId="3" fillId="33" borderId="0" xfId="57" applyFont="1" applyFill="1">
      <alignment/>
      <protection/>
    </xf>
    <xf numFmtId="43" fontId="6" fillId="0" borderId="0" xfId="57" applyNumberFormat="1" applyFont="1">
      <alignment/>
      <protection/>
    </xf>
    <xf numFmtId="0" fontId="7" fillId="0" borderId="0" xfId="0" applyFont="1" applyAlignment="1">
      <alignment/>
    </xf>
    <xf numFmtId="164" fontId="2" fillId="0" borderId="0" xfId="42" applyNumberFormat="1" applyFont="1" applyFill="1" applyAlignment="1">
      <alignment/>
    </xf>
    <xf numFmtId="43" fontId="2" fillId="0" borderId="0" xfId="42" applyNumberFormat="1" applyFont="1" applyFill="1" applyAlignment="1">
      <alignment/>
    </xf>
    <xf numFmtId="0" fontId="8" fillId="33" borderId="0" xfId="57" applyFont="1" applyFill="1">
      <alignment/>
      <protection/>
    </xf>
    <xf numFmtId="164" fontId="5" fillId="0" borderId="0" xfId="42" applyNumberFormat="1" applyFont="1" applyBorder="1" applyAlignment="1">
      <alignment/>
    </xf>
    <xf numFmtId="43" fontId="5" fillId="35" borderId="0" xfId="42" applyFont="1" applyFill="1" applyBorder="1" applyAlignment="1">
      <alignment/>
    </xf>
    <xf numFmtId="40" fontId="5" fillId="0" borderId="10" xfId="42" applyNumberFormat="1" applyFont="1" applyFill="1" applyBorder="1" applyAlignment="1">
      <alignment horizontal="center" wrapText="1"/>
    </xf>
    <xf numFmtId="40" fontId="2" fillId="0" borderId="0" xfId="42" applyNumberFormat="1" applyFont="1" applyFill="1" applyAlignment="1">
      <alignment/>
    </xf>
    <xf numFmtId="40" fontId="5" fillId="0" borderId="0" xfId="42" applyNumberFormat="1" applyFont="1" applyFill="1" applyBorder="1" applyAlignment="1">
      <alignment/>
    </xf>
    <xf numFmtId="0" fontId="5" fillId="0" borderId="11" xfId="57" applyFont="1" applyFill="1" applyBorder="1" applyAlignment="1">
      <alignment horizontal="center" wrapText="1"/>
      <protection/>
    </xf>
    <xf numFmtId="164" fontId="5" fillId="0" borderId="10" xfId="42" applyNumberFormat="1" applyFont="1" applyFill="1" applyBorder="1" applyAlignment="1">
      <alignment horizontal="center" wrapText="1"/>
    </xf>
    <xf numFmtId="43" fontId="5" fillId="0" borderId="0" xfId="42" applyFont="1" applyFill="1" applyBorder="1" applyAlignment="1">
      <alignment/>
    </xf>
    <xf numFmtId="0" fontId="0" fillId="0" borderId="0" xfId="0" applyFill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Fill="1" applyAlignment="1">
      <alignment/>
    </xf>
    <xf numFmtId="164" fontId="5" fillId="0" borderId="0" xfId="42" applyNumberFormat="1" applyFont="1" applyFill="1" applyBorder="1" applyAlignment="1">
      <alignment/>
    </xf>
    <xf numFmtId="0" fontId="5" fillId="34" borderId="12" xfId="57" applyFont="1" applyFill="1" applyBorder="1" applyAlignment="1">
      <alignment horizontal="center" wrapText="1"/>
      <protection/>
    </xf>
    <xf numFmtId="40" fontId="2" fillId="0" borderId="0" xfId="42" applyNumberFormat="1" applyFont="1" applyBorder="1" applyAlignment="1">
      <alignment/>
    </xf>
    <xf numFmtId="40" fontId="5" fillId="0" borderId="0" xfId="42" applyNumberFormat="1" applyFont="1" applyFill="1" applyBorder="1" applyAlignment="1">
      <alignment horizontal="center" wrapText="1"/>
    </xf>
    <xf numFmtId="40" fontId="2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56">
      <alignment/>
      <protection/>
    </xf>
    <xf numFmtId="0" fontId="0" fillId="0" borderId="0" xfId="0" applyAlignment="1">
      <alignment horizontal="left"/>
    </xf>
    <xf numFmtId="164" fontId="0" fillId="0" borderId="0" xfId="42" applyNumberFormat="1" applyFont="1" applyAlignment="1">
      <alignment/>
    </xf>
    <xf numFmtId="44" fontId="0" fillId="0" borderId="0" xfId="56" applyNumberFormat="1">
      <alignment/>
      <protection/>
    </xf>
    <xf numFmtId="0" fontId="0" fillId="0" borderId="13" xfId="56" applyBorder="1">
      <alignment/>
      <protection/>
    </xf>
    <xf numFmtId="0" fontId="43" fillId="0" borderId="13" xfId="56" applyFont="1" applyBorder="1">
      <alignment/>
      <protection/>
    </xf>
    <xf numFmtId="164" fontId="43" fillId="0" borderId="13" xfId="42" applyNumberFormat="1" applyFont="1" applyBorder="1" applyAlignment="1">
      <alignment/>
    </xf>
    <xf numFmtId="44" fontId="43" fillId="0" borderId="13" xfId="44" applyFont="1" applyBorder="1" applyAlignment="1">
      <alignment/>
    </xf>
    <xf numFmtId="164" fontId="0" fillId="0" borderId="0" xfId="42" applyNumberFormat="1" applyFont="1" applyAlignment="1">
      <alignment/>
    </xf>
    <xf numFmtId="0" fontId="46" fillId="0" borderId="0" xfId="0" applyFont="1" applyAlignment="1">
      <alignment horizontal="left"/>
    </xf>
    <xf numFmtId="44" fontId="0" fillId="0" borderId="0" xfId="44" applyFont="1" applyAlignment="1">
      <alignment/>
    </xf>
    <xf numFmtId="0" fontId="47" fillId="0" borderId="0" xfId="0" applyFont="1" applyAlignment="1">
      <alignment horizontal="left"/>
    </xf>
    <xf numFmtId="49" fontId="45" fillId="0" borderId="14" xfId="55" applyNumberFormat="1" applyFont="1" applyBorder="1">
      <alignment/>
      <protection/>
    </xf>
    <xf numFmtId="0" fontId="45" fillId="0" borderId="14" xfId="55" applyFont="1" applyBorder="1">
      <alignment/>
      <protection/>
    </xf>
    <xf numFmtId="164" fontId="45" fillId="0" borderId="14" xfId="42" applyNumberFormat="1" applyFont="1" applyBorder="1" applyAlignment="1">
      <alignment/>
    </xf>
    <xf numFmtId="44" fontId="45" fillId="0" borderId="14" xfId="44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43" fillId="36" borderId="0" xfId="0" applyFont="1" applyFill="1" applyAlignment="1">
      <alignment/>
    </xf>
    <xf numFmtId="0" fontId="43" fillId="36" borderId="0" xfId="0" applyFont="1" applyFill="1" applyAlignment="1">
      <alignment horizontal="center" wrapText="1"/>
    </xf>
    <xf numFmtId="3" fontId="0" fillId="0" borderId="0" xfId="0" applyNumberFormat="1" applyAlignment="1">
      <alignment/>
    </xf>
    <xf numFmtId="3" fontId="43" fillId="36" borderId="0" xfId="0" applyNumberFormat="1" applyFont="1" applyFill="1" applyAlignment="1">
      <alignment/>
    </xf>
    <xf numFmtId="164" fontId="5" fillId="0" borderId="0" xfId="61" applyNumberFormat="1" applyFont="1" applyFill="1" applyBorder="1" applyAlignment="1">
      <alignment/>
    </xf>
    <xf numFmtId="0" fontId="43" fillId="0" borderId="0" xfId="56" applyFont="1">
      <alignment/>
      <protection/>
    </xf>
    <xf numFmtId="164" fontId="9" fillId="0" borderId="0" xfId="42" applyNumberFormat="1" applyFont="1" applyFill="1" applyAlignment="1">
      <alignment/>
    </xf>
    <xf numFmtId="43" fontId="9" fillId="0" borderId="0" xfId="42" applyNumberFormat="1" applyFont="1" applyFill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37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7" borderId="0" xfId="0" applyFill="1" applyAlignment="1">
      <alignment horizontal="right"/>
    </xf>
    <xf numFmtId="0" fontId="0" fillId="38" borderId="11" xfId="0" applyFill="1" applyBorder="1" applyAlignment="1">
      <alignment horizontal="left"/>
    </xf>
    <xf numFmtId="0" fontId="0" fillId="38" borderId="11" xfId="0" applyFill="1" applyBorder="1" applyAlignment="1">
      <alignment horizontal="right"/>
    </xf>
    <xf numFmtId="0" fontId="0" fillId="37" borderId="11" xfId="0" applyFill="1" applyBorder="1" applyAlignment="1">
      <alignment horizontal="right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164" fontId="0" fillId="37" borderId="0" xfId="42" applyNumberFormat="1" applyFont="1" applyFill="1" applyAlignment="1">
      <alignment horizontal="right"/>
    </xf>
    <xf numFmtId="164" fontId="0" fillId="0" borderId="0" xfId="42" applyNumberFormat="1" applyFont="1" applyAlignment="1">
      <alignment horizontal="right"/>
    </xf>
    <xf numFmtId="164" fontId="0" fillId="37" borderId="11" xfId="42" applyNumberFormat="1" applyFont="1" applyFill="1" applyBorder="1" applyAlignment="1">
      <alignment horizontal="right"/>
    </xf>
    <xf numFmtId="164" fontId="0" fillId="38" borderId="11" xfId="42" applyNumberFormat="1" applyFont="1" applyFill="1" applyBorder="1" applyAlignment="1">
      <alignment horizontal="right"/>
    </xf>
    <xf numFmtId="164" fontId="0" fillId="40" borderId="0" xfId="42" applyNumberFormat="1" applyFont="1" applyFill="1" applyAlignment="1">
      <alignment horizontal="right"/>
    </xf>
    <xf numFmtId="164" fontId="43" fillId="40" borderId="0" xfId="0" applyNumberFormat="1" applyFont="1" applyFill="1" applyAlignment="1">
      <alignment horizontal="right"/>
    </xf>
    <xf numFmtId="0" fontId="5" fillId="0" borderId="0" xfId="57" applyFont="1" applyFill="1">
      <alignment/>
      <protection/>
    </xf>
    <xf numFmtId="165" fontId="43" fillId="0" borderId="0" xfId="61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rmal 7" xfId="56"/>
    <cellStyle name="Normal_2002 surv bal 364_369_101&amp;1061" xfId="57"/>
    <cellStyle name="Normal_2007 SurvBal364_37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333375</xdr:colOff>
      <xdr:row>2</xdr:row>
      <xdr:rowOff>47625</xdr:rowOff>
    </xdr:from>
    <xdr:to>
      <xdr:col>24</xdr:col>
      <xdr:colOff>504825</xdr:colOff>
      <xdr:row>6</xdr:row>
      <xdr:rowOff>171450</xdr:rowOff>
    </xdr:to>
    <xdr:sp>
      <xdr:nvSpPr>
        <xdr:cNvPr id="1" name="Straight Arrow Connector 2"/>
        <xdr:cNvSpPr>
          <a:spLocks/>
        </xdr:cNvSpPr>
      </xdr:nvSpPr>
      <xdr:spPr>
        <a:xfrm flipV="1">
          <a:off x="4857750" y="428625"/>
          <a:ext cx="171450" cy="904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AppData\Local\Temp\Temp1_Baron%20Workpapers%20-%203.zip\SJB-5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 Split"/>
      <sheetName val="2010 PUL"/>
      <sheetName val="2010 surv bal"/>
      <sheetName val="201012 SurvBal364_373"/>
    </sheetNames>
    <sheetDataSet>
      <sheetData sheetId="3">
        <row r="4">
          <cell r="A4" t="str">
            <v>** INDEX **</v>
          </cell>
          <cell r="B4" t="str">
            <v>VALIDATE</v>
          </cell>
          <cell r="C4" t="str">
            <v>utility_account</v>
          </cell>
          <cell r="D4" t="str">
            <v>retirement_unit</v>
          </cell>
          <cell r="E4" t="str">
            <v>activity_quantity</v>
          </cell>
          <cell r="F4" t="str">
            <v>activity_cost</v>
          </cell>
        </row>
        <row r="5">
          <cell r="A5" t="str">
            <v>36400 -000.000 : FPL Conversion 000</v>
          </cell>
          <cell r="B5" t="b">
            <v>1</v>
          </cell>
          <cell r="C5" t="str">
            <v>36400 - Poles, Towers &amp; Fixtures</v>
          </cell>
          <cell r="D5" t="str">
            <v>000.000 : FPL Conversion 000</v>
          </cell>
          <cell r="E5">
            <v>0</v>
          </cell>
          <cell r="F5">
            <v>0</v>
          </cell>
        </row>
        <row r="6">
          <cell r="A6" t="str">
            <v>36400 -000.000 : Non-Unitized</v>
          </cell>
          <cell r="B6" t="b">
            <v>1</v>
          </cell>
          <cell r="C6" t="str">
            <v>36400 - Poles, Towers &amp; Fixtures</v>
          </cell>
          <cell r="D6" t="str">
            <v>000.000 : Non-Unitized</v>
          </cell>
          <cell r="E6">
            <v>6806</v>
          </cell>
          <cell r="F6">
            <v>27534267.61</v>
          </cell>
        </row>
        <row r="7">
          <cell r="A7" t="str">
            <v>36400 -222.815  : POLE,REPOL, ALL SIZES</v>
          </cell>
          <cell r="B7" t="b">
            <v>1</v>
          </cell>
          <cell r="C7" t="str">
            <v>36400 - Poles, Towers &amp; Fixtures</v>
          </cell>
          <cell r="D7" t="str">
            <v>222.815  : POLE,REPOL, ALL SIZES</v>
          </cell>
          <cell r="E7">
            <v>0</v>
          </cell>
          <cell r="F7">
            <v>0</v>
          </cell>
        </row>
        <row r="8">
          <cell r="A8" t="str">
            <v>36400 -400.101  : TRANSMISSION POLE/W TOPP</v>
          </cell>
          <cell r="B8" t="b">
            <v>1</v>
          </cell>
          <cell r="C8" t="str">
            <v>36400 - Poles, Towers &amp; Fixtures</v>
          </cell>
          <cell r="D8" t="str">
            <v>400.101  : TRANSMISSION POLE/W TOPP</v>
          </cell>
          <cell r="E8">
            <v>0</v>
          </cell>
          <cell r="F8">
            <v>0</v>
          </cell>
        </row>
        <row r="9">
          <cell r="A9" t="str">
            <v>36400 -400.130  :POLE, WOOD 25/30 FT</v>
          </cell>
          <cell r="B9" t="b">
            <v>1</v>
          </cell>
          <cell r="C9" t="str">
            <v>36400 - Poles, Towers &amp; Fixtures</v>
          </cell>
          <cell r="D9" t="str">
            <v>400.130  :POLE, WOOD 25/30 FT</v>
          </cell>
          <cell r="E9">
            <v>179524</v>
          </cell>
          <cell r="F9">
            <v>56153723.31</v>
          </cell>
        </row>
        <row r="10">
          <cell r="A10" t="str">
            <v>36400 -400.135  :POLE, WOOD 35/40/45 FT</v>
          </cell>
          <cell r="B10" t="b">
            <v>1</v>
          </cell>
          <cell r="C10" t="str">
            <v>36400 - Poles, Towers &amp; Fixtures</v>
          </cell>
          <cell r="D10" t="str">
            <v>400.135  :POLE, WOOD 35/40/45 FT</v>
          </cell>
          <cell r="E10">
            <v>831833</v>
          </cell>
          <cell r="F10">
            <v>567414395.47</v>
          </cell>
        </row>
        <row r="11">
          <cell r="A11" t="str">
            <v>36400 -400.150  :POLE, WOOD 50/55/60 FT</v>
          </cell>
          <cell r="B11" t="b">
            <v>1</v>
          </cell>
          <cell r="C11" t="str">
            <v>36400 - Poles, Towers &amp; Fixtures</v>
          </cell>
          <cell r="D11" t="str">
            <v>400.150  :POLE, WOOD 50/55/60 FT</v>
          </cell>
          <cell r="E11">
            <v>63210</v>
          </cell>
          <cell r="F11">
            <v>87536977.29</v>
          </cell>
        </row>
        <row r="12">
          <cell r="A12" t="str">
            <v>36400 -400.165  :POLE, WOOD 65 FT and &gt;</v>
          </cell>
          <cell r="B12" t="b">
            <v>1</v>
          </cell>
          <cell r="C12" t="str">
            <v>36400 - Poles, Towers &amp; Fixtures</v>
          </cell>
          <cell r="D12" t="str">
            <v>400.165  :POLE, WOOD 65 FT and &gt;</v>
          </cell>
          <cell r="E12">
            <v>1615</v>
          </cell>
          <cell r="F12">
            <v>3966858.37</v>
          </cell>
        </row>
        <row r="13">
          <cell r="A13" t="str">
            <v>36400 -400.230  : POLE,CONCRETE 30'</v>
          </cell>
          <cell r="B13" t="b">
            <v>1</v>
          </cell>
          <cell r="C13" t="str">
            <v>36400 - Poles, Towers &amp; Fixtures</v>
          </cell>
          <cell r="D13" t="str">
            <v>400.230  : POLE,CONCRETE 30'</v>
          </cell>
          <cell r="E13">
            <v>2780</v>
          </cell>
          <cell r="F13">
            <v>1726255.64</v>
          </cell>
        </row>
        <row r="14">
          <cell r="A14" t="str">
            <v>36400 -400.235  :POLE, CONCRETE 35/40/45 F</v>
          </cell>
          <cell r="B14" t="b">
            <v>1</v>
          </cell>
          <cell r="C14" t="str">
            <v>36400 - Poles, Towers &amp; Fixtures</v>
          </cell>
          <cell r="D14" t="str">
            <v>400.235  :POLE, CONCRETE 35/40/45 F</v>
          </cell>
          <cell r="E14">
            <v>51213</v>
          </cell>
          <cell r="F14">
            <v>71128190.26</v>
          </cell>
        </row>
        <row r="15">
          <cell r="A15" t="str">
            <v>36400 -400.251  :POLE, CONCRETE 50/55/60 F</v>
          </cell>
          <cell r="B15" t="b">
            <v>1</v>
          </cell>
          <cell r="C15" t="str">
            <v>36400 - Poles, Towers &amp; Fixtures</v>
          </cell>
          <cell r="D15" t="str">
            <v>400.251  :POLE, CONCRETE 50/55/60 F</v>
          </cell>
          <cell r="E15">
            <v>25121</v>
          </cell>
          <cell r="F15">
            <v>127496717.64</v>
          </cell>
        </row>
        <row r="16">
          <cell r="A16" t="str">
            <v>36400 -400.263  :POLE, CONCRETE 65 FT and </v>
          </cell>
          <cell r="B16" t="b">
            <v>1</v>
          </cell>
          <cell r="C16" t="str">
            <v>36400 - Poles, Towers &amp; Fixtures</v>
          </cell>
          <cell r="D16" t="str">
            <v>400.263  :POLE, CONCRETE 65 FT and </v>
          </cell>
          <cell r="E16">
            <v>785</v>
          </cell>
          <cell r="F16">
            <v>6831161.25</v>
          </cell>
        </row>
        <row r="17">
          <cell r="A17" t="str">
            <v>36400 -400.300  : POLE, STL/METAL</v>
          </cell>
          <cell r="B17" t="b">
            <v>1</v>
          </cell>
          <cell r="C17" t="str">
            <v>36400 - Poles, Towers &amp; Fixtures</v>
          </cell>
          <cell r="D17" t="str">
            <v>400.300  : POLE, STL/METAL</v>
          </cell>
          <cell r="E17">
            <v>12</v>
          </cell>
          <cell r="F17">
            <v>16860.45</v>
          </cell>
        </row>
        <row r="18">
          <cell r="A18" t="str">
            <v>36400 -400.440  : POLE,LAMINATED, ALL SIZE</v>
          </cell>
          <cell r="B18" t="b">
            <v>1</v>
          </cell>
          <cell r="C18" t="str">
            <v>36400 - Poles, Towers &amp; Fixtures</v>
          </cell>
          <cell r="D18" t="str">
            <v>400.440  : POLE,LAMINATED, ALL SIZE</v>
          </cell>
          <cell r="E18">
            <v>4</v>
          </cell>
          <cell r="F18">
            <v>14075.93</v>
          </cell>
        </row>
        <row r="19">
          <cell r="A19" t="str">
            <v>36400 -401.010  :FOREIGN ATTACHMENTS</v>
          </cell>
          <cell r="B19" t="b">
            <v>1</v>
          </cell>
          <cell r="C19" t="str">
            <v>36400 - Poles, Towers &amp; Fixtures</v>
          </cell>
          <cell r="D19" t="str">
            <v>401.010  :FOREIGN ATTACHMENTS</v>
          </cell>
          <cell r="E19">
            <v>126189</v>
          </cell>
          <cell r="F19">
            <v>18233836.43</v>
          </cell>
        </row>
        <row r="20">
          <cell r="A20" t="str">
            <v>36400 -401.020  :FOREIGN ATT. TRANS</v>
          </cell>
          <cell r="B20" t="b">
            <v>1</v>
          </cell>
          <cell r="C20" t="str">
            <v>36400 - Poles, Towers &amp; Fixtures</v>
          </cell>
          <cell r="D20" t="str">
            <v>401.020  :FOREIGN ATT. TRANS</v>
          </cell>
          <cell r="E20">
            <v>7265</v>
          </cell>
          <cell r="F20">
            <v>1979385.78</v>
          </cell>
        </row>
        <row r="21">
          <cell r="A21" t="str">
            <v>36400 -401.040  : CABLE ATTACHMENT TRANSFE</v>
          </cell>
          <cell r="B21" t="b">
            <v>1</v>
          </cell>
          <cell r="C21" t="str">
            <v>36400 - Poles, Towers &amp; Fixtures</v>
          </cell>
          <cell r="D21" t="str">
            <v>401.040  : CABLE ATTACHMENT TRANSFE</v>
          </cell>
          <cell r="E21">
            <v>306</v>
          </cell>
          <cell r="F21">
            <v>16651.97</v>
          </cell>
        </row>
        <row r="22">
          <cell r="A22" t="str">
            <v>36400 -401.099  : MIN ITM JNT USE ATCH</v>
          </cell>
          <cell r="B22" t="b">
            <v>1</v>
          </cell>
          <cell r="C22" t="str">
            <v>36400 - Poles, Towers &amp; Fixtures</v>
          </cell>
          <cell r="D22" t="str">
            <v>401.099  : MIN ITM JNT USE ATCH</v>
          </cell>
          <cell r="E22">
            <v>0</v>
          </cell>
          <cell r="F22">
            <v>0</v>
          </cell>
        </row>
        <row r="23">
          <cell r="A23" t="str">
            <v>36400 -474.820  :FOUNDATION</v>
          </cell>
          <cell r="B23" t="b">
            <v>1</v>
          </cell>
          <cell r="C23" t="str">
            <v>36400 - Poles, Towers &amp; Fixtures</v>
          </cell>
          <cell r="D23" t="str">
            <v>474.820  :FOUNDATION</v>
          </cell>
          <cell r="E23">
            <v>23</v>
          </cell>
          <cell r="F23">
            <v>32028.12</v>
          </cell>
        </row>
        <row r="24">
          <cell r="A24" t="str">
            <v>36400 -475.825  : MAT,SW,STATION</v>
          </cell>
          <cell r="B24" t="b">
            <v>1</v>
          </cell>
          <cell r="C24" t="str">
            <v>36400 - Poles, Towers &amp; Fixtures</v>
          </cell>
          <cell r="D24" t="str">
            <v>475.825  : MAT,SW,STATION</v>
          </cell>
          <cell r="E24">
            <v>3</v>
          </cell>
          <cell r="F24">
            <v>14240.93</v>
          </cell>
        </row>
        <row r="25">
          <cell r="A25" t="str">
            <v>36400 -479.810  : POLE,WOOD,BRACE,PUSH</v>
          </cell>
          <cell r="B25" t="b">
            <v>1</v>
          </cell>
          <cell r="C25" t="str">
            <v>36400 - Poles, Towers &amp; Fixtures</v>
          </cell>
          <cell r="D25" t="str">
            <v>479.810  : POLE,WOOD,BRACE,PUSH</v>
          </cell>
          <cell r="E25">
            <v>115</v>
          </cell>
          <cell r="F25">
            <v>88946.16</v>
          </cell>
        </row>
        <row r="26">
          <cell r="A26" t="str">
            <v>36400 -480.830  : FENCE,EQUIPMENT ENCLOSUR</v>
          </cell>
          <cell r="B26" t="b">
            <v>1</v>
          </cell>
          <cell r="C26" t="str">
            <v>36400 - Poles, Towers &amp; Fixtures</v>
          </cell>
          <cell r="D26" t="str">
            <v>480.830  : FENCE,EQUIPMENT ENCLOSUR</v>
          </cell>
          <cell r="E26">
            <v>849</v>
          </cell>
          <cell r="F26">
            <v>20302.66</v>
          </cell>
        </row>
        <row r="27">
          <cell r="A27" t="str">
            <v>36400 -492.925  : DOLPHIN,CONCRETE,ALL PIL</v>
          </cell>
          <cell r="B27" t="b">
            <v>1</v>
          </cell>
          <cell r="C27" t="str">
            <v>36400 - Poles, Towers &amp; Fixtures</v>
          </cell>
          <cell r="D27" t="str">
            <v>492.925  : DOLPHIN,CONCRETE,ALL PIL</v>
          </cell>
          <cell r="E27">
            <v>6</v>
          </cell>
          <cell r="F27">
            <v>17389.94</v>
          </cell>
        </row>
        <row r="28">
          <cell r="A28" t="str">
            <v>36400 -980.980  :CUST CONT CASH</v>
          </cell>
          <cell r="B28" t="b">
            <v>1</v>
          </cell>
          <cell r="C28" t="str">
            <v>36400 - Poles, Towers &amp; Fixtures</v>
          </cell>
          <cell r="D28" t="str">
            <v>980.980  :CUST CONT CASH</v>
          </cell>
          <cell r="E28">
            <v>0</v>
          </cell>
          <cell r="F28">
            <v>0</v>
          </cell>
        </row>
        <row r="29">
          <cell r="A29" t="str">
            <v>36400 -980.985  :CUST CONT LABOR</v>
          </cell>
          <cell r="B29" t="b">
            <v>1</v>
          </cell>
          <cell r="C29" t="str">
            <v>36400 - Poles, Towers &amp; Fixtures</v>
          </cell>
          <cell r="D29" t="str">
            <v>980.985  :CUST CONT LABOR</v>
          </cell>
          <cell r="E29">
            <v>0</v>
          </cell>
          <cell r="F29">
            <v>0</v>
          </cell>
        </row>
        <row r="30">
          <cell r="A30" t="str">
            <v>36400 -990.990  : MINOR ITEM SALVAGE</v>
          </cell>
          <cell r="B30" t="b">
            <v>1</v>
          </cell>
          <cell r="C30" t="str">
            <v>36400 - Poles, Towers &amp; Fixtures</v>
          </cell>
          <cell r="D30" t="str">
            <v>990.990  : MINOR ITEM SALVAGE</v>
          </cell>
          <cell r="E30">
            <v>0</v>
          </cell>
          <cell r="F30">
            <v>0</v>
          </cell>
        </row>
        <row r="31">
          <cell r="A31" t="str">
            <v>36400 -990.997  : MINOR ITEM SPREAD</v>
          </cell>
          <cell r="B31" t="b">
            <v>1</v>
          </cell>
          <cell r="C31" t="str">
            <v>36400 - Poles, Towers &amp; Fixtures</v>
          </cell>
          <cell r="D31" t="str">
            <v>990.997  : MINOR ITEM SPREAD</v>
          </cell>
          <cell r="E31">
            <v>0</v>
          </cell>
          <cell r="F31">
            <v>0</v>
          </cell>
        </row>
        <row r="32">
          <cell r="A32" t="str">
            <v>36400 -990.999  : MINOR ITEM/INST COST</v>
          </cell>
          <cell r="B32" t="b">
            <v>1</v>
          </cell>
          <cell r="C32" t="str">
            <v>36400 - Poles, Towers &amp; Fixtures</v>
          </cell>
          <cell r="D32" t="str">
            <v>990.999  : MINOR ITEM/INST COST</v>
          </cell>
          <cell r="E32">
            <v>0</v>
          </cell>
          <cell r="F32">
            <v>0</v>
          </cell>
        </row>
        <row r="33">
          <cell r="A33" t="str">
            <v>36400 - Poles, Towers &amp; Fixtures Total</v>
          </cell>
          <cell r="B33" t="str">
            <v/>
          </cell>
          <cell r="C33" t="str">
            <v>36400 - Poles, Towers &amp; Fixtures Total</v>
          </cell>
          <cell r="E33">
            <v>1297659</v>
          </cell>
          <cell r="F33">
            <v>970222265.2099998</v>
          </cell>
        </row>
        <row r="34">
          <cell r="A34" t="str">
            <v>36500 -000.000 : FPL Conversion 000</v>
          </cell>
          <cell r="B34" t="b">
            <v>1</v>
          </cell>
          <cell r="C34" t="str">
            <v>36500 - Overhead Cond &amp; Devices</v>
          </cell>
          <cell r="D34" t="str">
            <v>000.000 : FPL Conversion 000</v>
          </cell>
          <cell r="E34">
            <v>0</v>
          </cell>
          <cell r="F34">
            <v>0</v>
          </cell>
        </row>
        <row r="35">
          <cell r="A35" t="str">
            <v>36500 -000.000 : Non-Unitized</v>
          </cell>
          <cell r="B35" t="b">
            <v>1</v>
          </cell>
          <cell r="C35" t="str">
            <v>36500 - Overhead Cond &amp; Devices</v>
          </cell>
          <cell r="D35" t="str">
            <v>000.000 : Non-Unitized</v>
          </cell>
          <cell r="E35">
            <v>9222</v>
          </cell>
          <cell r="F35">
            <v>19967145.64</v>
          </cell>
        </row>
        <row r="36">
          <cell r="A36" t="str">
            <v>36500 -500.002  :COND, PRI, AL, THRU 3/0</v>
          </cell>
          <cell r="B36" t="b">
            <v>1</v>
          </cell>
          <cell r="C36" t="str">
            <v>36500 - Overhead Cond &amp; Devices</v>
          </cell>
          <cell r="D36" t="str">
            <v>500.002  :COND, PRI, AL, THRU 3/0</v>
          </cell>
          <cell r="E36">
            <v>166593762.8</v>
          </cell>
          <cell r="F36">
            <v>273610442.47</v>
          </cell>
        </row>
        <row r="37">
          <cell r="A37" t="str">
            <v>36500 -500.011  :COND, PRI, AL, 343 - 1431</v>
          </cell>
          <cell r="B37" t="b">
            <v>1</v>
          </cell>
          <cell r="C37" t="str">
            <v>36500 - Overhead Cond &amp; Devices</v>
          </cell>
          <cell r="D37" t="str">
            <v>500.011  :COND, PRI, AL, 343 - 1431</v>
          </cell>
          <cell r="E37">
            <v>168179448.7</v>
          </cell>
          <cell r="F37">
            <v>445803704.4</v>
          </cell>
        </row>
        <row r="38">
          <cell r="A38" t="str">
            <v>36500 -500.022  :COND, PRI, CU, THRU 4/0</v>
          </cell>
          <cell r="B38" t="b">
            <v>1</v>
          </cell>
          <cell r="C38" t="str">
            <v>36500 - Overhead Cond &amp; Devices</v>
          </cell>
          <cell r="D38" t="str">
            <v>500.022  :COND, PRI, CU, THRU 4/0</v>
          </cell>
          <cell r="E38">
            <v>2118038.29</v>
          </cell>
          <cell r="F38">
            <v>6692891.49</v>
          </cell>
        </row>
        <row r="39">
          <cell r="A39" t="str">
            <v>36500 -500.031  :COND, PRI, CU, 350 KCM</v>
          </cell>
          <cell r="B39" t="b">
            <v>1</v>
          </cell>
          <cell r="C39" t="str">
            <v>36500 - Overhead Cond &amp; Devices</v>
          </cell>
          <cell r="D39" t="str">
            <v>500.031  :COND, PRI, CU, 350 KCM</v>
          </cell>
          <cell r="E39">
            <v>1694698</v>
          </cell>
          <cell r="F39">
            <v>7373849.91</v>
          </cell>
        </row>
        <row r="40">
          <cell r="A40" t="str">
            <v>36500 -500.040  :COND, SEC, AL, THRU 4/0</v>
          </cell>
          <cell r="B40" t="b">
            <v>1</v>
          </cell>
          <cell r="C40" t="str">
            <v>36500 - Overhead Cond &amp; Devices</v>
          </cell>
          <cell r="D40" t="str">
            <v>500.040  :COND, SEC, AL, THRU 4/0</v>
          </cell>
          <cell r="E40">
            <v>125481770.01</v>
          </cell>
          <cell r="F40">
            <v>154304974.3</v>
          </cell>
        </row>
        <row r="41">
          <cell r="A41" t="str">
            <v>36500 -500.051  :COND, SEC, AL, 336 - 1000</v>
          </cell>
          <cell r="B41" t="b">
            <v>1</v>
          </cell>
          <cell r="C41" t="str">
            <v>36500 - Overhead Cond &amp; Devices</v>
          </cell>
          <cell r="D41" t="str">
            <v>500.051  :COND, SEC, AL, 336 - 1000</v>
          </cell>
          <cell r="E41">
            <v>1408263.58</v>
          </cell>
          <cell r="F41">
            <v>3579671.27</v>
          </cell>
        </row>
        <row r="42">
          <cell r="A42" t="str">
            <v>36500 -500.065  :COND, SEC, CU, THRU 4/0</v>
          </cell>
          <cell r="B42" t="b">
            <v>1</v>
          </cell>
          <cell r="C42" t="str">
            <v>36500 - Overhead Cond &amp; Devices</v>
          </cell>
          <cell r="D42" t="str">
            <v>500.065  :COND, SEC, CU, THRU 4/0</v>
          </cell>
          <cell r="E42">
            <v>-138171.79</v>
          </cell>
          <cell r="F42">
            <v>17605.98</v>
          </cell>
        </row>
        <row r="43">
          <cell r="A43" t="str">
            <v>36500 -500.071  :COND, SEC, CU, 350 - 1500</v>
          </cell>
          <cell r="B43" t="b">
            <v>1</v>
          </cell>
          <cell r="C43" t="str">
            <v>36500 - Overhead Cond &amp; Devices</v>
          </cell>
          <cell r="D43" t="str">
            <v>500.071  :COND, SEC, CU, 350 - 1500</v>
          </cell>
          <cell r="E43">
            <v>16475.76</v>
          </cell>
          <cell r="F43">
            <v>232471.37</v>
          </cell>
        </row>
        <row r="44">
          <cell r="A44" t="str">
            <v>36500 -500.081  :CBL, SEC, DPX, ALL</v>
          </cell>
          <cell r="B44" t="b">
            <v>1</v>
          </cell>
          <cell r="C44" t="str">
            <v>36500 - Overhead Cond &amp; Devices</v>
          </cell>
          <cell r="D44" t="str">
            <v>500.081  :CBL, SEC, DPX, ALL</v>
          </cell>
          <cell r="E44">
            <v>7912296.1</v>
          </cell>
          <cell r="F44">
            <v>9306897.84</v>
          </cell>
        </row>
        <row r="45">
          <cell r="A45" t="str">
            <v>36500 -500.091  :CBL, SEC, TPX, ALL</v>
          </cell>
          <cell r="B45" t="b">
            <v>1</v>
          </cell>
          <cell r="C45" t="str">
            <v>36500 - Overhead Cond &amp; Devices</v>
          </cell>
          <cell r="D45" t="str">
            <v>500.091  :CBL, SEC, TPX, ALL</v>
          </cell>
          <cell r="E45">
            <v>34997752.5</v>
          </cell>
          <cell r="F45">
            <v>82996787.62</v>
          </cell>
        </row>
        <row r="46">
          <cell r="A46" t="str">
            <v>36500 -500.113  :CBL, SEC, QDPX, ALL</v>
          </cell>
          <cell r="B46" t="b">
            <v>1</v>
          </cell>
          <cell r="C46" t="str">
            <v>36500 - Overhead Cond &amp; Devices</v>
          </cell>
          <cell r="D46" t="str">
            <v>500.113  :CBL, SEC, QDPX, ALL</v>
          </cell>
          <cell r="E46">
            <v>1396902.05</v>
          </cell>
          <cell r="F46">
            <v>8232115.55</v>
          </cell>
        </row>
        <row r="47">
          <cell r="A47" t="str">
            <v>36500 -500.140  : BUS, BAR/TUBING</v>
          </cell>
          <cell r="B47" t="b">
            <v>1</v>
          </cell>
          <cell r="C47" t="str">
            <v>36500 - Overhead Cond &amp; Devices</v>
          </cell>
          <cell r="D47" t="str">
            <v>500.140  : BUS, BAR/TUBING</v>
          </cell>
          <cell r="E47">
            <v>0</v>
          </cell>
          <cell r="F47">
            <v>0.32</v>
          </cell>
        </row>
        <row r="48">
          <cell r="A48" t="str">
            <v>36500 -500.145  : SYSTEM,SW GROUNDING</v>
          </cell>
          <cell r="B48" t="b">
            <v>1</v>
          </cell>
          <cell r="C48" t="str">
            <v>36500 - Overhead Cond &amp; Devices</v>
          </cell>
          <cell r="D48" t="str">
            <v>500.145  : SYSTEM,SW GROUNDING</v>
          </cell>
          <cell r="E48">
            <v>0</v>
          </cell>
          <cell r="F48">
            <v>0</v>
          </cell>
        </row>
        <row r="49">
          <cell r="A49" t="str">
            <v>36500 -515.152  :CBL, PRI, AER, ALL</v>
          </cell>
          <cell r="B49" t="b">
            <v>1</v>
          </cell>
          <cell r="C49" t="str">
            <v>36500 - Overhead Cond &amp; Devices</v>
          </cell>
          <cell r="D49" t="str">
            <v>515.152  :CBL, PRI, AER, ALL</v>
          </cell>
          <cell r="E49">
            <v>187383</v>
          </cell>
          <cell r="F49">
            <v>361814.56</v>
          </cell>
        </row>
        <row r="50">
          <cell r="A50" t="str">
            <v>36500 -530.301  : SENSOR, LINE POST VIP</v>
          </cell>
          <cell r="B50" t="b">
            <v>1</v>
          </cell>
          <cell r="C50" t="str">
            <v>36500 - Overhead Cond &amp; Devices</v>
          </cell>
          <cell r="D50" t="str">
            <v>530.301  : SENSOR, LINE POST VIP</v>
          </cell>
          <cell r="E50">
            <v>15</v>
          </cell>
          <cell r="F50">
            <v>24231.83</v>
          </cell>
        </row>
        <row r="51">
          <cell r="A51" t="str">
            <v>36500 -530.302  : TRANSDUCER FOR VIP SEN  </v>
          </cell>
          <cell r="B51" t="b">
            <v>1</v>
          </cell>
          <cell r="C51" t="str">
            <v>36500 - Overhead Cond &amp; Devices</v>
          </cell>
          <cell r="D51" t="str">
            <v>530.302  : TRANSDUCER FOR VIP SEN  </v>
          </cell>
          <cell r="E51">
            <v>0</v>
          </cell>
          <cell r="F51">
            <v>11524.62</v>
          </cell>
        </row>
        <row r="52">
          <cell r="A52" t="str">
            <v>36500 -550.440  :SW, SECT</v>
          </cell>
          <cell r="B52" t="b">
            <v>1</v>
          </cell>
          <cell r="C52" t="str">
            <v>36500 - Overhead Cond &amp; Devices</v>
          </cell>
          <cell r="D52" t="str">
            <v>550.440  :SW, SECT</v>
          </cell>
          <cell r="E52">
            <v>477.33</v>
          </cell>
          <cell r="F52">
            <v>3338153.89</v>
          </cell>
        </row>
        <row r="53">
          <cell r="A53" t="str">
            <v>36500 -550.501  :SW, DISCONNECT</v>
          </cell>
          <cell r="B53" t="b">
            <v>1</v>
          </cell>
          <cell r="C53" t="str">
            <v>36500 - Overhead Cond &amp; Devices</v>
          </cell>
          <cell r="D53" t="str">
            <v>550.501  :SW, DISCONNECT</v>
          </cell>
          <cell r="E53">
            <v>166039</v>
          </cell>
          <cell r="F53">
            <v>137056395.23</v>
          </cell>
        </row>
        <row r="54">
          <cell r="A54" t="str">
            <v>36500 -550.515  :SW, REG, BY PASS</v>
          </cell>
          <cell r="B54" t="b">
            <v>1</v>
          </cell>
          <cell r="C54" t="str">
            <v>36500 - Overhead Cond &amp; Devices</v>
          </cell>
          <cell r="D54" t="str">
            <v>550.515  :SW, REG, BY PASS</v>
          </cell>
          <cell r="E54">
            <v>501</v>
          </cell>
          <cell r="F54">
            <v>719710.37</v>
          </cell>
        </row>
        <row r="55">
          <cell r="A55" t="str">
            <v>36500 -550.531  : SW, 1P, 25KV, LOAD INTER</v>
          </cell>
          <cell r="B55" t="b">
            <v>1</v>
          </cell>
          <cell r="C55" t="str">
            <v>36500 - Overhead Cond &amp; Devices</v>
          </cell>
          <cell r="D55" t="str">
            <v>550.531  : SW, 1P, 25KV, LOAD INTER</v>
          </cell>
          <cell r="E55">
            <v>10</v>
          </cell>
          <cell r="F55">
            <v>6442.59</v>
          </cell>
        </row>
        <row r="56">
          <cell r="A56" t="str">
            <v>36500 -550.567  : SW, 3P, 15KV, LOAD INTER</v>
          </cell>
          <cell r="B56" t="b">
            <v>1</v>
          </cell>
          <cell r="C56" t="str">
            <v>36500 - Overhead Cond &amp; Devices</v>
          </cell>
          <cell r="D56" t="str">
            <v>550.567  : SW, 3P, 15KV, LOAD INTER</v>
          </cell>
          <cell r="E56">
            <v>1</v>
          </cell>
          <cell r="F56">
            <v>4852.68</v>
          </cell>
        </row>
        <row r="57">
          <cell r="A57" t="str">
            <v>36500 -550.575  : SW, 3P, 25KV, VACUUM, 60</v>
          </cell>
          <cell r="B57" t="b">
            <v>1</v>
          </cell>
          <cell r="C57" t="str">
            <v>36500 - Overhead Cond &amp; Devices</v>
          </cell>
          <cell r="D57" t="str">
            <v>550.575  : SW, 3P, 25KV, VACUUM, 60</v>
          </cell>
          <cell r="E57">
            <v>521.33</v>
          </cell>
          <cell r="F57">
            <v>13293362.85</v>
          </cell>
        </row>
        <row r="58">
          <cell r="A58" t="str">
            <v>36500 -550.577  : SW, 3P, 25KV, LOAD INTER</v>
          </cell>
          <cell r="B58" t="b">
            <v>1</v>
          </cell>
          <cell r="C58" t="str">
            <v>36500 - Overhead Cond &amp; Devices</v>
          </cell>
          <cell r="D58" t="str">
            <v>550.577  : SW, 3P, 25KV, LOAD INTER</v>
          </cell>
          <cell r="E58">
            <v>0</v>
          </cell>
          <cell r="F58">
            <v>0</v>
          </cell>
        </row>
        <row r="59">
          <cell r="A59" t="str">
            <v>36500 -560.601  : RECLOSURE, 1 PH</v>
          </cell>
          <cell r="B59" t="b">
            <v>1</v>
          </cell>
          <cell r="C59" t="str">
            <v>36500 - Overhead Cond &amp; Devices</v>
          </cell>
          <cell r="D59" t="str">
            <v>560.601  : RECLOSURE, 1 PH</v>
          </cell>
          <cell r="E59">
            <v>2038</v>
          </cell>
          <cell r="F59">
            <v>4583115.09</v>
          </cell>
        </row>
        <row r="60">
          <cell r="A60" t="str">
            <v>36500 -560.631  : RECLOSURE, 3 PH</v>
          </cell>
          <cell r="B60" t="b">
            <v>1</v>
          </cell>
          <cell r="C60" t="str">
            <v>36500 - Overhead Cond &amp; Devices</v>
          </cell>
          <cell r="D60" t="str">
            <v>560.631  : RECLOSURE, 3 PH</v>
          </cell>
          <cell r="E60">
            <v>3490</v>
          </cell>
          <cell r="F60">
            <v>35573338.58</v>
          </cell>
        </row>
        <row r="61">
          <cell r="A61" t="str">
            <v>36500 -570.700  : RTU CAB POLE MOUNTED</v>
          </cell>
          <cell r="B61" t="b">
            <v>1</v>
          </cell>
          <cell r="C61" t="str">
            <v>36500 - Overhead Cond &amp; Devices</v>
          </cell>
          <cell r="D61" t="str">
            <v>570.700  : RTU CAB POLE MOUNTED</v>
          </cell>
          <cell r="E61">
            <v>-41</v>
          </cell>
          <cell r="F61">
            <v>693490.7</v>
          </cell>
        </row>
        <row r="62">
          <cell r="A62" t="str">
            <v>36500 -570.711  :SWITCH, OIL</v>
          </cell>
          <cell r="B62" t="b">
            <v>1</v>
          </cell>
          <cell r="C62" t="str">
            <v>36500 - Overhead Cond &amp; Devices</v>
          </cell>
          <cell r="D62" t="str">
            <v>570.711  :SWITCH, OIL</v>
          </cell>
          <cell r="E62">
            <v>84</v>
          </cell>
          <cell r="F62">
            <v>79722.55</v>
          </cell>
        </row>
        <row r="63">
          <cell r="A63" t="str">
            <v>36500 -578.776  :CONTROLLER</v>
          </cell>
          <cell r="B63" t="b">
            <v>1</v>
          </cell>
          <cell r="C63" t="str">
            <v>36500 - Overhead Cond &amp; Devices</v>
          </cell>
          <cell r="D63" t="str">
            <v>578.776  :CONTROLLER</v>
          </cell>
          <cell r="E63">
            <v>1384</v>
          </cell>
          <cell r="F63">
            <v>13434340.02</v>
          </cell>
        </row>
        <row r="64">
          <cell r="A64" t="str">
            <v>36500 -980.980  :CUST CONT CASH</v>
          </cell>
          <cell r="B64" t="b">
            <v>1</v>
          </cell>
          <cell r="C64" t="str">
            <v>36500 - Overhead Cond &amp; Devices</v>
          </cell>
          <cell r="D64" t="str">
            <v>980.980  :CUST CONT CASH</v>
          </cell>
          <cell r="E64">
            <v>0</v>
          </cell>
          <cell r="F64">
            <v>0</v>
          </cell>
        </row>
        <row r="65">
          <cell r="A65" t="str">
            <v>36500 -980.985  :CUST CONT LABOR</v>
          </cell>
          <cell r="B65" t="b">
            <v>1</v>
          </cell>
          <cell r="C65" t="str">
            <v>36500 - Overhead Cond &amp; Devices</v>
          </cell>
          <cell r="D65" t="str">
            <v>980.985  :CUST CONT LABOR</v>
          </cell>
          <cell r="E65">
            <v>0</v>
          </cell>
          <cell r="F65">
            <v>0</v>
          </cell>
        </row>
        <row r="66">
          <cell r="A66" t="str">
            <v>36500 -990.699  : MINOR ITEM/INST COST - U</v>
          </cell>
          <cell r="B66" t="b">
            <v>1</v>
          </cell>
          <cell r="C66" t="str">
            <v>36500 - Overhead Cond &amp; Devices</v>
          </cell>
          <cell r="D66" t="str">
            <v>990.699  : MINOR ITEM/INST COST - U</v>
          </cell>
          <cell r="E66">
            <v>0</v>
          </cell>
          <cell r="F66">
            <v>0</v>
          </cell>
        </row>
        <row r="67">
          <cell r="A67" t="str">
            <v>36500 -990.790  : TX, PT, 1PH 13KV</v>
          </cell>
          <cell r="B67" t="b">
            <v>1</v>
          </cell>
          <cell r="C67" t="str">
            <v>36500 - Overhead Cond &amp; Devices</v>
          </cell>
          <cell r="D67" t="str">
            <v>990.790  : TX, PT, 1PH 13KV</v>
          </cell>
          <cell r="E67">
            <v>0</v>
          </cell>
          <cell r="F67">
            <v>0</v>
          </cell>
        </row>
        <row r="68">
          <cell r="A68" t="str">
            <v>36500 -990.990  : MINOR ITEM SALVAGE</v>
          </cell>
          <cell r="B68" t="b">
            <v>1</v>
          </cell>
          <cell r="C68" t="str">
            <v>36500 - Overhead Cond &amp; Devices</v>
          </cell>
          <cell r="D68" t="str">
            <v>990.990  : MINOR ITEM SALVAGE</v>
          </cell>
          <cell r="E68">
            <v>0</v>
          </cell>
          <cell r="F68">
            <v>0</v>
          </cell>
        </row>
        <row r="69">
          <cell r="A69" t="str">
            <v>36500 -990.991  : REVERSIBLE WIRE ER57 - D</v>
          </cell>
          <cell r="B69" t="b">
            <v>1</v>
          </cell>
          <cell r="C69" t="str">
            <v>36500 - Overhead Cond &amp; Devices</v>
          </cell>
          <cell r="D69" t="str">
            <v>990.991  : REVERSIBLE WIRE ER57 - D</v>
          </cell>
          <cell r="E69">
            <v>0</v>
          </cell>
          <cell r="F69">
            <v>0</v>
          </cell>
        </row>
        <row r="70">
          <cell r="A70" t="str">
            <v>36500 -990.994  : MECA ONLY</v>
          </cell>
          <cell r="B70" t="b">
            <v>1</v>
          </cell>
          <cell r="C70" t="str">
            <v>36500 - Overhead Cond &amp; Devices</v>
          </cell>
          <cell r="D70" t="str">
            <v>990.994  : MECA ONLY</v>
          </cell>
          <cell r="E70">
            <v>0</v>
          </cell>
          <cell r="F70">
            <v>0</v>
          </cell>
        </row>
        <row r="71">
          <cell r="A71" t="str">
            <v>36500 -990.997  : MINOR ITEM SPREAD</v>
          </cell>
          <cell r="B71" t="b">
            <v>1</v>
          </cell>
          <cell r="C71" t="str">
            <v>36500 - Overhead Cond &amp; Devices</v>
          </cell>
          <cell r="D71" t="str">
            <v>990.997  : MINOR ITEM SPREAD</v>
          </cell>
          <cell r="E71">
            <v>0</v>
          </cell>
          <cell r="F71">
            <v>0</v>
          </cell>
        </row>
        <row r="72">
          <cell r="A72" t="str">
            <v>36500 -990.997  : TO PRI &amp; SEC COND</v>
          </cell>
          <cell r="B72" t="b">
            <v>1</v>
          </cell>
          <cell r="C72" t="str">
            <v>36500 - Overhead Cond &amp; Devices</v>
          </cell>
          <cell r="D72" t="str">
            <v>990.997  : TO PRI &amp; SEC COND</v>
          </cell>
          <cell r="E72">
            <v>0</v>
          </cell>
          <cell r="F72">
            <v>0</v>
          </cell>
        </row>
        <row r="73">
          <cell r="A73" t="str">
            <v>36500 -990.998  : TO PRI COND</v>
          </cell>
          <cell r="B73" t="b">
            <v>1</v>
          </cell>
          <cell r="C73" t="str">
            <v>36500 - Overhead Cond &amp; Devices</v>
          </cell>
          <cell r="D73" t="str">
            <v>990.998  : TO PRI COND</v>
          </cell>
          <cell r="E73">
            <v>0</v>
          </cell>
          <cell r="F73">
            <v>0</v>
          </cell>
        </row>
        <row r="74">
          <cell r="A74" t="str">
            <v>36500 -990.999  : MINOR ITEM/INST COST</v>
          </cell>
          <cell r="B74" t="b">
            <v>1</v>
          </cell>
          <cell r="C74" t="str">
            <v>36500 - Overhead Cond &amp; Devices</v>
          </cell>
          <cell r="D74" t="str">
            <v>990.999  : MINOR ITEM/INST COST</v>
          </cell>
          <cell r="E74">
            <v>0</v>
          </cell>
          <cell r="F74">
            <v>133.3</v>
          </cell>
        </row>
        <row r="75">
          <cell r="A75" t="str">
            <v>36500 - Overhead Cond &amp; Devices Total</v>
          </cell>
          <cell r="B75" t="str">
            <v/>
          </cell>
          <cell r="C75" t="str">
            <v>36500 - Overhead Cond &amp; Devices Total</v>
          </cell>
          <cell r="E75">
            <v>510032360.65999997</v>
          </cell>
          <cell r="F75">
            <v>1221299187.0199995</v>
          </cell>
        </row>
        <row r="76">
          <cell r="A76" t="str">
            <v>36600 -000.000 : Non-Unitized</v>
          </cell>
          <cell r="B76" t="b">
            <v>1</v>
          </cell>
          <cell r="C76" t="str">
            <v>36600 - UG Conduit</v>
          </cell>
          <cell r="D76" t="str">
            <v>000.000 : Non-Unitized</v>
          </cell>
          <cell r="E76">
            <v>0</v>
          </cell>
          <cell r="F76">
            <v>1050.45</v>
          </cell>
        </row>
        <row r="77">
          <cell r="A77" t="str">
            <v>36600 - UG Conduit Total</v>
          </cell>
          <cell r="B77" t="str">
            <v/>
          </cell>
          <cell r="C77" t="str">
            <v>36600 - UG Conduit Total</v>
          </cell>
          <cell r="E77">
            <v>0</v>
          </cell>
          <cell r="F77">
            <v>1050.45</v>
          </cell>
        </row>
        <row r="78">
          <cell r="A78" t="str">
            <v>36660 -000.000 : FPL Conversion 000</v>
          </cell>
          <cell r="B78" t="b">
            <v>1</v>
          </cell>
          <cell r="C78" t="str">
            <v>36660 - UG Conduit (Duct Sys)</v>
          </cell>
          <cell r="D78" t="str">
            <v>000.000 : FPL Conversion 000</v>
          </cell>
          <cell r="E78">
            <v>0</v>
          </cell>
          <cell r="F78">
            <v>0</v>
          </cell>
        </row>
        <row r="79">
          <cell r="A79" t="str">
            <v>36660 -000.000 : Non-Unitized</v>
          </cell>
          <cell r="B79" t="b">
            <v>1</v>
          </cell>
          <cell r="C79" t="str">
            <v>36660 - UG Conduit (Duct Sys)</v>
          </cell>
          <cell r="D79" t="str">
            <v>000.000 : Non-Unitized</v>
          </cell>
          <cell r="E79">
            <v>5916</v>
          </cell>
          <cell r="F79">
            <v>14979835.65</v>
          </cell>
        </row>
        <row r="80">
          <cell r="A80" t="str">
            <v>36660 -211.572  :FAN, VAULT</v>
          </cell>
          <cell r="B80" t="b">
            <v>1</v>
          </cell>
          <cell r="C80" t="str">
            <v>36660 - UG Conduit (Duct Sys)</v>
          </cell>
          <cell r="D80" t="str">
            <v>211.572  :FAN, VAULT</v>
          </cell>
          <cell r="E80">
            <v>6736</v>
          </cell>
          <cell r="F80">
            <v>10354239.07</v>
          </cell>
        </row>
        <row r="81">
          <cell r="A81" t="str">
            <v>36660 -220.201  :DUCT, BURIED</v>
          </cell>
          <cell r="B81" t="b">
            <v>1</v>
          </cell>
          <cell r="C81" t="str">
            <v>36660 - UG Conduit (Duct Sys)</v>
          </cell>
          <cell r="D81" t="str">
            <v>220.201  :DUCT, BURIED</v>
          </cell>
          <cell r="E81">
            <v>155104783.12</v>
          </cell>
          <cell r="F81">
            <v>742242716.83</v>
          </cell>
        </row>
        <row r="82">
          <cell r="A82" t="str">
            <v>36660 -610.101  :DUCT, CONCRETE</v>
          </cell>
          <cell r="B82" t="b">
            <v>1</v>
          </cell>
          <cell r="C82" t="str">
            <v>36660 - UG Conduit (Duct Sys)</v>
          </cell>
          <cell r="D82" t="str">
            <v>610.101  :DUCT, CONCRETE</v>
          </cell>
          <cell r="E82">
            <v>11376143.91</v>
          </cell>
          <cell r="F82">
            <v>374190333.58</v>
          </cell>
        </row>
        <row r="83">
          <cell r="A83" t="str">
            <v>36660 -610.600  : DUCT SYS CDT &amp; STRUC</v>
          </cell>
          <cell r="B83" t="b">
            <v>1</v>
          </cell>
          <cell r="C83" t="str">
            <v>36660 - UG Conduit (Duct Sys)</v>
          </cell>
          <cell r="D83" t="str">
            <v>610.600  : DUCT SYS CDT &amp; STRUC</v>
          </cell>
          <cell r="E83">
            <v>1</v>
          </cell>
          <cell r="F83">
            <v>238773.65</v>
          </cell>
        </row>
        <row r="84">
          <cell r="A84" t="str">
            <v>36660 -630.310  :VAULT</v>
          </cell>
          <cell r="B84" t="b">
            <v>1</v>
          </cell>
          <cell r="C84" t="str">
            <v>36660 - UG Conduit (Duct Sys)</v>
          </cell>
          <cell r="D84" t="str">
            <v>630.310  :VAULT</v>
          </cell>
          <cell r="E84">
            <v>2103</v>
          </cell>
          <cell r="F84">
            <v>6189979.65</v>
          </cell>
        </row>
        <row r="85">
          <cell r="A85" t="str">
            <v>36660 -630.311  : REVAULT (MINOR ITEM)</v>
          </cell>
          <cell r="B85" t="b">
            <v>1</v>
          </cell>
          <cell r="C85" t="str">
            <v>36660 - UG Conduit (Duct Sys)</v>
          </cell>
          <cell r="D85" t="str">
            <v>630.311  : REVAULT (MINOR ITEM)</v>
          </cell>
          <cell r="E85">
            <v>0</v>
          </cell>
          <cell r="F85">
            <v>0</v>
          </cell>
        </row>
        <row r="86">
          <cell r="A86" t="str">
            <v>36660 -635.350  : VAULT,CUSTOMER-OWNED</v>
          </cell>
          <cell r="B86" t="b">
            <v>1</v>
          </cell>
          <cell r="C86" t="str">
            <v>36660 - UG Conduit (Duct Sys)</v>
          </cell>
          <cell r="D86" t="str">
            <v>635.350  : VAULT,CUSTOMER-OWNED</v>
          </cell>
          <cell r="E86">
            <v>20032</v>
          </cell>
          <cell r="F86">
            <v>21831804.64</v>
          </cell>
        </row>
        <row r="87">
          <cell r="A87" t="str">
            <v>36660 -635.355  : VAULT TX HOIST</v>
          </cell>
          <cell r="B87" t="b">
            <v>1</v>
          </cell>
          <cell r="C87" t="str">
            <v>36660 - UG Conduit (Duct Sys)</v>
          </cell>
          <cell r="D87" t="str">
            <v>635.355  : VAULT TX HOIST</v>
          </cell>
          <cell r="E87">
            <v>2</v>
          </cell>
          <cell r="F87">
            <v>16299.74</v>
          </cell>
        </row>
        <row r="88">
          <cell r="A88" t="str">
            <v>36660 -640.410  :MANHOLE</v>
          </cell>
          <cell r="B88" t="b">
            <v>1</v>
          </cell>
          <cell r="C88" t="str">
            <v>36660 - UG Conduit (Duct Sys)</v>
          </cell>
          <cell r="D88" t="str">
            <v>640.410  :MANHOLE</v>
          </cell>
          <cell r="E88">
            <v>9317</v>
          </cell>
          <cell r="F88">
            <v>60204340.01</v>
          </cell>
        </row>
        <row r="89">
          <cell r="A89" t="str">
            <v>36660 -640.411  : REMANHOLE (MINOR ITEM)</v>
          </cell>
          <cell r="B89" t="b">
            <v>1</v>
          </cell>
          <cell r="C89" t="str">
            <v>36660 - UG Conduit (Duct Sys)</v>
          </cell>
          <cell r="D89" t="str">
            <v>640.411  : REMANHOLE (MINOR ITEM)</v>
          </cell>
          <cell r="E89">
            <v>0</v>
          </cell>
          <cell r="F89">
            <v>0</v>
          </cell>
        </row>
        <row r="90">
          <cell r="A90" t="str">
            <v>36660 -640.480  : CHAMBER,BOX,SPLICE</v>
          </cell>
          <cell r="B90" t="b">
            <v>1</v>
          </cell>
          <cell r="C90" t="str">
            <v>36660 - UG Conduit (Duct Sys)</v>
          </cell>
          <cell r="D90" t="str">
            <v>640.480  : CHAMBER,BOX,SPLICE</v>
          </cell>
          <cell r="E90">
            <v>25047</v>
          </cell>
          <cell r="F90">
            <v>86031277.88</v>
          </cell>
        </row>
        <row r="91">
          <cell r="A91" t="str">
            <v>36660 -651.510  : PUMP,SUMP</v>
          </cell>
          <cell r="B91" t="b">
            <v>1</v>
          </cell>
          <cell r="C91" t="str">
            <v>36660 - UG Conduit (Duct Sys)</v>
          </cell>
          <cell r="D91" t="str">
            <v>651.510  : PUMP,SUMP</v>
          </cell>
          <cell r="E91">
            <v>5198</v>
          </cell>
          <cell r="F91">
            <v>2216756.32</v>
          </cell>
        </row>
        <row r="92">
          <cell r="A92" t="str">
            <v>36660 -980.680  :CUST CONT CASH</v>
          </cell>
          <cell r="B92" t="b">
            <v>1</v>
          </cell>
          <cell r="C92" t="str">
            <v>36660 - UG Conduit (Duct Sys)</v>
          </cell>
          <cell r="D92" t="str">
            <v>980.680  :CUST CONT CASH</v>
          </cell>
          <cell r="E92">
            <v>0</v>
          </cell>
          <cell r="F92">
            <v>0</v>
          </cell>
        </row>
        <row r="93">
          <cell r="A93" t="str">
            <v>36660 -980.685  :CUST CONT LABOR</v>
          </cell>
          <cell r="B93" t="b">
            <v>1</v>
          </cell>
          <cell r="C93" t="str">
            <v>36660 - UG Conduit (Duct Sys)</v>
          </cell>
          <cell r="D93" t="str">
            <v>980.685  :CUST CONT LABOR</v>
          </cell>
          <cell r="E93">
            <v>0</v>
          </cell>
          <cell r="F93">
            <v>0</v>
          </cell>
        </row>
        <row r="94">
          <cell r="A94" t="str">
            <v>36660 -990.697  : TO DUCT PRI&amp;SEC CBL</v>
          </cell>
          <cell r="B94" t="b">
            <v>1</v>
          </cell>
          <cell r="C94" t="str">
            <v>36660 - UG Conduit (Duct Sys)</v>
          </cell>
          <cell r="D94" t="str">
            <v>990.697  : TO DUCT PRI&amp;SEC CBL</v>
          </cell>
          <cell r="E94">
            <v>0</v>
          </cell>
          <cell r="F94">
            <v>0</v>
          </cell>
        </row>
        <row r="95">
          <cell r="A95" t="str">
            <v>36660 -990.699  : MINOR ITEM/INST COST - U</v>
          </cell>
          <cell r="B95" t="b">
            <v>1</v>
          </cell>
          <cell r="C95" t="str">
            <v>36660 - UG Conduit (Duct Sys)</v>
          </cell>
          <cell r="D95" t="str">
            <v>990.699  : MINOR ITEM/INST COST - U</v>
          </cell>
          <cell r="E95">
            <v>0</v>
          </cell>
          <cell r="F95">
            <v>0</v>
          </cell>
        </row>
        <row r="96">
          <cell r="A96" t="str">
            <v>36660 - UG Conduit (Duct Sys) Total</v>
          </cell>
          <cell r="B96" t="str">
            <v/>
          </cell>
          <cell r="C96" t="str">
            <v>36660 - UG Conduit (Duct Sys) Total</v>
          </cell>
          <cell r="E96">
            <v>166555279.03</v>
          </cell>
          <cell r="F96">
            <v>1318496357.0200002</v>
          </cell>
        </row>
        <row r="97">
          <cell r="A97" t="str">
            <v>36670 -000.000 : FPL Conversion 000</v>
          </cell>
          <cell r="B97" t="b">
            <v>1</v>
          </cell>
          <cell r="C97" t="str">
            <v>36670 - UG Conduit (Direct Buried)</v>
          </cell>
          <cell r="D97" t="str">
            <v>000.000 : FPL Conversion 000</v>
          </cell>
          <cell r="E97">
            <v>0</v>
          </cell>
          <cell r="F97">
            <v>0</v>
          </cell>
        </row>
        <row r="98">
          <cell r="A98" t="str">
            <v>36670 -000.000 : Non-Unitized</v>
          </cell>
          <cell r="B98" t="b">
            <v>1</v>
          </cell>
          <cell r="C98" t="str">
            <v>36670 - UG Conduit (Direct Buried)</v>
          </cell>
          <cell r="D98" t="str">
            <v>000.000 : Non-Unitized</v>
          </cell>
          <cell r="E98">
            <v>2288</v>
          </cell>
          <cell r="F98">
            <v>402739.24</v>
          </cell>
        </row>
        <row r="99">
          <cell r="A99" t="str">
            <v>36670 -668.700  : BURIED SYSTEM STRUCT</v>
          </cell>
          <cell r="B99" t="b">
            <v>1</v>
          </cell>
          <cell r="C99" t="str">
            <v>36670 - UG Conduit (Direct Buried)</v>
          </cell>
          <cell r="D99" t="str">
            <v>668.700  : BURIED SYSTEM STRUCT</v>
          </cell>
          <cell r="E99">
            <v>1</v>
          </cell>
          <cell r="F99">
            <v>34394.77</v>
          </cell>
        </row>
        <row r="100">
          <cell r="A100" t="str">
            <v>36670 -668.801  : PAD, TX</v>
          </cell>
          <cell r="B100" t="b">
            <v>1</v>
          </cell>
          <cell r="C100" t="str">
            <v>36670 - UG Conduit (Direct Buried)</v>
          </cell>
          <cell r="D100" t="str">
            <v>668.801  : PAD, TX</v>
          </cell>
          <cell r="E100">
            <v>301350</v>
          </cell>
          <cell r="F100">
            <v>63123673.14</v>
          </cell>
        </row>
        <row r="101">
          <cell r="A101" t="str">
            <v>36670 -668.835  : TX SECOND CONT STRUCT</v>
          </cell>
          <cell r="B101" t="b">
            <v>1</v>
          </cell>
          <cell r="C101" t="str">
            <v>36670 - UG Conduit (Direct Buried)</v>
          </cell>
          <cell r="D101" t="str">
            <v>668.835  : TX SECOND CONT STRUCT</v>
          </cell>
          <cell r="E101">
            <v>23</v>
          </cell>
          <cell r="F101">
            <v>70499.45</v>
          </cell>
        </row>
        <row r="102">
          <cell r="A102" t="str">
            <v>36670 -668.850  : PAD, SWITCH</v>
          </cell>
          <cell r="B102" t="b">
            <v>1</v>
          </cell>
          <cell r="C102" t="str">
            <v>36670 - UG Conduit (Direct Buried)</v>
          </cell>
          <cell r="D102" t="str">
            <v>668.850  : PAD, SWITCH</v>
          </cell>
          <cell r="E102">
            <v>13341</v>
          </cell>
          <cell r="F102">
            <v>10576990.66</v>
          </cell>
        </row>
        <row r="103">
          <cell r="A103" t="str">
            <v>36670 -980.980  :CUST CONT CASH</v>
          </cell>
          <cell r="B103" t="b">
            <v>1</v>
          </cell>
          <cell r="C103" t="str">
            <v>36670 - UG Conduit (Direct Buried)</v>
          </cell>
          <cell r="D103" t="str">
            <v>980.980  :CUST CONT CASH</v>
          </cell>
          <cell r="E103">
            <v>0</v>
          </cell>
          <cell r="F103">
            <v>0</v>
          </cell>
        </row>
        <row r="104">
          <cell r="A104" t="str">
            <v>36670 -980.985  :CUST CONT LABOR</v>
          </cell>
          <cell r="B104" t="b">
            <v>1</v>
          </cell>
          <cell r="C104" t="str">
            <v>36670 - UG Conduit (Direct Buried)</v>
          </cell>
          <cell r="D104" t="str">
            <v>980.985  :CUST CONT LABOR</v>
          </cell>
          <cell r="E104">
            <v>0</v>
          </cell>
          <cell r="F104">
            <v>0</v>
          </cell>
        </row>
        <row r="105">
          <cell r="A105" t="str">
            <v>36670 -990.999  : MINOR ITEM/INST COST</v>
          </cell>
          <cell r="B105" t="b">
            <v>1</v>
          </cell>
          <cell r="C105" t="str">
            <v>36670 - UG Conduit (Direct Buried)</v>
          </cell>
          <cell r="D105" t="str">
            <v>990.999  : MINOR ITEM/INST COST</v>
          </cell>
          <cell r="E105">
            <v>0</v>
          </cell>
          <cell r="F105">
            <v>0</v>
          </cell>
        </row>
        <row r="106">
          <cell r="A106" t="str">
            <v>36670 - UG Conduit (Direct Buried) Total</v>
          </cell>
          <cell r="B106" t="str">
            <v/>
          </cell>
          <cell r="C106" t="str">
            <v>36670 - UG Conduit (Direct Buried) Total</v>
          </cell>
          <cell r="E106">
            <v>317003</v>
          </cell>
          <cell r="F106">
            <v>74208297.26</v>
          </cell>
        </row>
        <row r="107">
          <cell r="A107" t="str">
            <v>36700 -000.000 : Non-Unitized</v>
          </cell>
          <cell r="B107" t="b">
            <v>1</v>
          </cell>
          <cell r="C107" t="str">
            <v>36700 - UG Conductors &amp; Devices</v>
          </cell>
          <cell r="D107" t="str">
            <v>000.000 : Non-Unitized</v>
          </cell>
          <cell r="E107">
            <v>0</v>
          </cell>
          <cell r="F107">
            <v>44761.87</v>
          </cell>
        </row>
        <row r="108">
          <cell r="A108" t="str">
            <v>36700 -698.116  : CBL,600V,1/C,CU,1000</v>
          </cell>
          <cell r="B108" t="b">
            <v>1</v>
          </cell>
          <cell r="C108" t="str">
            <v>36700 - UG Conductors &amp; Devices</v>
          </cell>
          <cell r="D108" t="str">
            <v>698.116  : CBL,600V,1/C,CU,1000</v>
          </cell>
          <cell r="E108">
            <v>0</v>
          </cell>
          <cell r="F108">
            <v>0</v>
          </cell>
        </row>
        <row r="109">
          <cell r="A109" t="str">
            <v>36700 -726.396  : CAB, CBL FDTHRU</v>
          </cell>
          <cell r="B109" t="b">
            <v>1</v>
          </cell>
          <cell r="C109" t="str">
            <v>36700 - UG Conductors &amp; Devices</v>
          </cell>
          <cell r="D109" t="str">
            <v>726.396  : CAB, CBL FDTHRU</v>
          </cell>
          <cell r="E109">
            <v>0</v>
          </cell>
          <cell r="F109">
            <v>0</v>
          </cell>
        </row>
        <row r="110">
          <cell r="A110" t="str">
            <v>36700 -746.539  : SW,DISC,LOOP,LOAD</v>
          </cell>
          <cell r="B110" t="b">
            <v>1</v>
          </cell>
          <cell r="C110" t="str">
            <v>36700 - UG Conductors &amp; Devices</v>
          </cell>
          <cell r="D110" t="str">
            <v>746.539  : SW,DISC,LOOP,LOAD</v>
          </cell>
          <cell r="E110">
            <v>13</v>
          </cell>
          <cell r="F110">
            <v>8741.23</v>
          </cell>
        </row>
        <row r="111">
          <cell r="A111" t="str">
            <v>36700 -770.878  : RTU CAB UG FOR DB SYSTEM</v>
          </cell>
          <cell r="B111" t="b">
            <v>1</v>
          </cell>
          <cell r="C111" t="str">
            <v>36700 - UG Conductors &amp; Devices</v>
          </cell>
          <cell r="D111" t="str">
            <v>770.878  : RTU CAB UG FOR DB SYSTEM</v>
          </cell>
          <cell r="E111">
            <v>0</v>
          </cell>
          <cell r="F111">
            <v>0</v>
          </cell>
        </row>
        <row r="112">
          <cell r="A112" t="str">
            <v>36700 - UG Conductors &amp; Devices Total</v>
          </cell>
          <cell r="B112" t="str">
            <v/>
          </cell>
          <cell r="C112" t="str">
            <v>36700 - UG Conductors &amp; Devices Total</v>
          </cell>
          <cell r="E112">
            <v>13</v>
          </cell>
          <cell r="F112">
            <v>53503.100000000006</v>
          </cell>
        </row>
        <row r="113">
          <cell r="A113" t="str">
            <v>36750 -000.000 : Non-Unitized</v>
          </cell>
          <cell r="B113" t="b">
            <v>1</v>
          </cell>
          <cell r="C113" t="str">
            <v>36750 - UG Cond &amp; Device - 20+Yrs</v>
          </cell>
          <cell r="D113" t="str">
            <v>000.000 : Non-Unitized</v>
          </cell>
          <cell r="E113">
            <v>181</v>
          </cell>
          <cell r="F113">
            <v>31658.9</v>
          </cell>
        </row>
        <row r="114">
          <cell r="A114" t="str">
            <v>36750 -789.951  :CBL INJ (20YR) 15 KV</v>
          </cell>
          <cell r="B114" t="b">
            <v>1</v>
          </cell>
          <cell r="C114" t="str">
            <v>36750 - UG Cond &amp; Device - 20+Yrs</v>
          </cell>
          <cell r="D114" t="str">
            <v>789.951  :CBL INJ (20YR) 15 KV</v>
          </cell>
          <cell r="E114">
            <v>2396</v>
          </cell>
          <cell r="F114">
            <v>70196.85</v>
          </cell>
        </row>
        <row r="115">
          <cell r="A115" t="str">
            <v>36750 -789.952  :CBL INJ (20YR) 25 KV</v>
          </cell>
          <cell r="B115" t="b">
            <v>1</v>
          </cell>
          <cell r="C115" t="str">
            <v>36750 - UG Cond &amp; Device - 20+Yrs</v>
          </cell>
          <cell r="D115" t="str">
            <v>789.952  :CBL INJ (20YR) 25 KV</v>
          </cell>
          <cell r="E115">
            <v>348798</v>
          </cell>
          <cell r="F115">
            <v>2317622.83</v>
          </cell>
        </row>
        <row r="116">
          <cell r="A116" t="str">
            <v>36750 - UG Cond &amp; Device - 20+Yrs Total</v>
          </cell>
          <cell r="B116" t="str">
            <v/>
          </cell>
          <cell r="C116" t="str">
            <v>36750 - UG Cond &amp; Device - 20+Yrs Total</v>
          </cell>
          <cell r="E116">
            <v>351375</v>
          </cell>
          <cell r="F116">
            <v>2419478.58</v>
          </cell>
        </row>
        <row r="117">
          <cell r="A117" t="str">
            <v>36760 -000.000 : FPL Conversion 000</v>
          </cell>
          <cell r="B117" t="b">
            <v>1</v>
          </cell>
          <cell r="C117" t="str">
            <v>36760 - UG Cond &amp; Device (Duct Sys)</v>
          </cell>
          <cell r="D117" t="str">
            <v>000.000 : FPL Conversion 000</v>
          </cell>
          <cell r="E117">
            <v>0</v>
          </cell>
          <cell r="F117">
            <v>0</v>
          </cell>
        </row>
        <row r="118">
          <cell r="A118" t="str">
            <v>36760 -000.000 : Non-Unitized</v>
          </cell>
          <cell r="B118" t="b">
            <v>1</v>
          </cell>
          <cell r="C118" t="str">
            <v>36760 - UG Cond &amp; Device (Duct Sys)</v>
          </cell>
          <cell r="D118" t="str">
            <v>000.000 : Non-Unitized</v>
          </cell>
          <cell r="E118">
            <v>8550</v>
          </cell>
          <cell r="F118">
            <v>17764610.53</v>
          </cell>
        </row>
        <row r="119">
          <cell r="A119" t="str">
            <v>36760 -560.500  : RECLSR,3P,15KV,W,VLT</v>
          </cell>
          <cell r="B119" t="b">
            <v>1</v>
          </cell>
          <cell r="C119" t="str">
            <v>36760 - UG Cond &amp; Device (Duct Sys)</v>
          </cell>
          <cell r="D119" t="str">
            <v>560.500  : RECLSR,3P,15KV,W,VLT</v>
          </cell>
          <cell r="E119">
            <v>0</v>
          </cell>
          <cell r="F119">
            <v>0</v>
          </cell>
        </row>
        <row r="120">
          <cell r="A120" t="str">
            <v>36760 -560.636  : TRANSCLSR FOR 23KV R</v>
          </cell>
          <cell r="B120" t="b">
            <v>1</v>
          </cell>
          <cell r="C120" t="str">
            <v>36760 - UG Cond &amp; Device (Duct Sys)</v>
          </cell>
          <cell r="D120" t="str">
            <v>560.636  : TRANSCLSR FOR 23KV R</v>
          </cell>
          <cell r="E120">
            <v>0</v>
          </cell>
          <cell r="F120">
            <v>0</v>
          </cell>
        </row>
        <row r="121">
          <cell r="A121" t="str">
            <v>36760 -560.637  : RECLSR, 3P, 23KV, WV</v>
          </cell>
          <cell r="B121" t="b">
            <v>1</v>
          </cell>
          <cell r="C121" t="str">
            <v>36760 - UG Cond &amp; Device (Duct Sys)</v>
          </cell>
          <cell r="D121" t="str">
            <v>560.637  : RECLSR, 3P, 23KV, WV</v>
          </cell>
          <cell r="E121">
            <v>0</v>
          </cell>
          <cell r="F121">
            <v>0</v>
          </cell>
        </row>
        <row r="122">
          <cell r="A122" t="str">
            <v>36760 -698.101  : CBL, 600V, CU, ALL</v>
          </cell>
          <cell r="B122" t="b">
            <v>1</v>
          </cell>
          <cell r="C122" t="str">
            <v>36760 - UG Cond &amp; Device (Duct Sys)</v>
          </cell>
          <cell r="D122" t="str">
            <v>698.101  : CBL, 600V, CU, ALL</v>
          </cell>
          <cell r="E122">
            <v>5653221.55</v>
          </cell>
          <cell r="F122">
            <v>45220784.04</v>
          </cell>
        </row>
        <row r="123">
          <cell r="A123" t="str">
            <v>36760 -698.122  : CBL, 600V, AL, ALL</v>
          </cell>
          <cell r="B123" t="b">
            <v>1</v>
          </cell>
          <cell r="C123" t="str">
            <v>36760 - UG Cond &amp; Device (Duct Sys)</v>
          </cell>
          <cell r="D123" t="str">
            <v>698.122  : CBL, 600V, AL, ALL</v>
          </cell>
          <cell r="E123">
            <v>27108326.75</v>
          </cell>
          <cell r="F123">
            <v>113550973.68</v>
          </cell>
        </row>
        <row r="124">
          <cell r="A124" t="str">
            <v>36760 -698.176  : CBL, D, 5 KV, ALL</v>
          </cell>
          <cell r="B124" t="b">
            <v>1</v>
          </cell>
          <cell r="C124" t="str">
            <v>36760 - UG Cond &amp; Device (Duct Sys)</v>
          </cell>
          <cell r="D124" t="str">
            <v>698.176  : CBL, D, 5 KV, ALL</v>
          </cell>
          <cell r="E124">
            <v>9854</v>
          </cell>
          <cell r="F124">
            <v>31680.86</v>
          </cell>
        </row>
        <row r="125">
          <cell r="A125" t="str">
            <v>36760 -698.201  : CBL, D, PRI,1/C,2/C, ALL</v>
          </cell>
          <cell r="B125" t="b">
            <v>1</v>
          </cell>
          <cell r="C125" t="str">
            <v>36760 - UG Cond &amp; Device (Duct Sys)</v>
          </cell>
          <cell r="D125" t="str">
            <v>698.201  : CBL, D, PRI,1/C,2/C, ALL</v>
          </cell>
          <cell r="E125">
            <v>168149062.58</v>
          </cell>
          <cell r="F125">
            <v>783994763.93</v>
          </cell>
        </row>
        <row r="126">
          <cell r="A126" t="str">
            <v>36760 -698.240  : CBL, D, PRI,3/0,TPX, ALL</v>
          </cell>
          <cell r="B126" t="b">
            <v>1</v>
          </cell>
          <cell r="C126" t="str">
            <v>36760 - UG Cond &amp; Device (Duct Sys)</v>
          </cell>
          <cell r="D126" t="str">
            <v>698.240  : CBL, D, PRI,3/0,TPX, ALL</v>
          </cell>
          <cell r="E126">
            <v>19274828.66</v>
          </cell>
          <cell r="F126">
            <v>293150174.47</v>
          </cell>
        </row>
        <row r="127">
          <cell r="A127" t="str">
            <v>36760 -700.002  :BUS</v>
          </cell>
          <cell r="B127" t="b">
            <v>1</v>
          </cell>
          <cell r="C127" t="str">
            <v>36760 - UG Cond &amp; Device (Duct Sys)</v>
          </cell>
          <cell r="D127" t="str">
            <v>700.002  :BUS</v>
          </cell>
          <cell r="E127">
            <v>1115443</v>
          </cell>
          <cell r="F127">
            <v>8294938.39</v>
          </cell>
        </row>
        <row r="128">
          <cell r="A128" t="str">
            <v>36760 -704.089  :GROUNDING SYSTEM</v>
          </cell>
          <cell r="B128" t="b">
            <v>1</v>
          </cell>
          <cell r="C128" t="str">
            <v>36760 - UG Cond &amp; Device (Duct Sys)</v>
          </cell>
          <cell r="D128" t="str">
            <v>704.089  :GROUNDING SYSTEM</v>
          </cell>
          <cell r="E128">
            <v>134192.48</v>
          </cell>
          <cell r="F128">
            <v>16143791.04</v>
          </cell>
        </row>
        <row r="129">
          <cell r="A129" t="str">
            <v>36760 -726.302  : CBL,SUBMARINE, ALL</v>
          </cell>
          <cell r="B129" t="b">
            <v>1</v>
          </cell>
          <cell r="C129" t="str">
            <v>36760 - UG Cond &amp; Device (Duct Sys)</v>
          </cell>
          <cell r="D129" t="str">
            <v>726.302  : CBL,SUBMARINE, ALL</v>
          </cell>
          <cell r="E129">
            <v>511772.08</v>
          </cell>
          <cell r="F129">
            <v>19241657.65</v>
          </cell>
        </row>
        <row r="130">
          <cell r="A130" t="str">
            <v>36760 -726.313  : CBL,SUBMARINE,15KV,1/AL,</v>
          </cell>
          <cell r="B130" t="b">
            <v>1</v>
          </cell>
          <cell r="C130" t="str">
            <v>36760 - UG Cond &amp; Device (Duct Sys)</v>
          </cell>
          <cell r="D130" t="str">
            <v>726.313  : CBL,SUBMARINE,15KV,1/AL,</v>
          </cell>
          <cell r="E130">
            <v>0</v>
          </cell>
          <cell r="F130">
            <v>0</v>
          </cell>
        </row>
        <row r="131">
          <cell r="A131" t="str">
            <v>36760 -726.318  : CBL,SUBMARINE,15KV,1/AL,</v>
          </cell>
          <cell r="B131" t="b">
            <v>1</v>
          </cell>
          <cell r="C131" t="str">
            <v>36760 - UG Cond &amp; Device (Duct Sys)</v>
          </cell>
          <cell r="D131" t="str">
            <v>726.318  : CBL,SUBMARINE,15KV,1/AL,</v>
          </cell>
          <cell r="E131">
            <v>0</v>
          </cell>
          <cell r="F131">
            <v>0</v>
          </cell>
        </row>
        <row r="132">
          <cell r="A132" t="str">
            <v>36760 -726.333  : CBL,SUBMARINE,25KV,1/AL,</v>
          </cell>
          <cell r="B132" t="b">
            <v>1</v>
          </cell>
          <cell r="C132" t="str">
            <v>36760 - UG Cond &amp; Device (Duct Sys)</v>
          </cell>
          <cell r="D132" t="str">
            <v>726.333  : CBL,SUBMARINE,25KV,1/AL,</v>
          </cell>
          <cell r="E132">
            <v>0</v>
          </cell>
          <cell r="F132">
            <v>0</v>
          </cell>
        </row>
        <row r="133">
          <cell r="A133" t="str">
            <v>36760 -726.338  : CBL,SUBMARINE,25KV,1/AL,</v>
          </cell>
          <cell r="B133" t="b">
            <v>1</v>
          </cell>
          <cell r="C133" t="str">
            <v>36760 - UG Cond &amp; Device (Duct Sys)</v>
          </cell>
          <cell r="D133" t="str">
            <v>726.338  : CBL,SUBMARINE,25KV,1/AL,</v>
          </cell>
          <cell r="E133">
            <v>0</v>
          </cell>
          <cell r="F133">
            <v>0</v>
          </cell>
        </row>
        <row r="134">
          <cell r="A134" t="str">
            <v>36760 -726.362  : CBL,SUBMARINE,15KV,3/CU,</v>
          </cell>
          <cell r="B134" t="b">
            <v>1</v>
          </cell>
          <cell r="C134" t="str">
            <v>36760 - UG Cond &amp; Device (Duct Sys)</v>
          </cell>
          <cell r="D134" t="str">
            <v>726.362  : CBL,SUBMARINE,15KV,3/CU,</v>
          </cell>
          <cell r="E134">
            <v>0</v>
          </cell>
          <cell r="F134">
            <v>0</v>
          </cell>
        </row>
        <row r="135">
          <cell r="A135" t="str">
            <v>36760 -726.364  : CBL,SUBMARINE,15KV,3/CU,</v>
          </cell>
          <cell r="B135" t="b">
            <v>1</v>
          </cell>
          <cell r="C135" t="str">
            <v>36760 - UG Cond &amp; Device (Duct Sys)</v>
          </cell>
          <cell r="D135" t="str">
            <v>726.364  : CBL,SUBMARINE,15KV,3/CU,</v>
          </cell>
          <cell r="E135">
            <v>0</v>
          </cell>
          <cell r="F135">
            <v>0</v>
          </cell>
        </row>
        <row r="136">
          <cell r="A136" t="str">
            <v>36760 -726.376  : CBL,SUBMARINE,25KV,3/CU,</v>
          </cell>
          <cell r="B136" t="b">
            <v>1</v>
          </cell>
          <cell r="C136" t="str">
            <v>36760 - UG Cond &amp; Device (Duct Sys)</v>
          </cell>
          <cell r="D136" t="str">
            <v>726.376  : CBL,SUBMARINE,25KV,3/CU,</v>
          </cell>
          <cell r="E136">
            <v>0</v>
          </cell>
          <cell r="F136">
            <v>0</v>
          </cell>
        </row>
        <row r="137">
          <cell r="A137" t="str">
            <v>36760 -726.387  : CBL,SUBMARINE,25KV,3/AL,</v>
          </cell>
          <cell r="B137" t="b">
            <v>1</v>
          </cell>
          <cell r="C137" t="str">
            <v>36760 - UG Cond &amp; Device (Duct Sys)</v>
          </cell>
          <cell r="D137" t="str">
            <v>726.387  : CBL,SUBMARINE,25KV,3/AL,</v>
          </cell>
          <cell r="E137">
            <v>0</v>
          </cell>
          <cell r="F137">
            <v>0</v>
          </cell>
        </row>
        <row r="138">
          <cell r="A138" t="str">
            <v>36760 -726.396  : CAB, CBL FDTHRU</v>
          </cell>
          <cell r="B138" t="b">
            <v>1</v>
          </cell>
          <cell r="C138" t="str">
            <v>36760 - UG Cond &amp; Device (Duct Sys)</v>
          </cell>
          <cell r="D138" t="str">
            <v>726.396  : CAB, CBL FDTHRU</v>
          </cell>
          <cell r="E138">
            <v>4697</v>
          </cell>
          <cell r="F138">
            <v>5413381.13</v>
          </cell>
        </row>
        <row r="139">
          <cell r="A139" t="str">
            <v>36760 -727.412  :SWITCH, 3 PH</v>
          </cell>
          <cell r="B139" t="b">
            <v>1</v>
          </cell>
          <cell r="C139" t="str">
            <v>36760 - UG Cond &amp; Device (Duct Sys)</v>
          </cell>
          <cell r="D139" t="str">
            <v>727.412  :SWITCH, 3 PH</v>
          </cell>
          <cell r="E139">
            <v>3352</v>
          </cell>
          <cell r="F139">
            <v>68232606.44</v>
          </cell>
        </row>
        <row r="140">
          <cell r="A140" t="str">
            <v>36760 -727.480  : SW,LOAD BREAK TRANSFER 1</v>
          </cell>
          <cell r="B140" t="b">
            <v>1</v>
          </cell>
          <cell r="C140" t="str">
            <v>36760 - UG Cond &amp; Device (Duct Sys)</v>
          </cell>
          <cell r="D140" t="str">
            <v>727.480  : SW,LOAD BREAK TRANSFER 1</v>
          </cell>
          <cell r="E140">
            <v>0</v>
          </cell>
          <cell r="F140">
            <v>0</v>
          </cell>
        </row>
        <row r="141">
          <cell r="A141" t="str">
            <v>36760 -728.495  : TX,POT,FOR LOAD TRANSFER</v>
          </cell>
          <cell r="B141" t="b">
            <v>1</v>
          </cell>
          <cell r="C141" t="str">
            <v>36760 - UG Cond &amp; Device (Duct Sys)</v>
          </cell>
          <cell r="D141" t="str">
            <v>728.495  : TX,POT,FOR LOAD TRANSFER</v>
          </cell>
          <cell r="E141">
            <v>4001</v>
          </cell>
          <cell r="F141">
            <v>2859783.28</v>
          </cell>
        </row>
        <row r="142">
          <cell r="A142" t="str">
            <v>36760 -745.519  : OPERATOR, LOAD TRANSFER,</v>
          </cell>
          <cell r="B142" t="b">
            <v>1</v>
          </cell>
          <cell r="C142" t="str">
            <v>36760 - UG Cond &amp; Device (Duct Sys)</v>
          </cell>
          <cell r="D142" t="str">
            <v>745.519  : OPERATOR, LOAD TRANSFER,</v>
          </cell>
          <cell r="E142">
            <v>2108</v>
          </cell>
          <cell r="F142">
            <v>11085229.17</v>
          </cell>
        </row>
        <row r="143">
          <cell r="A143" t="str">
            <v>36760 -745.530  : CABINET, SWITCH</v>
          </cell>
          <cell r="B143" t="b">
            <v>1</v>
          </cell>
          <cell r="C143" t="str">
            <v>36760 - UG Cond &amp; Device (Duct Sys)</v>
          </cell>
          <cell r="D143" t="str">
            <v>745.530  : CABINET, SWITCH</v>
          </cell>
          <cell r="E143">
            <v>11252</v>
          </cell>
          <cell r="F143">
            <v>8086968.44</v>
          </cell>
        </row>
        <row r="144">
          <cell r="A144" t="str">
            <v>36760 -746.539  : SW,DISC,LOOP,LOAD</v>
          </cell>
          <cell r="B144" t="b">
            <v>1</v>
          </cell>
          <cell r="C144" t="str">
            <v>36760 - UG Cond &amp; Device (Duct Sys)</v>
          </cell>
          <cell r="D144" t="str">
            <v>746.539  : SW,DISC,LOOP,LOAD</v>
          </cell>
          <cell r="E144">
            <v>39449</v>
          </cell>
          <cell r="F144">
            <v>11390988.47</v>
          </cell>
        </row>
        <row r="145">
          <cell r="A145" t="str">
            <v>36760 -746.540  : SW,DISC,15KV OH POLE MOU</v>
          </cell>
          <cell r="B145" t="b">
            <v>1</v>
          </cell>
          <cell r="C145" t="str">
            <v>36760 - UG Cond &amp; Device (Duct Sys)</v>
          </cell>
          <cell r="D145" t="str">
            <v>746.540  : SW,DISC,15KV OH POLE MOU</v>
          </cell>
          <cell r="E145">
            <v>0</v>
          </cell>
          <cell r="F145">
            <v>0</v>
          </cell>
        </row>
        <row r="146">
          <cell r="A146" t="str">
            <v>36760 -746.545  : SW,DISC,PM,VAR,25KV</v>
          </cell>
          <cell r="B146" t="b">
            <v>1</v>
          </cell>
          <cell r="C146" t="str">
            <v>36760 - UG Cond &amp; Device (Duct Sys)</v>
          </cell>
          <cell r="D146" t="str">
            <v>746.545  : SW,DISC,PM,VAR,25KV</v>
          </cell>
          <cell r="E146">
            <v>0</v>
          </cell>
          <cell r="F146">
            <v>0</v>
          </cell>
        </row>
        <row r="147">
          <cell r="A147" t="str">
            <v>36760 -746.546  : SW, LOOP SECT</v>
          </cell>
          <cell r="B147" t="b">
            <v>1</v>
          </cell>
          <cell r="C147" t="str">
            <v>36760 - UG Cond &amp; Device (Duct Sys)</v>
          </cell>
          <cell r="D147" t="str">
            <v>746.546  : SW, LOOP SECT</v>
          </cell>
          <cell r="E147">
            <v>4</v>
          </cell>
          <cell r="F147">
            <v>0</v>
          </cell>
        </row>
        <row r="148">
          <cell r="A148" t="str">
            <v>36760 -746.563  : SW, LOAD BRK</v>
          </cell>
          <cell r="B148" t="b">
            <v>1</v>
          </cell>
          <cell r="C148" t="str">
            <v>36760 - UG Cond &amp; Device (Duct Sys)</v>
          </cell>
          <cell r="D148" t="str">
            <v>746.563  : SW, LOAD BRK</v>
          </cell>
          <cell r="E148">
            <v>10</v>
          </cell>
          <cell r="F148">
            <v>-678.07</v>
          </cell>
        </row>
        <row r="149">
          <cell r="A149" t="str">
            <v>36760 -746.600  : DUCT SYS COND &amp; DEV</v>
          </cell>
          <cell r="B149" t="b">
            <v>1</v>
          </cell>
          <cell r="C149" t="str">
            <v>36760 - UG Cond &amp; Device (Duct Sys)</v>
          </cell>
          <cell r="D149" t="str">
            <v>746.600  : DUCT SYS COND &amp; DEV</v>
          </cell>
          <cell r="E149">
            <v>0</v>
          </cell>
          <cell r="F149">
            <v>0</v>
          </cell>
        </row>
        <row r="150">
          <cell r="A150" t="str">
            <v>36760 -760.611  : SW,OFC,VFC,SEC,FUSE</v>
          </cell>
          <cell r="B150" t="b">
            <v>1</v>
          </cell>
          <cell r="C150" t="str">
            <v>36760 - UG Cond &amp; Device (Duct Sys)</v>
          </cell>
          <cell r="D150" t="str">
            <v>760.611  : SW,OFC,VFC,SEC,FUSE</v>
          </cell>
          <cell r="E150">
            <v>8111</v>
          </cell>
          <cell r="F150">
            <v>26780927.95</v>
          </cell>
        </row>
        <row r="151">
          <cell r="A151" t="str">
            <v>36760 -760.617  : VACUUM FUSE CUTOUT,15KV,</v>
          </cell>
          <cell r="B151" t="b">
            <v>1</v>
          </cell>
          <cell r="C151" t="str">
            <v>36760 - UG Cond &amp; Device (Duct Sys)</v>
          </cell>
          <cell r="D151" t="str">
            <v>760.617  : VACUUM FUSE CUTOUT,15KV,</v>
          </cell>
          <cell r="E151">
            <v>0</v>
          </cell>
          <cell r="F151">
            <v>0</v>
          </cell>
        </row>
        <row r="152">
          <cell r="A152" t="str">
            <v>36760 -760.626  : SW,DISCONNECT,SECTIONALI</v>
          </cell>
          <cell r="B152" t="b">
            <v>1</v>
          </cell>
          <cell r="C152" t="str">
            <v>36760 - UG Cond &amp; Device (Duct Sys)</v>
          </cell>
          <cell r="D152" t="str">
            <v>760.626  : SW,DISCONNECT,SECTIONALI</v>
          </cell>
          <cell r="E152">
            <v>2</v>
          </cell>
          <cell r="F152">
            <v>0</v>
          </cell>
        </row>
        <row r="153">
          <cell r="A153" t="str">
            <v>36760 -760.651  : SW, FUSE</v>
          </cell>
          <cell r="B153" t="b">
            <v>1</v>
          </cell>
          <cell r="C153" t="str">
            <v>36760 - UG Cond &amp; Device (Duct Sys)</v>
          </cell>
          <cell r="D153" t="str">
            <v>760.651  : SW, FUSE</v>
          </cell>
          <cell r="E153">
            <v>-3</v>
          </cell>
          <cell r="F153">
            <v>0</v>
          </cell>
        </row>
        <row r="154">
          <cell r="A154" t="str">
            <v>36760 -767.671  : CATHODIC PROTECTION-DIST</v>
          </cell>
          <cell r="B154" t="b">
            <v>1</v>
          </cell>
          <cell r="C154" t="str">
            <v>36760 - UG Cond &amp; Device (Duct Sys)</v>
          </cell>
          <cell r="D154" t="str">
            <v>767.671  : CATHODIC PROTECTION-DIST</v>
          </cell>
          <cell r="E154">
            <v>10896.05</v>
          </cell>
          <cell r="F154">
            <v>278365.41</v>
          </cell>
        </row>
        <row r="155">
          <cell r="A155" t="str">
            <v>36760 -769.691  :POLARZTN CELL</v>
          </cell>
          <cell r="B155" t="b">
            <v>1</v>
          </cell>
          <cell r="C155" t="str">
            <v>36760 - UG Cond &amp; Device (Duct Sys)</v>
          </cell>
          <cell r="D155" t="str">
            <v>769.691  :POLARZTN CELL</v>
          </cell>
          <cell r="E155">
            <v>118</v>
          </cell>
          <cell r="F155">
            <v>98932.69</v>
          </cell>
        </row>
        <row r="156">
          <cell r="A156" t="str">
            <v>36760 -770.098  : ARRESTER, ALL KV BU  </v>
          </cell>
          <cell r="B156" t="b">
            <v>1</v>
          </cell>
          <cell r="C156" t="str">
            <v>36760 - UG Cond &amp; Device (Duct Sys)</v>
          </cell>
          <cell r="D156" t="str">
            <v>770.098  : ARRESTER, ALL KV BU  </v>
          </cell>
          <cell r="E156">
            <v>0</v>
          </cell>
          <cell r="F156">
            <v>0</v>
          </cell>
        </row>
        <row r="157">
          <cell r="A157" t="str">
            <v>36760 -980.640  :CUST CONT CASH</v>
          </cell>
          <cell r="B157" t="b">
            <v>1</v>
          </cell>
          <cell r="C157" t="str">
            <v>36760 - UG Cond &amp; Device (Duct Sys)</v>
          </cell>
          <cell r="D157" t="str">
            <v>980.640  :CUST CONT CASH</v>
          </cell>
          <cell r="E157">
            <v>0</v>
          </cell>
          <cell r="F157">
            <v>0</v>
          </cell>
        </row>
        <row r="158">
          <cell r="A158" t="str">
            <v>36760 -980.645  :CUST CONT LAB0R</v>
          </cell>
          <cell r="B158" t="b">
            <v>1</v>
          </cell>
          <cell r="C158" t="str">
            <v>36760 - UG Cond &amp; Device (Duct Sys)</v>
          </cell>
          <cell r="D158" t="str">
            <v>980.645  :CUST CONT LAB0R</v>
          </cell>
          <cell r="E158">
            <v>0</v>
          </cell>
          <cell r="F158">
            <v>0</v>
          </cell>
        </row>
        <row r="159">
          <cell r="A159" t="str">
            <v>36760 -990.699  : MINOR ITEM/INST COST - U</v>
          </cell>
          <cell r="B159" t="b">
            <v>1</v>
          </cell>
          <cell r="C159" t="str">
            <v>36760 - UG Cond &amp; Device (Duct Sys)</v>
          </cell>
          <cell r="D159" t="str">
            <v>990.699  : MINOR ITEM/INST COST - U</v>
          </cell>
          <cell r="E159">
            <v>0</v>
          </cell>
          <cell r="F159">
            <v>0</v>
          </cell>
        </row>
        <row r="160">
          <cell r="A160" t="str">
            <v>36760 -990.799  : MINOR ITEM/INST COST - U</v>
          </cell>
          <cell r="B160" t="b">
            <v>1</v>
          </cell>
          <cell r="C160" t="str">
            <v>36760 - UG Cond &amp; Device (Duct Sys)</v>
          </cell>
          <cell r="D160" t="str">
            <v>990.799  : MINOR ITEM/INST COST - U</v>
          </cell>
          <cell r="E160">
            <v>0</v>
          </cell>
          <cell r="F160">
            <v>0</v>
          </cell>
        </row>
        <row r="161">
          <cell r="A161" t="str">
            <v>36760 - UG Cond &amp; Device (Duct Sys) Total</v>
          </cell>
          <cell r="B161" t="str">
            <v/>
          </cell>
          <cell r="C161" t="str">
            <v>36760 - UG Cond &amp; Device (Duct Sys) Total</v>
          </cell>
          <cell r="E161">
            <v>222049248.15000004</v>
          </cell>
          <cell r="F161">
            <v>1431619879.5000007</v>
          </cell>
        </row>
        <row r="162">
          <cell r="A162" t="str">
            <v>36770 -000.000 : FPL Conversion 000</v>
          </cell>
          <cell r="B162" t="b">
            <v>1</v>
          </cell>
          <cell r="C162" t="str">
            <v>36770 - UG Cond &amp; Device (Direct)</v>
          </cell>
          <cell r="D162" t="str">
            <v>000.000 : FPL Conversion 000</v>
          </cell>
          <cell r="E162">
            <v>0</v>
          </cell>
          <cell r="F162">
            <v>0</v>
          </cell>
        </row>
        <row r="163">
          <cell r="A163" t="str">
            <v>36770 -000.000 : Non-Unitized</v>
          </cell>
          <cell r="B163" t="b">
            <v>1</v>
          </cell>
          <cell r="C163" t="str">
            <v>36770 - UG Cond &amp; Device (Direct)</v>
          </cell>
          <cell r="D163" t="str">
            <v>000.000 : Non-Unitized</v>
          </cell>
          <cell r="E163">
            <v>780</v>
          </cell>
          <cell r="F163">
            <v>1419711.61</v>
          </cell>
        </row>
        <row r="164">
          <cell r="A164" t="str">
            <v>36770 -770.700  : BURIED SYS COND &amp; DV</v>
          </cell>
          <cell r="B164" t="b">
            <v>1</v>
          </cell>
          <cell r="C164" t="str">
            <v>36770 - UG Cond &amp; Device (Direct)</v>
          </cell>
          <cell r="D164" t="str">
            <v>770.700  : BURIED SYS COND &amp; DV</v>
          </cell>
          <cell r="E164">
            <v>1</v>
          </cell>
          <cell r="F164">
            <v>444116.36</v>
          </cell>
        </row>
        <row r="165">
          <cell r="A165" t="str">
            <v>36770 -770.701  : CBL, B, 600V, ALL</v>
          </cell>
          <cell r="B165" t="b">
            <v>1</v>
          </cell>
          <cell r="C165" t="str">
            <v>36770 - UG Cond &amp; Device (Direct)</v>
          </cell>
          <cell r="D165" t="str">
            <v>770.701  : CBL, B, 600V, ALL</v>
          </cell>
          <cell r="E165">
            <v>20421908</v>
          </cell>
          <cell r="F165">
            <v>45899659.53</v>
          </cell>
        </row>
        <row r="166">
          <cell r="A166" t="str">
            <v>36770 -770.802  : CBL, B, PRI, CU, ALL</v>
          </cell>
          <cell r="B166" t="b">
            <v>1</v>
          </cell>
          <cell r="C166" t="str">
            <v>36770 - UG Cond &amp; Device (Direct)</v>
          </cell>
          <cell r="D166" t="str">
            <v>770.802  : CBL, B, PRI, CU, ALL</v>
          </cell>
          <cell r="E166">
            <v>374649</v>
          </cell>
          <cell r="F166">
            <v>7913762.14</v>
          </cell>
        </row>
        <row r="167">
          <cell r="A167" t="str">
            <v>36770 -770.804  : CBL, B, PRI, AL, ALL</v>
          </cell>
          <cell r="B167" t="b">
            <v>1</v>
          </cell>
          <cell r="C167" t="str">
            <v>36770 - UG Cond &amp; Device (Direct)</v>
          </cell>
          <cell r="D167" t="str">
            <v>770.804  : CBL, B, PRI, AL, ALL</v>
          </cell>
          <cell r="E167">
            <v>60572694.43</v>
          </cell>
          <cell r="F167">
            <v>252866443.98</v>
          </cell>
        </row>
        <row r="168">
          <cell r="A168" t="str">
            <v>36770 -770.865  : CABINET,PRI,CBL,FEED THR</v>
          </cell>
          <cell r="B168" t="b">
            <v>1</v>
          </cell>
          <cell r="C168" t="str">
            <v>36770 - UG Cond &amp; Device (Direct)</v>
          </cell>
          <cell r="D168" t="str">
            <v>770.865  : CABINET,PRI,CBL,FEED THR</v>
          </cell>
          <cell r="E168">
            <v>583</v>
          </cell>
          <cell r="F168">
            <v>375777.14</v>
          </cell>
        </row>
        <row r="169">
          <cell r="A169" t="str">
            <v>36770 -770.870  : ARRESTER, ALL KV BU   (M</v>
          </cell>
          <cell r="B169" t="b">
            <v>1</v>
          </cell>
          <cell r="C169" t="str">
            <v>36770 - UG Cond &amp; Device (Direct)</v>
          </cell>
          <cell r="D169" t="str">
            <v>770.870  : ARRESTER, ALL KV BU   (M</v>
          </cell>
          <cell r="E169">
            <v>1</v>
          </cell>
          <cell r="F169">
            <v>0</v>
          </cell>
        </row>
        <row r="170">
          <cell r="A170" t="str">
            <v>36770 -770.878  : RTU CAB UG FOR DB SYSTEM</v>
          </cell>
          <cell r="B170" t="b">
            <v>1</v>
          </cell>
          <cell r="C170" t="str">
            <v>36770 - UG Cond &amp; Device (Direct)</v>
          </cell>
          <cell r="D170" t="str">
            <v>770.878  : RTU CAB UG FOR DB SYSTEM</v>
          </cell>
          <cell r="E170">
            <v>7</v>
          </cell>
          <cell r="F170">
            <v>46984.31</v>
          </cell>
        </row>
        <row r="171">
          <cell r="A171" t="str">
            <v>36770 -788.886  :SW. LOOP SECT</v>
          </cell>
          <cell r="B171" t="b">
            <v>1</v>
          </cell>
          <cell r="C171" t="str">
            <v>36770 - UG Cond &amp; Device (Direct)</v>
          </cell>
          <cell r="D171" t="str">
            <v>788.886  :SW. LOOP SECT</v>
          </cell>
          <cell r="E171">
            <v>10</v>
          </cell>
          <cell r="F171">
            <v>0</v>
          </cell>
        </row>
        <row r="172">
          <cell r="A172" t="str">
            <v>36770 -789.871  :SW, PADMOUNTED</v>
          </cell>
          <cell r="B172" t="b">
            <v>1</v>
          </cell>
          <cell r="C172" t="str">
            <v>36770 - UG Cond &amp; Device (Direct)</v>
          </cell>
          <cell r="D172" t="str">
            <v>789.871  :SW, PADMOUNTED</v>
          </cell>
          <cell r="E172">
            <v>9449</v>
          </cell>
          <cell r="F172">
            <v>115668163.47</v>
          </cell>
        </row>
        <row r="173">
          <cell r="A173" t="str">
            <v>36770 -789.900  : UG CBL INJ 15KV #2</v>
          </cell>
          <cell r="B173" t="b">
            <v>1</v>
          </cell>
          <cell r="C173" t="str">
            <v>36770 - UG Cond &amp; Device (Direct)</v>
          </cell>
          <cell r="D173" t="str">
            <v>789.900  : UG CBL INJ 15KV #2</v>
          </cell>
          <cell r="E173">
            <v>0</v>
          </cell>
          <cell r="F173">
            <v>0</v>
          </cell>
        </row>
        <row r="174">
          <cell r="A174" t="str">
            <v>36770 -789.901  : UG CBL INJ 15KV #1/0</v>
          </cell>
          <cell r="B174" t="b">
            <v>1</v>
          </cell>
          <cell r="C174" t="str">
            <v>36770 - UG Cond &amp; Device (Direct)</v>
          </cell>
          <cell r="D174" t="str">
            <v>789.901  : UG CBL INJ 15KV #1/0</v>
          </cell>
          <cell r="E174">
            <v>0</v>
          </cell>
          <cell r="F174">
            <v>0</v>
          </cell>
        </row>
        <row r="175">
          <cell r="A175" t="str">
            <v>36770 -789.902  : UG CBL INJ 15KV #3/0</v>
          </cell>
          <cell r="B175" t="b">
            <v>1</v>
          </cell>
          <cell r="C175" t="str">
            <v>36770 - UG Cond &amp; Device (Direct)</v>
          </cell>
          <cell r="D175" t="str">
            <v>789.902  : UG CBL INJ 15KV #3/0</v>
          </cell>
          <cell r="E175">
            <v>0</v>
          </cell>
          <cell r="F175">
            <v>0</v>
          </cell>
        </row>
        <row r="176">
          <cell r="A176" t="str">
            <v>36770 -789.903  : UG CBL INJ 15KV 1000</v>
          </cell>
          <cell r="B176" t="b">
            <v>1</v>
          </cell>
          <cell r="C176" t="str">
            <v>36770 - UG Cond &amp; Device (Direct)</v>
          </cell>
          <cell r="D176" t="str">
            <v>789.903  : UG CBL INJ 15KV 1000</v>
          </cell>
          <cell r="E176">
            <v>0</v>
          </cell>
          <cell r="F176">
            <v>0</v>
          </cell>
        </row>
        <row r="177">
          <cell r="A177" t="str">
            <v>36770 -789.904  : UG CBL INJ 25KV #1/0</v>
          </cell>
          <cell r="B177" t="b">
            <v>1</v>
          </cell>
          <cell r="C177" t="str">
            <v>36770 - UG Cond &amp; Device (Direct)</v>
          </cell>
          <cell r="D177" t="str">
            <v>789.904  : UG CBL INJ 25KV #1/0</v>
          </cell>
          <cell r="E177">
            <v>0</v>
          </cell>
          <cell r="F177">
            <v>0</v>
          </cell>
        </row>
        <row r="178">
          <cell r="A178" t="str">
            <v>36770 -789.907  :CBL INJ (8YR) 15 KV</v>
          </cell>
          <cell r="B178" t="b">
            <v>1</v>
          </cell>
          <cell r="C178" t="str">
            <v>36770 - UG Cond &amp; Device (Direct)</v>
          </cell>
          <cell r="D178" t="str">
            <v>789.907  :CBL INJ (8YR) 15 KV</v>
          </cell>
          <cell r="E178">
            <v>101</v>
          </cell>
          <cell r="F178">
            <v>-40912.02</v>
          </cell>
        </row>
        <row r="179">
          <cell r="A179" t="str">
            <v>36770 -980.980  :CUST CONT CASH</v>
          </cell>
          <cell r="B179" t="b">
            <v>1</v>
          </cell>
          <cell r="C179" t="str">
            <v>36770 - UG Cond &amp; Device (Direct)</v>
          </cell>
          <cell r="D179" t="str">
            <v>980.980  :CUST CONT CASH</v>
          </cell>
          <cell r="E179">
            <v>0</v>
          </cell>
          <cell r="F179">
            <v>0</v>
          </cell>
        </row>
        <row r="180">
          <cell r="A180" t="str">
            <v>36770 -980.985  :CUST CONT LABOR</v>
          </cell>
          <cell r="B180" t="b">
            <v>1</v>
          </cell>
          <cell r="C180" t="str">
            <v>36770 - UG Cond &amp; Device (Direct)</v>
          </cell>
          <cell r="D180" t="str">
            <v>980.985  :CUST CONT LABOR</v>
          </cell>
          <cell r="E180">
            <v>0</v>
          </cell>
          <cell r="F180">
            <v>0</v>
          </cell>
        </row>
        <row r="181">
          <cell r="A181" t="str">
            <v>36770 -990.991  : REVERSIBLE WIRE ER57 - D</v>
          </cell>
          <cell r="B181" t="b">
            <v>1</v>
          </cell>
          <cell r="C181" t="str">
            <v>36770 - UG Cond &amp; Device (Direct)</v>
          </cell>
          <cell r="D181" t="str">
            <v>990.991  : REVERSIBLE WIRE ER57 - D</v>
          </cell>
          <cell r="E181">
            <v>0</v>
          </cell>
          <cell r="F181">
            <v>0</v>
          </cell>
        </row>
        <row r="182">
          <cell r="A182" t="str">
            <v>36770 -990.998  : TO BURIED PRI CBL</v>
          </cell>
          <cell r="B182" t="b">
            <v>1</v>
          </cell>
          <cell r="C182" t="str">
            <v>36770 - UG Cond &amp; Device (Direct)</v>
          </cell>
          <cell r="D182" t="str">
            <v>990.998  : TO BURIED PRI CBL</v>
          </cell>
          <cell r="E182">
            <v>0</v>
          </cell>
          <cell r="F182">
            <v>0</v>
          </cell>
        </row>
        <row r="183">
          <cell r="A183" t="str">
            <v>36770 -990.999  : MINOR ITEM/INST COST</v>
          </cell>
          <cell r="B183" t="b">
            <v>1</v>
          </cell>
          <cell r="C183" t="str">
            <v>36770 - UG Cond &amp; Device (Direct)</v>
          </cell>
          <cell r="D183" t="str">
            <v>990.999  : MINOR ITEM/INST COST</v>
          </cell>
          <cell r="E183">
            <v>0</v>
          </cell>
          <cell r="F183">
            <v>0</v>
          </cell>
        </row>
        <row r="184">
          <cell r="A184" t="str">
            <v>36770 - UG Cond &amp; Device (Direct) Total</v>
          </cell>
          <cell r="B184" t="str">
            <v/>
          </cell>
          <cell r="C184" t="str">
            <v>36770 - UG Cond &amp; Device (Direct) Total</v>
          </cell>
          <cell r="E184">
            <v>81380183.43</v>
          </cell>
          <cell r="F184">
            <v>424593706.52</v>
          </cell>
        </row>
        <row r="185">
          <cell r="A185" t="str">
            <v>36780 -000.000 : Non-Unitized</v>
          </cell>
          <cell r="B185" t="b">
            <v>1</v>
          </cell>
          <cell r="C185" t="str">
            <v>36780 - UG Cond &amp; Device - 8Yr</v>
          </cell>
          <cell r="D185" t="str">
            <v>000.000 : Non-Unitized</v>
          </cell>
          <cell r="E185">
            <v>0</v>
          </cell>
          <cell r="F185">
            <v>0</v>
          </cell>
        </row>
        <row r="186">
          <cell r="A186" t="str">
            <v>36780 -789.907  :CBL INJ (8YR) 15 KV</v>
          </cell>
          <cell r="B186" t="b">
            <v>1</v>
          </cell>
          <cell r="C186" t="str">
            <v>36780 - UG Cond &amp; Device - 8Yr</v>
          </cell>
          <cell r="D186" t="str">
            <v>789.907  :CBL INJ (8YR) 15 KV</v>
          </cell>
          <cell r="E186">
            <v>0</v>
          </cell>
          <cell r="F186">
            <v>0</v>
          </cell>
        </row>
        <row r="187">
          <cell r="A187" t="str">
            <v>36780 -789.911  :CBL INJ (8YR) 25 KV</v>
          </cell>
          <cell r="B187" t="b">
            <v>1</v>
          </cell>
          <cell r="C187" t="str">
            <v>36780 - UG Cond &amp; Device - 8Yr</v>
          </cell>
          <cell r="D187" t="str">
            <v>789.911  :CBL INJ (8YR) 25 KV</v>
          </cell>
          <cell r="E187">
            <v>0</v>
          </cell>
          <cell r="F187">
            <v>0</v>
          </cell>
        </row>
        <row r="188">
          <cell r="A188" t="str">
            <v>36780 - UG Cond &amp; Device - 8Yr Total</v>
          </cell>
          <cell r="B188" t="str">
            <v/>
          </cell>
          <cell r="C188" t="str">
            <v>36780 - UG Cond &amp; Device - 8Yr Total</v>
          </cell>
          <cell r="E188">
            <v>0</v>
          </cell>
          <cell r="F188">
            <v>0</v>
          </cell>
        </row>
        <row r="189">
          <cell r="A189" t="str">
            <v>36790 -000.000 : Non-Unitized</v>
          </cell>
          <cell r="B189" t="b">
            <v>1</v>
          </cell>
          <cell r="C189" t="str">
            <v>36790 - UG Cond &amp; Device - 10Yr</v>
          </cell>
          <cell r="D189" t="str">
            <v>000.000 : Non-Unitized</v>
          </cell>
          <cell r="E189">
            <v>48</v>
          </cell>
          <cell r="F189">
            <v>-194.34</v>
          </cell>
        </row>
        <row r="190">
          <cell r="A190" t="str">
            <v>36790 -789.914  :CBL INJ (10YR) 15 KV</v>
          </cell>
          <cell r="B190" t="b">
            <v>1</v>
          </cell>
          <cell r="C190" t="str">
            <v>36790 - UG Cond &amp; Device - 10Yr</v>
          </cell>
          <cell r="D190" t="str">
            <v>789.914  :CBL INJ (10YR) 15 KV</v>
          </cell>
          <cell r="E190">
            <v>663017</v>
          </cell>
          <cell r="F190">
            <v>6801460.33</v>
          </cell>
        </row>
        <row r="191">
          <cell r="A191" t="str">
            <v>36790 -789.918  :CBL INJ (10YR) 25 KV</v>
          </cell>
          <cell r="B191" t="b">
            <v>1</v>
          </cell>
          <cell r="C191" t="str">
            <v>36790 - UG Cond &amp; Device - 10Yr</v>
          </cell>
          <cell r="D191" t="str">
            <v>789.918  :CBL INJ (10YR) 25 KV</v>
          </cell>
          <cell r="E191">
            <v>2258451</v>
          </cell>
          <cell r="F191">
            <v>23854209.36</v>
          </cell>
        </row>
        <row r="192">
          <cell r="A192" t="str">
            <v>36790 - UG Cond &amp; Device - 10Yr Total</v>
          </cell>
          <cell r="B192" t="str">
            <v/>
          </cell>
          <cell r="C192" t="str">
            <v>36790 - UG Cond &amp; Device - 10Yr Total</v>
          </cell>
          <cell r="E192">
            <v>2921516</v>
          </cell>
          <cell r="F192">
            <v>30655475.35</v>
          </cell>
        </row>
        <row r="193">
          <cell r="A193" t="str">
            <v>36800 -000.000 : FPL Conversion 000</v>
          </cell>
          <cell r="B193" t="b">
            <v>1</v>
          </cell>
          <cell r="C193" t="str">
            <v>36800 - Line Transformers</v>
          </cell>
          <cell r="D193" t="str">
            <v>000.000 : FPL Conversion 000</v>
          </cell>
          <cell r="E193">
            <v>0</v>
          </cell>
          <cell r="F193">
            <v>0</v>
          </cell>
        </row>
        <row r="194">
          <cell r="A194" t="str">
            <v>36800 -000.000 : Non-Unitized</v>
          </cell>
          <cell r="B194" t="b">
            <v>1</v>
          </cell>
          <cell r="C194" t="str">
            <v>36800 - Line Transformers</v>
          </cell>
          <cell r="D194" t="str">
            <v>000.000 : Non-Unitized</v>
          </cell>
          <cell r="E194">
            <v>2634</v>
          </cell>
          <cell r="F194">
            <v>372452.51</v>
          </cell>
        </row>
        <row r="195">
          <cell r="A195" t="str">
            <v>36800 -006.968  : TAX ACCRUAL</v>
          </cell>
          <cell r="B195" t="b">
            <v>1</v>
          </cell>
          <cell r="C195" t="str">
            <v>36800 - Line Transformers</v>
          </cell>
          <cell r="D195" t="str">
            <v>006.968  : TAX ACCRUAL</v>
          </cell>
          <cell r="E195">
            <v>0</v>
          </cell>
          <cell r="F195">
            <v>0</v>
          </cell>
        </row>
        <row r="196">
          <cell r="A196" t="str">
            <v>36800 -800.001  :TX, THRU 37 KVA</v>
          </cell>
          <cell r="B196" t="b">
            <v>1</v>
          </cell>
          <cell r="C196" t="str">
            <v>36800 - Line Transformers</v>
          </cell>
          <cell r="D196" t="str">
            <v>800.001  :TX, THRU 37 KVA</v>
          </cell>
          <cell r="E196">
            <v>392326</v>
          </cell>
          <cell r="F196">
            <v>303431091.42</v>
          </cell>
        </row>
        <row r="197">
          <cell r="A197" t="str">
            <v>36800 -800.012  :TX, 50-75 KVA</v>
          </cell>
          <cell r="B197" t="b">
            <v>1</v>
          </cell>
          <cell r="C197" t="str">
            <v>36800 - Line Transformers</v>
          </cell>
          <cell r="D197" t="str">
            <v>800.012  :TX, 50-75 KVA</v>
          </cell>
          <cell r="E197">
            <v>200383</v>
          </cell>
          <cell r="F197">
            <v>272893200.48</v>
          </cell>
        </row>
        <row r="198">
          <cell r="A198" t="str">
            <v>36800 -800.014  :TX, 100-167 KVA</v>
          </cell>
          <cell r="B198" t="b">
            <v>1</v>
          </cell>
          <cell r="C198" t="str">
            <v>36800 - Line Transformers</v>
          </cell>
          <cell r="D198" t="str">
            <v>800.014  :TX, 100-167 KVA</v>
          </cell>
          <cell r="E198">
            <v>19987</v>
          </cell>
          <cell r="F198">
            <v>42858424.69</v>
          </cell>
        </row>
        <row r="199">
          <cell r="A199" t="str">
            <v>36800 -800.017  :TX, &gt; 167 KVA</v>
          </cell>
          <cell r="B199" t="b">
            <v>1</v>
          </cell>
          <cell r="C199" t="str">
            <v>36800 - Line Transformers</v>
          </cell>
          <cell r="D199" t="str">
            <v>800.017  :TX, &gt; 167 KVA</v>
          </cell>
          <cell r="E199">
            <v>11235</v>
          </cell>
          <cell r="F199">
            <v>106023542.53</v>
          </cell>
        </row>
        <row r="200">
          <cell r="A200" t="str">
            <v>36800 -811.126  : TX,VAULT TYPE 3P, 2000 K</v>
          </cell>
          <cell r="B200" t="b">
            <v>1</v>
          </cell>
          <cell r="C200" t="str">
            <v>36800 - Line Transformers</v>
          </cell>
          <cell r="D200" t="str">
            <v>811.126  : TX,VAULT TYPE 3P, 2000 K</v>
          </cell>
          <cell r="E200">
            <v>307</v>
          </cell>
          <cell r="F200">
            <v>9650908.67</v>
          </cell>
        </row>
        <row r="201">
          <cell r="A201" t="str">
            <v>36800 -811.350  :TX, SB, THRU 37 KVA</v>
          </cell>
          <cell r="B201" t="b">
            <v>1</v>
          </cell>
          <cell r="C201" t="str">
            <v>36800 - Line Transformers</v>
          </cell>
          <cell r="D201" t="str">
            <v>811.350  :TX, SB, THRU 37 KVA</v>
          </cell>
          <cell r="E201">
            <v>142</v>
          </cell>
          <cell r="F201">
            <v>238448.24</v>
          </cell>
        </row>
        <row r="202">
          <cell r="A202" t="str">
            <v>36800 -811.356  :TX, SB, 50-75 KVA</v>
          </cell>
          <cell r="B202" t="b">
            <v>1</v>
          </cell>
          <cell r="C202" t="str">
            <v>36800 - Line Transformers</v>
          </cell>
          <cell r="D202" t="str">
            <v>811.356  :TX, SB, 50-75 KVA</v>
          </cell>
          <cell r="E202">
            <v>1128</v>
          </cell>
          <cell r="F202">
            <v>10127031.55</v>
          </cell>
        </row>
        <row r="203">
          <cell r="A203" t="str">
            <v>36800 -811.358  :TX,SB, 100-167 KVA</v>
          </cell>
          <cell r="B203" t="b">
            <v>1</v>
          </cell>
          <cell r="C203" t="str">
            <v>36800 - Line Transformers</v>
          </cell>
          <cell r="D203" t="str">
            <v>811.358  :TX,SB, 100-167 KVA</v>
          </cell>
          <cell r="E203">
            <v>565</v>
          </cell>
          <cell r="F203">
            <v>2459707.99</v>
          </cell>
        </row>
        <row r="204">
          <cell r="A204" t="str">
            <v>36800 -811.371  :TX, SB, &gt; 167 KVA</v>
          </cell>
          <cell r="B204" t="b">
            <v>1</v>
          </cell>
          <cell r="C204" t="str">
            <v>36800 - Line Transformers</v>
          </cell>
          <cell r="D204" t="str">
            <v>811.371  :TX, SB, &gt; 167 KVA</v>
          </cell>
          <cell r="E204">
            <v>656</v>
          </cell>
          <cell r="F204">
            <v>10571444.56</v>
          </cell>
        </row>
        <row r="205">
          <cell r="A205" t="str">
            <v>36800 -811.401  :TX, NW, &gt; 200 KVA</v>
          </cell>
          <cell r="B205" t="b">
            <v>1</v>
          </cell>
          <cell r="C205" t="str">
            <v>36800 - Line Transformers</v>
          </cell>
          <cell r="D205" t="str">
            <v>811.401  :TX, NW, &gt; 200 KVA</v>
          </cell>
          <cell r="E205">
            <v>172</v>
          </cell>
          <cell r="F205">
            <v>4176882.64</v>
          </cell>
        </row>
        <row r="206">
          <cell r="A206" t="str">
            <v>36800 -811.411  :TX,SB,SD,167 &amp; &gt;</v>
          </cell>
          <cell r="B206" t="b">
            <v>1</v>
          </cell>
          <cell r="C206" t="str">
            <v>36800 - Line Transformers</v>
          </cell>
          <cell r="D206" t="str">
            <v>811.411  :TX,SB,SD,167 &amp; &gt;</v>
          </cell>
          <cell r="E206">
            <v>11</v>
          </cell>
          <cell r="F206">
            <v>148491.47</v>
          </cell>
        </row>
        <row r="207">
          <cell r="A207" t="str">
            <v>36800 -811.731  :TX, DRY</v>
          </cell>
          <cell r="B207" t="b">
            <v>1</v>
          </cell>
          <cell r="C207" t="str">
            <v>36800 - Line Transformers</v>
          </cell>
          <cell r="D207" t="str">
            <v>811.731  :TX, DRY</v>
          </cell>
          <cell r="E207">
            <v>2378</v>
          </cell>
          <cell r="F207">
            <v>16234569.34</v>
          </cell>
        </row>
        <row r="208">
          <cell r="A208" t="str">
            <v>36800 -815.150  :TX, SD, THRU 37 KVA</v>
          </cell>
          <cell r="B208" t="b">
            <v>1</v>
          </cell>
          <cell r="C208" t="str">
            <v>36800 - Line Transformers</v>
          </cell>
          <cell r="D208" t="str">
            <v>815.150  :TX, SD, THRU 37 KVA</v>
          </cell>
          <cell r="E208">
            <v>54</v>
          </cell>
          <cell r="F208">
            <v>513654.79</v>
          </cell>
        </row>
        <row r="209">
          <cell r="A209" t="str">
            <v>36800 -815.153  :TX, SD, 50-75 KVA</v>
          </cell>
          <cell r="B209" t="b">
            <v>1</v>
          </cell>
          <cell r="C209" t="str">
            <v>36800 - Line Transformers</v>
          </cell>
          <cell r="D209" t="str">
            <v>815.153  :TX, SD, 50-75 KVA</v>
          </cell>
          <cell r="E209">
            <v>35</v>
          </cell>
          <cell r="F209">
            <v>76934.2</v>
          </cell>
        </row>
        <row r="210">
          <cell r="A210" t="str">
            <v>36800 -815.155  :TX, SD, 100-167 KVA</v>
          </cell>
          <cell r="B210" t="b">
            <v>1</v>
          </cell>
          <cell r="C210" t="str">
            <v>36800 - Line Transformers</v>
          </cell>
          <cell r="D210" t="str">
            <v>815.155  :TX, SD, 100-167 KVA</v>
          </cell>
          <cell r="E210">
            <v>155</v>
          </cell>
          <cell r="F210">
            <v>510323.86</v>
          </cell>
        </row>
        <row r="211">
          <cell r="A211" t="str">
            <v>36800 -815.158  :TX, SD, &gt; 167 KVA</v>
          </cell>
          <cell r="B211" t="b">
            <v>1</v>
          </cell>
          <cell r="C211" t="str">
            <v>36800 - Line Transformers</v>
          </cell>
          <cell r="D211" t="str">
            <v>815.158  :TX, SD, &gt; 167 KVA</v>
          </cell>
          <cell r="E211">
            <v>88</v>
          </cell>
          <cell r="F211">
            <v>1564100.07</v>
          </cell>
        </row>
        <row r="212">
          <cell r="A212" t="str">
            <v>36800 -815.430  :TX, AUTO</v>
          </cell>
          <cell r="B212" t="b">
            <v>1</v>
          </cell>
          <cell r="C212" t="str">
            <v>36800 - Line Transformers</v>
          </cell>
          <cell r="D212" t="str">
            <v>815.430  :TX, AUTO</v>
          </cell>
          <cell r="E212">
            <v>961</v>
          </cell>
          <cell r="F212">
            <v>59972299.99</v>
          </cell>
        </row>
        <row r="213">
          <cell r="A213" t="str">
            <v>36800 -850.501  :TX, PD, THRU 75 KVA</v>
          </cell>
          <cell r="B213" t="b">
            <v>1</v>
          </cell>
          <cell r="C213" t="str">
            <v>36800 - Line Transformers</v>
          </cell>
          <cell r="D213" t="str">
            <v>850.501  :TX, PD, THRU 75 KVA</v>
          </cell>
          <cell r="E213">
            <v>203653</v>
          </cell>
          <cell r="F213">
            <v>357125218.95</v>
          </cell>
        </row>
        <row r="214">
          <cell r="A214" t="str">
            <v>36800 -850.506  :TX, PD, 100 THRU 300 KVA</v>
          </cell>
          <cell r="B214" t="b">
            <v>1</v>
          </cell>
          <cell r="C214" t="str">
            <v>36800 - Line Transformers</v>
          </cell>
          <cell r="D214" t="str">
            <v>850.506  :TX, PD, 100 THRU 300 KVA</v>
          </cell>
          <cell r="E214">
            <v>52236</v>
          </cell>
          <cell r="F214">
            <v>241464037.41</v>
          </cell>
        </row>
        <row r="215">
          <cell r="A215" t="str">
            <v>36800 -850.524  : TX PAD MOUNTED 1P, 13X23</v>
          </cell>
          <cell r="B215" t="b">
            <v>1</v>
          </cell>
          <cell r="C215" t="str">
            <v>36800 - Line Transformers</v>
          </cell>
          <cell r="D215" t="str">
            <v>850.524  : TX PAD MOUNTED 1P, 13X23</v>
          </cell>
          <cell r="E215">
            <v>27501</v>
          </cell>
          <cell r="F215">
            <v>71627774.91</v>
          </cell>
        </row>
        <row r="216">
          <cell r="A216" t="str">
            <v>36800 -850.550  : TX,PAD MOUNTED,13KV, DUA</v>
          </cell>
          <cell r="B216" t="b">
            <v>1</v>
          </cell>
          <cell r="C216" t="str">
            <v>36800 - Line Transformers</v>
          </cell>
          <cell r="D216" t="str">
            <v>850.550  : TX,PAD MOUNTED,13KV, DUA</v>
          </cell>
          <cell r="E216">
            <v>226</v>
          </cell>
          <cell r="F216">
            <v>280947.49</v>
          </cell>
        </row>
        <row r="217">
          <cell r="A217" t="str">
            <v>36800 -850.551  : TX,PAD MOUNTED,13KV, DUA</v>
          </cell>
          <cell r="B217" t="b">
            <v>1</v>
          </cell>
          <cell r="C217" t="str">
            <v>36800 - Line Transformers</v>
          </cell>
          <cell r="D217" t="str">
            <v>850.551  : TX,PAD MOUNTED,13KV, DUA</v>
          </cell>
          <cell r="E217">
            <v>564</v>
          </cell>
          <cell r="F217">
            <v>793402.63</v>
          </cell>
        </row>
        <row r="218">
          <cell r="A218" t="str">
            <v>36800 -850.554  : TX,PAD MOUNTED,13KV, DUA</v>
          </cell>
          <cell r="B218" t="b">
            <v>1</v>
          </cell>
          <cell r="C218" t="str">
            <v>36800 - Line Transformers</v>
          </cell>
          <cell r="D218" t="str">
            <v>850.554  : TX,PAD MOUNTED,13KV, DUA</v>
          </cell>
          <cell r="E218">
            <v>514</v>
          </cell>
          <cell r="F218">
            <v>815356.35</v>
          </cell>
        </row>
        <row r="219">
          <cell r="A219" t="str">
            <v>36800 -850.558  : TX,PAD MOUNTED,13KV, DUA</v>
          </cell>
          <cell r="B219" t="b">
            <v>1</v>
          </cell>
          <cell r="C219" t="str">
            <v>36800 - Line Transformers</v>
          </cell>
          <cell r="D219" t="str">
            <v>850.558  : TX,PAD MOUNTED,13KV, DUA</v>
          </cell>
          <cell r="E219">
            <v>774</v>
          </cell>
          <cell r="F219">
            <v>1362031.43</v>
          </cell>
        </row>
        <row r="220">
          <cell r="A220" t="str">
            <v>36800 -850.563  : TX,PAD MOUNTED,13KV, DUA</v>
          </cell>
          <cell r="B220" t="b">
            <v>1</v>
          </cell>
          <cell r="C220" t="str">
            <v>36800 - Line Transformers</v>
          </cell>
          <cell r="D220" t="str">
            <v>850.563  : TX,PAD MOUNTED,13KV, DUA</v>
          </cell>
          <cell r="E220">
            <v>774</v>
          </cell>
          <cell r="F220">
            <v>1643429.7</v>
          </cell>
        </row>
        <row r="221">
          <cell r="A221" t="str">
            <v>36800 -850.596  :TX, PD &gt; 300 KVA</v>
          </cell>
          <cell r="B221" t="b">
            <v>1</v>
          </cell>
          <cell r="C221" t="str">
            <v>36800 - Line Transformers</v>
          </cell>
          <cell r="D221" t="str">
            <v>850.596  :TX, PD &gt; 300 KVA</v>
          </cell>
          <cell r="E221">
            <v>12588</v>
          </cell>
          <cell r="F221">
            <v>164952387.56</v>
          </cell>
        </row>
        <row r="222">
          <cell r="A222" t="str">
            <v>36800 -881.811  :CB, THRU 400 KVAR</v>
          </cell>
          <cell r="B222" t="b">
            <v>1</v>
          </cell>
          <cell r="C222" t="str">
            <v>36800 - Line Transformers</v>
          </cell>
          <cell r="D222" t="str">
            <v>881.811  :CB, THRU 400 KVAR</v>
          </cell>
          <cell r="E222">
            <v>275</v>
          </cell>
          <cell r="F222">
            <v>286573.78</v>
          </cell>
        </row>
        <row r="223">
          <cell r="A223" t="str">
            <v>36800 -881.826  :CB, &gt; 400 KVAR</v>
          </cell>
          <cell r="B223" t="b">
            <v>1</v>
          </cell>
          <cell r="C223" t="str">
            <v>36800 - Line Transformers</v>
          </cell>
          <cell r="D223" t="str">
            <v>881.826  :CB, &gt; 400 KVAR</v>
          </cell>
          <cell r="E223">
            <v>10806.95</v>
          </cell>
          <cell r="F223">
            <v>46565694.95</v>
          </cell>
        </row>
        <row r="224">
          <cell r="A224" t="str">
            <v>36800 -881.857  : CAPACITOR,LINE 13KV, 0 T</v>
          </cell>
          <cell r="B224" t="b">
            <v>1</v>
          </cell>
          <cell r="C224" t="str">
            <v>36800 - Line Transformers</v>
          </cell>
          <cell r="D224" t="str">
            <v>881.857  : CAPACITOR,LINE 13KV, 0 T</v>
          </cell>
          <cell r="E224">
            <v>0</v>
          </cell>
          <cell r="F224">
            <v>0</v>
          </cell>
        </row>
        <row r="225">
          <cell r="A225" t="str">
            <v>36800 -881.858  : CAPACITOR,LINE, 100 KVAR</v>
          </cell>
          <cell r="B225" t="b">
            <v>1</v>
          </cell>
          <cell r="C225" t="str">
            <v>36800 - Line Transformers</v>
          </cell>
          <cell r="D225" t="str">
            <v>881.858  : CAPACITOR,LINE, 100 KVAR</v>
          </cell>
          <cell r="E225">
            <v>173</v>
          </cell>
          <cell r="F225">
            <v>42012.69</v>
          </cell>
        </row>
        <row r="226">
          <cell r="A226" t="str">
            <v>36800 -881.859  : CAPACITOR,LINE, 200 KVAR</v>
          </cell>
          <cell r="B226" t="b">
            <v>1</v>
          </cell>
          <cell r="C226" t="str">
            <v>36800 - Line Transformers</v>
          </cell>
          <cell r="D226" t="str">
            <v>881.859  : CAPACITOR,LINE, 200 KVAR</v>
          </cell>
          <cell r="E226">
            <v>32</v>
          </cell>
          <cell r="F226">
            <v>66004.45</v>
          </cell>
        </row>
        <row r="227">
          <cell r="A227" t="str">
            <v>36800 -881.860  : CAPACTIOR,LINE, 300 KVAR</v>
          </cell>
          <cell r="B227" t="b">
            <v>1</v>
          </cell>
          <cell r="C227" t="str">
            <v>36800 - Line Transformers</v>
          </cell>
          <cell r="D227" t="str">
            <v>881.860  : CAPACTIOR,LINE, 300 KVAR</v>
          </cell>
          <cell r="E227">
            <v>0</v>
          </cell>
          <cell r="F227">
            <v>0</v>
          </cell>
        </row>
        <row r="228">
          <cell r="A228" t="str">
            <v>36800 -881.862  : CAPACITOR,LINE, 400 KVAR</v>
          </cell>
          <cell r="B228" t="b">
            <v>1</v>
          </cell>
          <cell r="C228" t="str">
            <v>36800 - Line Transformers</v>
          </cell>
          <cell r="D228" t="str">
            <v>881.862  : CAPACITOR,LINE, 400 KVAR</v>
          </cell>
          <cell r="E228">
            <v>12</v>
          </cell>
          <cell r="F228">
            <v>13562.04</v>
          </cell>
        </row>
        <row r="229">
          <cell r="A229" t="str">
            <v>36800 -881.891  : MASTER STA CAPACITOR BAN</v>
          </cell>
          <cell r="B229" t="b">
            <v>1</v>
          </cell>
          <cell r="C229" t="str">
            <v>36800 - Line Transformers</v>
          </cell>
          <cell r="D229" t="str">
            <v>881.891  : MASTER STA CAPACITOR BAN</v>
          </cell>
          <cell r="E229">
            <v>2</v>
          </cell>
          <cell r="F229">
            <v>417854.33</v>
          </cell>
        </row>
        <row r="230">
          <cell r="A230" t="str">
            <v>36800 -885.853  : PROT/RACK FOR SER CB</v>
          </cell>
          <cell r="B230" t="b">
            <v>1</v>
          </cell>
          <cell r="C230" t="str">
            <v>36800 - Line Transformers</v>
          </cell>
          <cell r="D230" t="str">
            <v>885.853  : PROT/RACK FOR SER CB</v>
          </cell>
          <cell r="E230">
            <v>6</v>
          </cell>
          <cell r="F230">
            <v>25005.25</v>
          </cell>
        </row>
        <row r="231">
          <cell r="A231" t="str">
            <v>36800 -885.856  : CAPACIOTR BANK SW, OIL</v>
          </cell>
          <cell r="B231" t="b">
            <v>1</v>
          </cell>
          <cell r="C231" t="str">
            <v>36800 - Line Transformers</v>
          </cell>
          <cell r="D231" t="str">
            <v>885.856  : CAPACIOTR BANK SW, OIL</v>
          </cell>
          <cell r="E231">
            <v>28633</v>
          </cell>
          <cell r="F231">
            <v>15296937.84</v>
          </cell>
        </row>
        <row r="232">
          <cell r="A232" t="str">
            <v>36800 -889.890  : CONTROL CIRCUIT FOR SW C</v>
          </cell>
          <cell r="B232" t="b">
            <v>1</v>
          </cell>
          <cell r="C232" t="str">
            <v>36800 - Line Transformers</v>
          </cell>
          <cell r="D232" t="str">
            <v>889.890  : CONTROL CIRCUIT FOR SW C</v>
          </cell>
          <cell r="E232">
            <v>10050</v>
          </cell>
          <cell r="F232">
            <v>4835533.94</v>
          </cell>
        </row>
        <row r="233">
          <cell r="A233" t="str">
            <v>36800 -890.901  : NETWORK PROTECTOR</v>
          </cell>
          <cell r="B233" t="b">
            <v>1</v>
          </cell>
          <cell r="C233" t="str">
            <v>36800 - Line Transformers</v>
          </cell>
          <cell r="D233" t="str">
            <v>890.901  : NETWORK PROTECTOR</v>
          </cell>
          <cell r="E233">
            <v>74</v>
          </cell>
          <cell r="F233">
            <v>2367948.82</v>
          </cell>
        </row>
        <row r="234">
          <cell r="A234" t="str">
            <v>36800 -892.920  :REG, THRU 300 KVA</v>
          </cell>
          <cell r="B234" t="b">
            <v>1</v>
          </cell>
          <cell r="C234" t="str">
            <v>36800 - Line Transformers</v>
          </cell>
          <cell r="D234" t="str">
            <v>892.920  :REG, THRU 300 KVA</v>
          </cell>
          <cell r="E234">
            <v>789</v>
          </cell>
          <cell r="F234">
            <v>4935090.17</v>
          </cell>
        </row>
        <row r="235">
          <cell r="A235" t="str">
            <v>36800 -892.936  :REG, &gt; 300 KVA</v>
          </cell>
          <cell r="B235" t="b">
            <v>1</v>
          </cell>
          <cell r="C235" t="str">
            <v>36800 - Line Transformers</v>
          </cell>
          <cell r="D235" t="str">
            <v>892.936  :REG, &gt; 300 KVA</v>
          </cell>
          <cell r="E235">
            <v>20</v>
          </cell>
          <cell r="F235">
            <v>173135.54</v>
          </cell>
        </row>
        <row r="236">
          <cell r="A236" t="str">
            <v>36800 -893.944  : REGULATOR,VOLTAGE, 1 PHA</v>
          </cell>
          <cell r="B236" t="b">
            <v>1</v>
          </cell>
          <cell r="C236" t="str">
            <v>36800 - Line Transformers</v>
          </cell>
          <cell r="D236" t="str">
            <v>893.944  : REGULATOR,VOLTAGE, 1 PHA</v>
          </cell>
          <cell r="E236">
            <v>10453</v>
          </cell>
          <cell r="F236">
            <v>128992532.11</v>
          </cell>
        </row>
        <row r="237">
          <cell r="A237" t="str">
            <v>36800 -893.945  : REGULATOR,VOLTAGE, 3 PHA</v>
          </cell>
          <cell r="B237" t="b">
            <v>1</v>
          </cell>
          <cell r="C237" t="str">
            <v>36800 - Line Transformers</v>
          </cell>
          <cell r="D237" t="str">
            <v>893.945  : REGULATOR,VOLTAGE, 3 PHA</v>
          </cell>
          <cell r="E237">
            <v>6</v>
          </cell>
          <cell r="F237">
            <v>339558.33</v>
          </cell>
        </row>
        <row r="238">
          <cell r="A238" t="str">
            <v>36800 -977.977  : ALL PU'S IN 368.0</v>
          </cell>
          <cell r="B238" t="b">
            <v>1</v>
          </cell>
          <cell r="C238" t="str">
            <v>36800 - Line Transformers</v>
          </cell>
          <cell r="D238" t="str">
            <v>977.977  : ALL PU'S IN 368.0</v>
          </cell>
          <cell r="E238">
            <v>0</v>
          </cell>
          <cell r="F238">
            <v>0</v>
          </cell>
        </row>
        <row r="239">
          <cell r="A239" t="str">
            <v>36800 -980.980  :CUST CONT CASH</v>
          </cell>
          <cell r="B239" t="b">
            <v>1</v>
          </cell>
          <cell r="C239" t="str">
            <v>36800 - Line Transformers</v>
          </cell>
          <cell r="D239" t="str">
            <v>980.980  :CUST CONT CASH</v>
          </cell>
          <cell r="E239">
            <v>0</v>
          </cell>
          <cell r="F239">
            <v>0</v>
          </cell>
        </row>
        <row r="240">
          <cell r="A240" t="str">
            <v>36800 -980.985  :CUST CONT LABOR</v>
          </cell>
          <cell r="B240" t="b">
            <v>1</v>
          </cell>
          <cell r="C240" t="str">
            <v>36800 - Line Transformers</v>
          </cell>
          <cell r="D240" t="str">
            <v>980.985  :CUST CONT LABOR</v>
          </cell>
          <cell r="E240">
            <v>0</v>
          </cell>
          <cell r="F240">
            <v>0</v>
          </cell>
        </row>
        <row r="241">
          <cell r="A241" t="str">
            <v>36800 -990.991  : MINOR ITEM/PAD LOCK ONLY</v>
          </cell>
          <cell r="B241" t="b">
            <v>1</v>
          </cell>
          <cell r="C241" t="str">
            <v>36800 - Line Transformers</v>
          </cell>
          <cell r="D241" t="str">
            <v>990.991  : MINOR ITEM/PAD LOCK ONLY</v>
          </cell>
          <cell r="E241">
            <v>0</v>
          </cell>
          <cell r="F241">
            <v>71229.19</v>
          </cell>
        </row>
        <row r="242">
          <cell r="A242" t="str">
            <v>36800 -990.994  : MECA ONLY</v>
          </cell>
          <cell r="B242" t="b">
            <v>1</v>
          </cell>
          <cell r="C242" t="str">
            <v>36800 - Line Transformers</v>
          </cell>
          <cell r="D242" t="str">
            <v>990.994  : MECA ONLY</v>
          </cell>
          <cell r="E242">
            <v>0</v>
          </cell>
          <cell r="F242">
            <v>0</v>
          </cell>
        </row>
        <row r="243">
          <cell r="A243" t="str">
            <v>36800 -990.998  : OS BRKT, HDWARE, RELAY</v>
          </cell>
          <cell r="B243" t="b">
            <v>1</v>
          </cell>
          <cell r="C243" t="str">
            <v>36800 - Line Transformers</v>
          </cell>
          <cell r="D243" t="str">
            <v>990.998  : OS BRKT, HDWARE, RELAY</v>
          </cell>
          <cell r="E243">
            <v>0</v>
          </cell>
          <cell r="F243">
            <v>0</v>
          </cell>
        </row>
        <row r="244">
          <cell r="A244" t="str">
            <v>36800 -990.999  : MINOR ITEM/INST COST</v>
          </cell>
          <cell r="B244" t="b">
            <v>1</v>
          </cell>
          <cell r="C244" t="str">
            <v>36800 - Line Transformers</v>
          </cell>
          <cell r="D244" t="str">
            <v>990.999  : MINOR ITEM/INST COST</v>
          </cell>
          <cell r="E244">
            <v>4</v>
          </cell>
          <cell r="F244">
            <v>0</v>
          </cell>
        </row>
        <row r="245">
          <cell r="A245" t="str">
            <v>36800 - Line Transformers Total</v>
          </cell>
          <cell r="B245" t="str">
            <v/>
          </cell>
          <cell r="C245" t="str">
            <v>36800 - Line Transformers Total</v>
          </cell>
          <cell r="E245">
            <v>993382.95</v>
          </cell>
          <cell r="F245">
            <v>1886316768.8600001</v>
          </cell>
        </row>
        <row r="246">
          <cell r="A246" t="str">
            <v>36900 -000.000 : FPL Conversion 000</v>
          </cell>
          <cell r="B246" t="b">
            <v>1</v>
          </cell>
          <cell r="C246" t="str">
            <v>36900 - Services</v>
          </cell>
          <cell r="D246" t="str">
            <v>000.000 : FPL Conversion 000</v>
          </cell>
          <cell r="E246">
            <v>0</v>
          </cell>
          <cell r="F246">
            <v>0</v>
          </cell>
        </row>
        <row r="247">
          <cell r="A247" t="str">
            <v>36900 -000.000 : Non-Unitized</v>
          </cell>
          <cell r="B247" t="b">
            <v>1</v>
          </cell>
          <cell r="C247" t="str">
            <v>36900 - Services</v>
          </cell>
          <cell r="D247" t="str">
            <v>000.000 : Non-Unitized</v>
          </cell>
          <cell r="E247">
            <v>0</v>
          </cell>
          <cell r="F247">
            <v>50100.77</v>
          </cell>
        </row>
        <row r="248">
          <cell r="A248" t="str">
            <v>36900 -970.700  : SERVICE,UG,BURIED</v>
          </cell>
          <cell r="B248" t="b">
            <v>1</v>
          </cell>
          <cell r="C248" t="str">
            <v>36900 - Services</v>
          </cell>
          <cell r="D248" t="str">
            <v>970.700  : SERVICE,UG,BURIED</v>
          </cell>
          <cell r="E248">
            <v>0</v>
          </cell>
          <cell r="F248">
            <v>0</v>
          </cell>
        </row>
        <row r="249">
          <cell r="A249" t="str">
            <v>36900 - Services Total</v>
          </cell>
          <cell r="B249" t="str">
            <v/>
          </cell>
          <cell r="C249" t="str">
            <v>36900 - Services Total</v>
          </cell>
          <cell r="E249">
            <v>0</v>
          </cell>
          <cell r="F249">
            <v>50100.77</v>
          </cell>
        </row>
        <row r="250">
          <cell r="A250" t="str">
            <v>36910 -000.000 : FPL Conversion 000</v>
          </cell>
          <cell r="B250" t="b">
            <v>1</v>
          </cell>
          <cell r="C250" t="str">
            <v>36910 - Services, Overhead</v>
          </cell>
          <cell r="D250" t="str">
            <v>000.000 : FPL Conversion 000</v>
          </cell>
          <cell r="E250">
            <v>0</v>
          </cell>
          <cell r="F250">
            <v>0</v>
          </cell>
        </row>
        <row r="251">
          <cell r="A251" t="str">
            <v>36910 -000.000 : Non-Unitized</v>
          </cell>
          <cell r="B251" t="b">
            <v>1</v>
          </cell>
          <cell r="C251" t="str">
            <v>36910 - Services, Overhead</v>
          </cell>
          <cell r="D251" t="str">
            <v>000.000 : Non-Unitized</v>
          </cell>
          <cell r="E251">
            <v>2841</v>
          </cell>
          <cell r="F251">
            <v>488579.76</v>
          </cell>
        </row>
        <row r="252">
          <cell r="A252" t="str">
            <v>36910 -910.100  : SERVICE OVERHEAD</v>
          </cell>
          <cell r="B252" t="b">
            <v>1</v>
          </cell>
          <cell r="C252" t="str">
            <v>36910 - Services, Overhead</v>
          </cell>
          <cell r="D252" t="str">
            <v>910.100  : SERVICE OVERHEAD</v>
          </cell>
          <cell r="E252">
            <v>1612781.4</v>
          </cell>
          <cell r="F252">
            <v>196351100.77</v>
          </cell>
        </row>
        <row r="253">
          <cell r="A253" t="str">
            <v>36910 -910.101  : SERVICE CONNECTION TO OH</v>
          </cell>
          <cell r="B253" t="b">
            <v>1</v>
          </cell>
          <cell r="C253" t="str">
            <v>36910 - Services, Overhead</v>
          </cell>
          <cell r="D253" t="str">
            <v>910.101  : SERVICE CONNECTION TO OH</v>
          </cell>
          <cell r="E253">
            <v>0</v>
          </cell>
          <cell r="F253">
            <v>0</v>
          </cell>
        </row>
        <row r="254">
          <cell r="A254" t="str">
            <v>36910 -980.180  :CUST CONT CASH</v>
          </cell>
          <cell r="B254" t="b">
            <v>1</v>
          </cell>
          <cell r="C254" t="str">
            <v>36910 - Services, Overhead</v>
          </cell>
          <cell r="D254" t="str">
            <v>980.180  :CUST CONT CASH</v>
          </cell>
          <cell r="E254">
            <v>0</v>
          </cell>
          <cell r="F254">
            <v>0</v>
          </cell>
        </row>
        <row r="255">
          <cell r="A255" t="str">
            <v>36910 -980.185  :CUST CONT LABOR</v>
          </cell>
          <cell r="B255" t="b">
            <v>1</v>
          </cell>
          <cell r="C255" t="str">
            <v>36910 - Services, Overhead</v>
          </cell>
          <cell r="D255" t="str">
            <v>980.185  :CUST CONT LABOR</v>
          </cell>
          <cell r="E255">
            <v>0</v>
          </cell>
          <cell r="F255">
            <v>0</v>
          </cell>
        </row>
        <row r="256">
          <cell r="A256" t="str">
            <v>36910 -990.191  : REVERSIBLE WIRE ER57 - S</v>
          </cell>
          <cell r="B256" t="b">
            <v>1</v>
          </cell>
          <cell r="C256" t="str">
            <v>36910 - Services, Overhead</v>
          </cell>
          <cell r="D256" t="str">
            <v>990.191  : REVERSIBLE WIRE ER57 - S</v>
          </cell>
          <cell r="E256">
            <v>0</v>
          </cell>
          <cell r="F256">
            <v>0</v>
          </cell>
        </row>
        <row r="257">
          <cell r="A257" t="str">
            <v>36910 -990.199  : MINOR ITEM/INST</v>
          </cell>
          <cell r="B257" t="b">
            <v>1</v>
          </cell>
          <cell r="C257" t="str">
            <v>36910 - Services, Overhead</v>
          </cell>
          <cell r="D257" t="str">
            <v>990.199  : MINOR ITEM/INST</v>
          </cell>
          <cell r="E257">
            <v>0</v>
          </cell>
          <cell r="F257">
            <v>0</v>
          </cell>
        </row>
        <row r="258">
          <cell r="A258" t="str">
            <v>36910 -990.998  : TO OH SERVICE PU</v>
          </cell>
          <cell r="B258" t="b">
            <v>1</v>
          </cell>
          <cell r="C258" t="str">
            <v>36910 - Services, Overhead</v>
          </cell>
          <cell r="D258" t="str">
            <v>990.998  : TO OH SERVICE PU</v>
          </cell>
          <cell r="E258">
            <v>0</v>
          </cell>
          <cell r="F258">
            <v>0</v>
          </cell>
        </row>
        <row r="259">
          <cell r="A259" t="str">
            <v>36910 -990.999  : MINOR ITEM/INST COST</v>
          </cell>
          <cell r="B259" t="b">
            <v>1</v>
          </cell>
          <cell r="C259" t="str">
            <v>36910 - Services, Overhead</v>
          </cell>
          <cell r="D259" t="str">
            <v>990.999  : MINOR ITEM/INST COST</v>
          </cell>
          <cell r="E259">
            <v>0</v>
          </cell>
          <cell r="F259">
            <v>0</v>
          </cell>
        </row>
        <row r="260">
          <cell r="A260" t="str">
            <v>36910 - Services, Overhead Total</v>
          </cell>
          <cell r="B260" t="str">
            <v/>
          </cell>
          <cell r="C260" t="str">
            <v>36910 - Services, Overhead Total</v>
          </cell>
          <cell r="E260">
            <v>1615622.4</v>
          </cell>
          <cell r="F260">
            <v>196839680.53</v>
          </cell>
        </row>
        <row r="261">
          <cell r="A261" t="str">
            <v>36920 -000.000 : FPL Conversion 000</v>
          </cell>
          <cell r="B261" t="b">
            <v>1</v>
          </cell>
          <cell r="C261" t="str">
            <v>36920 - Services,Overhead (Lashed)</v>
          </cell>
          <cell r="D261" t="str">
            <v>000.000 : FPL Conversion 000</v>
          </cell>
          <cell r="E261">
            <v>0</v>
          </cell>
          <cell r="F261">
            <v>0</v>
          </cell>
        </row>
        <row r="262">
          <cell r="A262" t="str">
            <v>36920 -000.000 : Non-Unitized</v>
          </cell>
          <cell r="B262" t="b">
            <v>1</v>
          </cell>
          <cell r="C262" t="str">
            <v>36920 - Services,Overhead (Lashed)</v>
          </cell>
          <cell r="D262" t="str">
            <v>000.000 : Non-Unitized</v>
          </cell>
          <cell r="E262">
            <v>166</v>
          </cell>
          <cell r="F262">
            <v>2202.62</v>
          </cell>
        </row>
        <row r="263">
          <cell r="A263" t="str">
            <v>36920 -910.100  : SERVICE OVERHEAD</v>
          </cell>
          <cell r="B263" t="b">
            <v>1</v>
          </cell>
          <cell r="C263" t="str">
            <v>36920 - Services,Overhead (Lashed)</v>
          </cell>
          <cell r="D263" t="str">
            <v>910.100  : SERVICE OVERHEAD</v>
          </cell>
          <cell r="E263">
            <v>3</v>
          </cell>
          <cell r="F263">
            <v>-542.38</v>
          </cell>
        </row>
        <row r="264">
          <cell r="A264" t="str">
            <v>36920 -910.200  : SVC,OH,LASHED</v>
          </cell>
          <cell r="B264" t="b">
            <v>1</v>
          </cell>
          <cell r="C264" t="str">
            <v>36920 - Services,Overhead (Lashed)</v>
          </cell>
          <cell r="D264" t="str">
            <v>910.200  : SVC,OH,LASHED</v>
          </cell>
          <cell r="E264">
            <v>-1</v>
          </cell>
          <cell r="F264">
            <v>0</v>
          </cell>
        </row>
        <row r="265">
          <cell r="A265" t="str">
            <v>36920 -980.281  : CUST CONT CASH-FEDRL-OH </v>
          </cell>
          <cell r="B265" t="b">
            <v>1</v>
          </cell>
          <cell r="C265" t="str">
            <v>36920 - Services,Overhead (Lashed)</v>
          </cell>
          <cell r="D265" t="str">
            <v>980.281  : CUST CONT CASH-FEDRL-OH </v>
          </cell>
          <cell r="E265">
            <v>0</v>
          </cell>
          <cell r="F265">
            <v>0</v>
          </cell>
        </row>
        <row r="266">
          <cell r="A266" t="str">
            <v>36920 -980.282  : CUST CONT CASH-MUNIC-OH </v>
          </cell>
          <cell r="B266" t="b">
            <v>1</v>
          </cell>
          <cell r="C266" t="str">
            <v>36920 - Services,Overhead (Lashed)</v>
          </cell>
          <cell r="D266" t="str">
            <v>980.282  : CUST CONT CASH-MUNIC-OH </v>
          </cell>
          <cell r="E266">
            <v>0</v>
          </cell>
          <cell r="F266">
            <v>0</v>
          </cell>
        </row>
        <row r="267">
          <cell r="A267" t="str">
            <v>36920 -980.283  : CUST CONT CASH-INDIV- OH</v>
          </cell>
          <cell r="B267" t="b">
            <v>1</v>
          </cell>
          <cell r="C267" t="str">
            <v>36920 - Services,Overhead (Lashed)</v>
          </cell>
          <cell r="D267" t="str">
            <v>980.283  : CUST CONT CASH-INDIV- OH</v>
          </cell>
          <cell r="E267">
            <v>0</v>
          </cell>
          <cell r="F267">
            <v>0</v>
          </cell>
        </row>
        <row r="268">
          <cell r="A268" t="str">
            <v>36920 -980.284  : CUST CONT CASH-OTHER-OH </v>
          </cell>
          <cell r="B268" t="b">
            <v>1</v>
          </cell>
          <cell r="C268" t="str">
            <v>36920 - Services,Overhead (Lashed)</v>
          </cell>
          <cell r="D268" t="str">
            <v>980.284  : CUST CONT CASH-OTHER-OH </v>
          </cell>
          <cell r="E268">
            <v>0</v>
          </cell>
          <cell r="F268">
            <v>0</v>
          </cell>
        </row>
        <row r="269">
          <cell r="A269" t="str">
            <v>36920 - Services,Overhead (Lashed) Total</v>
          </cell>
          <cell r="B269" t="str">
            <v/>
          </cell>
          <cell r="C269" t="str">
            <v>36920 - Services,Overhead (Lashed) Total</v>
          </cell>
          <cell r="E269">
            <v>168</v>
          </cell>
          <cell r="F269">
            <v>1660.2399999999998</v>
          </cell>
        </row>
        <row r="270">
          <cell r="A270" t="str">
            <v>36960 -000.000 : FPL Conversion 000</v>
          </cell>
          <cell r="B270" t="b">
            <v>1</v>
          </cell>
          <cell r="C270" t="str">
            <v>36960 - Services, UG (In Duct)</v>
          </cell>
          <cell r="D270" t="str">
            <v>000.000 : FPL Conversion 000</v>
          </cell>
          <cell r="E270">
            <v>0</v>
          </cell>
          <cell r="F270">
            <v>0</v>
          </cell>
        </row>
        <row r="271">
          <cell r="A271" t="str">
            <v>36960 -000.000 : Non-Unitized</v>
          </cell>
          <cell r="B271" t="b">
            <v>1</v>
          </cell>
          <cell r="C271" t="str">
            <v>36960 - Services, UG (In Duct)</v>
          </cell>
          <cell r="D271" t="str">
            <v>000.000 : Non-Unitized</v>
          </cell>
          <cell r="E271">
            <v>1802</v>
          </cell>
          <cell r="F271">
            <v>602058.86</v>
          </cell>
        </row>
        <row r="272">
          <cell r="A272" t="str">
            <v>36960 -726.602  : CAB, SVC CBL FDTHRV,D</v>
          </cell>
          <cell r="B272" t="b">
            <v>1</v>
          </cell>
          <cell r="C272" t="str">
            <v>36960 - Services, UG (In Duct)</v>
          </cell>
          <cell r="D272" t="str">
            <v>726.602  : CAB, SVC CBL FDTHRV,D</v>
          </cell>
          <cell r="E272">
            <v>0</v>
          </cell>
          <cell r="F272">
            <v>0</v>
          </cell>
        </row>
        <row r="273">
          <cell r="A273" t="str">
            <v>36960 -910.100  : SERVICE OVERHEAD</v>
          </cell>
          <cell r="B273" t="b">
            <v>1</v>
          </cell>
          <cell r="C273" t="str">
            <v>36960 - Services, UG (In Duct)</v>
          </cell>
          <cell r="D273" t="str">
            <v>910.100  : SERVICE OVERHEAD</v>
          </cell>
          <cell r="E273">
            <v>0</v>
          </cell>
          <cell r="F273">
            <v>0</v>
          </cell>
        </row>
        <row r="274">
          <cell r="A274" t="str">
            <v>36960 -960.600  : SERVICE,UG,IN DUCT</v>
          </cell>
          <cell r="B274" t="b">
            <v>1</v>
          </cell>
          <cell r="C274" t="str">
            <v>36960 - Services, UG (In Duct)</v>
          </cell>
          <cell r="D274" t="str">
            <v>960.600  : SERVICE,UG,IN DUCT</v>
          </cell>
          <cell r="E274">
            <v>1526251.05</v>
          </cell>
          <cell r="F274">
            <v>637534911.98</v>
          </cell>
        </row>
        <row r="275">
          <cell r="A275" t="str">
            <v>36960 -960.603  : SERVICE CONNECTION TO DU</v>
          </cell>
          <cell r="B275" t="b">
            <v>1</v>
          </cell>
          <cell r="C275" t="str">
            <v>36960 - Services, UG (In Duct)</v>
          </cell>
          <cell r="D275" t="str">
            <v>960.603  : SERVICE CONNECTION TO DU</v>
          </cell>
          <cell r="E275">
            <v>0</v>
          </cell>
          <cell r="F275">
            <v>0</v>
          </cell>
        </row>
        <row r="276">
          <cell r="A276" t="str">
            <v>36960 -980.680  :CUST CONT CASH</v>
          </cell>
          <cell r="B276" t="b">
            <v>1</v>
          </cell>
          <cell r="C276" t="str">
            <v>36960 - Services, UG (In Duct)</v>
          </cell>
          <cell r="D276" t="str">
            <v>980.680  :CUST CONT CASH</v>
          </cell>
          <cell r="E276">
            <v>0</v>
          </cell>
          <cell r="F276">
            <v>0</v>
          </cell>
        </row>
        <row r="277">
          <cell r="A277" t="str">
            <v>36960 -980.685  :CUST CONT LABOR</v>
          </cell>
          <cell r="B277" t="b">
            <v>1</v>
          </cell>
          <cell r="C277" t="str">
            <v>36960 - Services, UG (In Duct)</v>
          </cell>
          <cell r="D277" t="str">
            <v>980.685  :CUST CONT LABOR</v>
          </cell>
          <cell r="E277">
            <v>0</v>
          </cell>
          <cell r="F277">
            <v>0</v>
          </cell>
        </row>
        <row r="278">
          <cell r="A278" t="str">
            <v>36960 -990.691  : REVERSIBLE WIRE ER57 - S</v>
          </cell>
          <cell r="B278" t="b">
            <v>1</v>
          </cell>
          <cell r="C278" t="str">
            <v>36960 - Services, UG (In Duct)</v>
          </cell>
          <cell r="D278" t="str">
            <v>990.691  : REVERSIBLE WIRE ER57 - S</v>
          </cell>
          <cell r="E278">
            <v>0</v>
          </cell>
          <cell r="F278">
            <v>0</v>
          </cell>
        </row>
        <row r="279">
          <cell r="A279" t="str">
            <v>36960 -990.699  : MINOR ITEM/INST COST - U</v>
          </cell>
          <cell r="B279" t="b">
            <v>1</v>
          </cell>
          <cell r="C279" t="str">
            <v>36960 - Services, UG (In Duct)</v>
          </cell>
          <cell r="D279" t="str">
            <v>990.699  : MINOR ITEM/INST COST - U</v>
          </cell>
          <cell r="E279">
            <v>0</v>
          </cell>
          <cell r="F279">
            <v>0</v>
          </cell>
        </row>
        <row r="280">
          <cell r="A280" t="str">
            <v>36960 -990.999  : MINOR ITEM/INST COST</v>
          </cell>
          <cell r="B280" t="b">
            <v>1</v>
          </cell>
          <cell r="C280" t="str">
            <v>36960 - Services, UG (In Duct)</v>
          </cell>
          <cell r="D280" t="str">
            <v>990.999  : MINOR ITEM/INST COST</v>
          </cell>
          <cell r="E280">
            <v>0</v>
          </cell>
          <cell r="F280">
            <v>0</v>
          </cell>
        </row>
        <row r="281">
          <cell r="A281" t="str">
            <v>36960 - Services, UG (In Duct) Total</v>
          </cell>
          <cell r="B281" t="str">
            <v/>
          </cell>
          <cell r="C281" t="str">
            <v>36960 - Services, UG (In Duct) Total</v>
          </cell>
          <cell r="E281">
            <v>1528053.05</v>
          </cell>
          <cell r="F281">
            <v>638136970.84</v>
          </cell>
        </row>
        <row r="282">
          <cell r="A282" t="str">
            <v>36970 -000.000 : FPL Conversion 000</v>
          </cell>
          <cell r="B282" t="b">
            <v>1</v>
          </cell>
          <cell r="C282" t="str">
            <v>36970 - Services, UG (Buried)</v>
          </cell>
          <cell r="D282" t="str">
            <v>000.000 : FPL Conversion 000</v>
          </cell>
          <cell r="E282">
            <v>0</v>
          </cell>
          <cell r="F282">
            <v>0</v>
          </cell>
        </row>
        <row r="283">
          <cell r="A283" t="str">
            <v>36970 -000.000 : Non-Unitized</v>
          </cell>
          <cell r="B283" t="b">
            <v>1</v>
          </cell>
          <cell r="C283" t="str">
            <v>36970 - Services, UG (Buried)</v>
          </cell>
          <cell r="D283" t="str">
            <v>000.000 : Non-Unitized</v>
          </cell>
          <cell r="E283">
            <v>901</v>
          </cell>
          <cell r="F283">
            <v>-42422.85</v>
          </cell>
        </row>
        <row r="284">
          <cell r="A284" t="str">
            <v>36970 -668.601  : PAD, TX, 1PHASE</v>
          </cell>
          <cell r="B284" t="b">
            <v>1</v>
          </cell>
          <cell r="C284" t="str">
            <v>36970 - Services, UG (Buried)</v>
          </cell>
          <cell r="D284" t="str">
            <v>668.601  : PAD, TX, 1PHASE</v>
          </cell>
          <cell r="E284">
            <v>0</v>
          </cell>
          <cell r="F284">
            <v>0</v>
          </cell>
        </row>
        <row r="285">
          <cell r="A285" t="str">
            <v>36970 -960.600  : SERVICE,UG,IN DUCT</v>
          </cell>
          <cell r="B285" t="b">
            <v>1</v>
          </cell>
          <cell r="C285" t="str">
            <v>36970 - Services, UG (Buried)</v>
          </cell>
          <cell r="D285" t="str">
            <v>960.600  : SERVICE,UG,IN DUCT</v>
          </cell>
          <cell r="E285">
            <v>0</v>
          </cell>
          <cell r="F285">
            <v>0</v>
          </cell>
        </row>
        <row r="286">
          <cell r="A286" t="str">
            <v>36970 -970.700  : SERVICE,UG,BURIED</v>
          </cell>
          <cell r="B286" t="b">
            <v>1</v>
          </cell>
          <cell r="C286" t="str">
            <v>36970 - Services, UG (Buried)</v>
          </cell>
          <cell r="D286" t="str">
            <v>970.700  : SERVICE,UG,BURIED</v>
          </cell>
          <cell r="E286">
            <v>5</v>
          </cell>
          <cell r="F286">
            <v>0</v>
          </cell>
        </row>
        <row r="287">
          <cell r="A287" t="str">
            <v>36970 -970.701  : SERVICE CONNECTION TO BU</v>
          </cell>
          <cell r="B287" t="b">
            <v>1</v>
          </cell>
          <cell r="C287" t="str">
            <v>36970 - Services, UG (Buried)</v>
          </cell>
          <cell r="D287" t="str">
            <v>970.701  : SERVICE CONNECTION TO BU</v>
          </cell>
          <cell r="E287">
            <v>0</v>
          </cell>
          <cell r="F287">
            <v>0</v>
          </cell>
        </row>
        <row r="288">
          <cell r="A288" t="str">
            <v>36970 -980.780  :CUST CONT CASH</v>
          </cell>
          <cell r="B288" t="b">
            <v>1</v>
          </cell>
          <cell r="C288" t="str">
            <v>36970 - Services, UG (Buried)</v>
          </cell>
          <cell r="D288" t="str">
            <v>980.780  :CUST CONT CASH</v>
          </cell>
          <cell r="E288">
            <v>0</v>
          </cell>
          <cell r="F288">
            <v>0</v>
          </cell>
        </row>
        <row r="289">
          <cell r="A289" t="str">
            <v>36970 -980.785  :CUST CONT LABOR</v>
          </cell>
          <cell r="B289" t="b">
            <v>1</v>
          </cell>
          <cell r="C289" t="str">
            <v>36970 - Services, UG (Buried)</v>
          </cell>
          <cell r="D289" t="str">
            <v>980.785  :CUST CONT LABOR</v>
          </cell>
          <cell r="E289">
            <v>0</v>
          </cell>
          <cell r="F289">
            <v>0</v>
          </cell>
        </row>
        <row r="290">
          <cell r="A290" t="str">
            <v>36970 -990.791  : REVERSIBLE WIRE ER57 - S</v>
          </cell>
          <cell r="B290" t="b">
            <v>1</v>
          </cell>
          <cell r="C290" t="str">
            <v>36970 - Services, UG (Buried)</v>
          </cell>
          <cell r="D290" t="str">
            <v>990.791  : REVERSIBLE WIRE ER57 - S</v>
          </cell>
          <cell r="E290">
            <v>0</v>
          </cell>
          <cell r="F290">
            <v>0</v>
          </cell>
        </row>
        <row r="291">
          <cell r="A291" t="str">
            <v>36970 -990.799  : MINOR ITEM/INST COST - U</v>
          </cell>
          <cell r="B291" t="b">
            <v>1</v>
          </cell>
          <cell r="C291" t="str">
            <v>36970 - Services, UG (Buried)</v>
          </cell>
          <cell r="D291" t="str">
            <v>990.799  : MINOR ITEM/INST COST - U</v>
          </cell>
          <cell r="E291">
            <v>0</v>
          </cell>
          <cell r="F291">
            <v>0</v>
          </cell>
        </row>
        <row r="292">
          <cell r="A292" t="str">
            <v>36970 - Services, UG (Buried) Total</v>
          </cell>
          <cell r="B292" t="str">
            <v/>
          </cell>
          <cell r="C292" t="str">
            <v>36970 - Services, UG (Buried) Total</v>
          </cell>
          <cell r="E292">
            <v>906</v>
          </cell>
          <cell r="F292">
            <v>-42422.85</v>
          </cell>
        </row>
        <row r="293">
          <cell r="A293" t="str">
            <v>37000 -000.000 : FPL Conversion 000</v>
          </cell>
          <cell r="B293" t="str">
            <v>OK</v>
          </cell>
          <cell r="C293" t="str">
            <v>37000 - Meters</v>
          </cell>
          <cell r="D293" t="str">
            <v>000.000 : FPL Conversion 000</v>
          </cell>
          <cell r="E293">
            <v>0</v>
          </cell>
          <cell r="F293">
            <v>0</v>
          </cell>
        </row>
        <row r="294">
          <cell r="A294" t="str">
            <v>37000 -000.000 : Non-Unitized</v>
          </cell>
          <cell r="B294" t="str">
            <v>OK</v>
          </cell>
          <cell r="C294" t="str">
            <v>37000 - Meters</v>
          </cell>
          <cell r="D294" t="str">
            <v>000.000 : Non-Unitized</v>
          </cell>
          <cell r="E294">
            <v>1926</v>
          </cell>
          <cell r="F294">
            <v>1161833.77</v>
          </cell>
        </row>
        <row r="295">
          <cell r="A295" t="str">
            <v>37000 -001.000  : METERS</v>
          </cell>
          <cell r="B295" t="str">
            <v>OK</v>
          </cell>
          <cell r="C295" t="str">
            <v>37000 - Meters</v>
          </cell>
          <cell r="D295" t="str">
            <v>001.000  : METERS</v>
          </cell>
          <cell r="E295">
            <v>1</v>
          </cell>
          <cell r="F295">
            <v>53139.77</v>
          </cell>
        </row>
        <row r="296">
          <cell r="A296" t="str">
            <v>37000 -001.011  : TROUGH,METER,1P,1 UN</v>
          </cell>
          <cell r="B296" t="str">
            <v>OK</v>
          </cell>
          <cell r="C296" t="str">
            <v>37000 - Meters</v>
          </cell>
          <cell r="D296" t="str">
            <v>001.011  : TROUGH,METER,1P,1 UN</v>
          </cell>
          <cell r="E296">
            <v>1445986</v>
          </cell>
          <cell r="F296">
            <v>46416022.07</v>
          </cell>
        </row>
        <row r="297">
          <cell r="A297" t="str">
            <v>37000 -001.034  : MTR CAB JUNCTION</v>
          </cell>
          <cell r="B297" t="str">
            <v>OK</v>
          </cell>
          <cell r="C297" t="str">
            <v>37000 - Meters</v>
          </cell>
          <cell r="D297" t="str">
            <v>001.034  : MTR CAB JUNCTION</v>
          </cell>
          <cell r="E297">
            <v>0</v>
          </cell>
          <cell r="F297">
            <v>0</v>
          </cell>
        </row>
        <row r="298">
          <cell r="A298" t="str">
            <v>37000 -001.050  : CABINET,CT</v>
          </cell>
          <cell r="B298" t="str">
            <v>OK</v>
          </cell>
          <cell r="C298" t="str">
            <v>37000 - Meters</v>
          </cell>
          <cell r="D298" t="str">
            <v>001.050  : CABINET,CT</v>
          </cell>
          <cell r="E298">
            <v>10584</v>
          </cell>
          <cell r="F298">
            <v>1455527.98</v>
          </cell>
        </row>
        <row r="299">
          <cell r="A299" t="str">
            <v>37000 -001.051  : CABINET W/3 POLE TEST SW</v>
          </cell>
          <cell r="B299" t="str">
            <v>OK</v>
          </cell>
          <cell r="C299" t="str">
            <v>37000 - Meters</v>
          </cell>
          <cell r="D299" t="str">
            <v>001.051  : CABINET W/3 POLE TEST SW</v>
          </cell>
          <cell r="E299">
            <v>1382</v>
          </cell>
          <cell r="F299">
            <v>319809.44</v>
          </cell>
        </row>
        <row r="300">
          <cell r="A300" t="str">
            <v>37000 -001.060  : CAB,METER,IT RATED</v>
          </cell>
          <cell r="B300" t="str">
            <v>OK</v>
          </cell>
          <cell r="C300" t="str">
            <v>37000 - Meters</v>
          </cell>
          <cell r="D300" t="str">
            <v>001.060  : CAB,METER,IT RATED</v>
          </cell>
          <cell r="E300">
            <v>45137.5</v>
          </cell>
          <cell r="F300">
            <v>4321917.22</v>
          </cell>
        </row>
        <row r="301">
          <cell r="A301" t="str">
            <v>37000 -001.070  : CABINET,DEMAND METER</v>
          </cell>
          <cell r="B301" t="str">
            <v>OK</v>
          </cell>
          <cell r="C301" t="str">
            <v>37000 - Meters</v>
          </cell>
          <cell r="D301" t="str">
            <v>001.070  : CABINET,DEMAND METER</v>
          </cell>
          <cell r="E301">
            <v>9</v>
          </cell>
          <cell r="F301">
            <v>102.01</v>
          </cell>
        </row>
        <row r="302">
          <cell r="A302" t="str">
            <v>37000 -001.080  : CABINET,AL,UG,PRI,MT</v>
          </cell>
          <cell r="B302" t="str">
            <v>OK</v>
          </cell>
          <cell r="C302" t="str">
            <v>37000 - Meters</v>
          </cell>
          <cell r="D302" t="str">
            <v>001.080  : CABINET,AL,UG,PRI,MT</v>
          </cell>
          <cell r="E302">
            <v>178</v>
          </cell>
          <cell r="F302">
            <v>850971.37</v>
          </cell>
        </row>
        <row r="303">
          <cell r="A303" t="str">
            <v>37000 -009.956  : BKT,ASSEMBLY,CL MNT</v>
          </cell>
          <cell r="B303" t="str">
            <v>OK</v>
          </cell>
          <cell r="C303" t="str">
            <v>37000 - Meters</v>
          </cell>
          <cell r="D303" t="str">
            <v>009.956  : BKT,ASSEMBLY,CL MNT</v>
          </cell>
          <cell r="E303">
            <v>217</v>
          </cell>
          <cell r="F303">
            <v>288691.69</v>
          </cell>
        </row>
        <row r="304">
          <cell r="A304" t="str">
            <v>37000 -010.103  : MTR, SELF CONT</v>
          </cell>
          <cell r="B304" t="str">
            <v>OK</v>
          </cell>
          <cell r="C304" t="str">
            <v>37000 - Meters</v>
          </cell>
          <cell r="D304" t="str">
            <v>010.103  : MTR, SELF CONT</v>
          </cell>
          <cell r="E304">
            <v>1065115</v>
          </cell>
          <cell r="F304">
            <v>101277581.33</v>
          </cell>
        </row>
        <row r="305">
          <cell r="A305" t="str">
            <v>37000 -010.600  : LOAD MANAGEMENT  SURVEY </v>
          </cell>
          <cell r="B305" t="str">
            <v>OK</v>
          </cell>
          <cell r="C305" t="str">
            <v>37000 - Meters</v>
          </cell>
          <cell r="D305" t="str">
            <v>010.600  : LOAD MANAGEMENT  SURVEY </v>
          </cell>
          <cell r="E305">
            <v>102</v>
          </cell>
          <cell r="F305">
            <v>85137.39</v>
          </cell>
        </row>
        <row r="306">
          <cell r="A306" t="str">
            <v>37000 -010.602  : LOAD MANAGEMENT METER TR</v>
          </cell>
          <cell r="B306" t="str">
            <v>OK</v>
          </cell>
          <cell r="C306" t="str">
            <v>37000 - Meters</v>
          </cell>
          <cell r="D306" t="str">
            <v>010.602  : LOAD MANAGEMENT METER TR</v>
          </cell>
          <cell r="E306">
            <v>0</v>
          </cell>
          <cell r="F306">
            <v>0</v>
          </cell>
        </row>
        <row r="307">
          <cell r="A307" t="str">
            <v>37000 -010.651  : MTR, SC, TOU</v>
          </cell>
          <cell r="B307" t="str">
            <v>OK</v>
          </cell>
          <cell r="C307" t="str">
            <v>37000 - Meters</v>
          </cell>
          <cell r="D307" t="str">
            <v>010.651  : MTR, SC, TOU</v>
          </cell>
          <cell r="E307">
            <v>4988</v>
          </cell>
          <cell r="F307">
            <v>1317905.58</v>
          </cell>
        </row>
        <row r="308">
          <cell r="A308" t="str">
            <v>37000 -010.971  : METER INST'N,1PH,SC</v>
          </cell>
          <cell r="B308" t="str">
            <v>OK</v>
          </cell>
          <cell r="C308" t="str">
            <v>37000 - Meters</v>
          </cell>
          <cell r="D308" t="str">
            <v>010.971  : METER INST'N,1PH,SC</v>
          </cell>
          <cell r="E308">
            <v>0</v>
          </cell>
          <cell r="F308">
            <v>0</v>
          </cell>
        </row>
        <row r="309">
          <cell r="A309" t="str">
            <v>37000 -020.202  : MTR, CT RTD</v>
          </cell>
          <cell r="B309" t="str">
            <v>OK</v>
          </cell>
          <cell r="C309" t="str">
            <v>37000 - Meters</v>
          </cell>
          <cell r="D309" t="str">
            <v>020.202  : MTR, CT RTD</v>
          </cell>
          <cell r="E309">
            <v>79233</v>
          </cell>
          <cell r="F309">
            <v>37992602.53</v>
          </cell>
        </row>
        <row r="310">
          <cell r="A310" t="str">
            <v>37000 -020.238  : MTR, CT/VT RTD</v>
          </cell>
          <cell r="B310" t="str">
            <v>OK</v>
          </cell>
          <cell r="C310" t="str">
            <v>37000 - Meters</v>
          </cell>
          <cell r="D310" t="str">
            <v>020.238  : MTR, CT/VT RTD</v>
          </cell>
          <cell r="E310">
            <v>3003</v>
          </cell>
          <cell r="F310">
            <v>2392628.14</v>
          </cell>
        </row>
        <row r="311">
          <cell r="A311" t="str">
            <v>37000 -020.280  : METER,Q-HR</v>
          </cell>
          <cell r="B311" t="str">
            <v>OK</v>
          </cell>
          <cell r="C311" t="str">
            <v>37000 - Meters</v>
          </cell>
          <cell r="D311" t="str">
            <v>020.280  : METER,Q-HR</v>
          </cell>
          <cell r="E311">
            <v>1</v>
          </cell>
          <cell r="F311">
            <v>199.22</v>
          </cell>
        </row>
        <row r="312">
          <cell r="A312" t="str">
            <v>37000 -020.290  : METER,VOLT SQ'D-HR</v>
          </cell>
          <cell r="B312" t="str">
            <v>OK</v>
          </cell>
          <cell r="C312" t="str">
            <v>37000 - Meters</v>
          </cell>
          <cell r="D312" t="str">
            <v>020.290  : METER,VOLT SQ'D-HR</v>
          </cell>
          <cell r="E312">
            <v>1</v>
          </cell>
          <cell r="F312">
            <v>137.43</v>
          </cell>
        </row>
        <row r="313">
          <cell r="A313" t="str">
            <v>37000 -020.654  : MTR, CT, TOU</v>
          </cell>
          <cell r="B313" t="str">
            <v>OK</v>
          </cell>
          <cell r="C313" t="str">
            <v>37000 - Meters</v>
          </cell>
          <cell r="D313" t="str">
            <v>020.654  : MTR, CT, TOU</v>
          </cell>
          <cell r="E313">
            <v>12067</v>
          </cell>
          <cell r="F313">
            <v>2557882.46</v>
          </cell>
        </row>
        <row r="314">
          <cell r="A314" t="str">
            <v>37000 -020.978  : MTR INST,3PH,CT IND</v>
          </cell>
          <cell r="B314" t="str">
            <v>OK</v>
          </cell>
          <cell r="C314" t="str">
            <v>37000 - Meters</v>
          </cell>
          <cell r="D314" t="str">
            <v>020.978  : MTR INST,3PH,CT IND</v>
          </cell>
          <cell r="E314">
            <v>0</v>
          </cell>
          <cell r="F314">
            <v>0</v>
          </cell>
        </row>
        <row r="315">
          <cell r="A315" t="str">
            <v>37000 -030.332  : METER, PAPER TAPE RECORD</v>
          </cell>
          <cell r="B315" t="str">
            <v>OK</v>
          </cell>
          <cell r="C315" t="str">
            <v>37000 - Meters</v>
          </cell>
          <cell r="D315" t="str">
            <v>030.332  : METER, PAPER TAPE RECORD</v>
          </cell>
          <cell r="E315">
            <v>0</v>
          </cell>
          <cell r="F315">
            <v>0</v>
          </cell>
        </row>
        <row r="316">
          <cell r="A316" t="str">
            <v>37000 -030.336  : METER, MAGNETIC TAPE REC</v>
          </cell>
          <cell r="B316" t="str">
            <v>OK</v>
          </cell>
          <cell r="C316" t="str">
            <v>37000 - Meters</v>
          </cell>
          <cell r="D316" t="str">
            <v>030.336  : METER, MAGNETIC TAPE REC</v>
          </cell>
          <cell r="E316">
            <v>2830</v>
          </cell>
          <cell r="F316">
            <v>1290649.93</v>
          </cell>
        </row>
        <row r="317">
          <cell r="A317" t="str">
            <v>37000 -030.340  : RECORDER, SURVEY</v>
          </cell>
          <cell r="B317" t="str">
            <v>OK</v>
          </cell>
          <cell r="C317" t="str">
            <v>37000 - Meters</v>
          </cell>
          <cell r="D317" t="str">
            <v>030.340  : RECORDER, SURVEY</v>
          </cell>
          <cell r="E317">
            <v>287</v>
          </cell>
          <cell r="F317">
            <v>85254.05</v>
          </cell>
        </row>
        <row r="318">
          <cell r="A318" t="str">
            <v>37000 -030.341  : MTR, SURVEY</v>
          </cell>
          <cell r="B318" t="str">
            <v>OK</v>
          </cell>
          <cell r="C318" t="str">
            <v>37000 - Meters</v>
          </cell>
          <cell r="D318" t="str">
            <v>030.341  : MTR, SURVEY</v>
          </cell>
          <cell r="E318">
            <v>37</v>
          </cell>
          <cell r="F318">
            <v>2058.96</v>
          </cell>
        </row>
        <row r="319">
          <cell r="A319" t="str">
            <v>37000 -030.348  : SURVEY RECORDER (SSDR)</v>
          </cell>
          <cell r="B319" t="str">
            <v>OK</v>
          </cell>
          <cell r="C319" t="str">
            <v>37000 - Meters</v>
          </cell>
          <cell r="D319" t="str">
            <v>030.348  : SURVEY RECORDER (SSDR)</v>
          </cell>
          <cell r="E319">
            <v>-362</v>
          </cell>
          <cell r="F319">
            <v>11.03</v>
          </cell>
        </row>
        <row r="320">
          <cell r="A320" t="str">
            <v>37000 -030.350  : TRANSPONDER SURVEY</v>
          </cell>
          <cell r="B320" t="str">
            <v>OK</v>
          </cell>
          <cell r="C320" t="str">
            <v>37000 - Meters</v>
          </cell>
          <cell r="D320" t="str">
            <v>030.350  : TRANSPONDER SURVEY</v>
          </cell>
          <cell r="E320">
            <v>131</v>
          </cell>
          <cell r="F320">
            <v>103032.82</v>
          </cell>
        </row>
        <row r="321">
          <cell r="A321" t="str">
            <v>37000 -030.353  : RECEIVER, PLC, SURVEY</v>
          </cell>
          <cell r="B321" t="str">
            <v>OK</v>
          </cell>
          <cell r="C321" t="str">
            <v>37000 - Meters</v>
          </cell>
          <cell r="D321" t="str">
            <v>030.353  : RECEIVER, PLC, SURVEY</v>
          </cell>
          <cell r="E321">
            <v>5</v>
          </cell>
          <cell r="F321">
            <v>0.09</v>
          </cell>
        </row>
        <row r="322">
          <cell r="A322" t="str">
            <v>37000 -030.360  : DEMAND METER,PRINTER</v>
          </cell>
          <cell r="B322" t="str">
            <v>OK</v>
          </cell>
          <cell r="C322" t="str">
            <v>37000 - Meters</v>
          </cell>
          <cell r="D322" t="str">
            <v>030.360  : DEMAND METER,PRINTER</v>
          </cell>
          <cell r="E322">
            <v>150</v>
          </cell>
          <cell r="F322">
            <v>99878.2</v>
          </cell>
        </row>
        <row r="323">
          <cell r="A323" t="str">
            <v>37000 -030.370  : DEMAND METER</v>
          </cell>
          <cell r="B323" t="str">
            <v>OK</v>
          </cell>
          <cell r="C323" t="str">
            <v>37000 - Meters</v>
          </cell>
          <cell r="D323" t="str">
            <v>030.370  : DEMAND METER</v>
          </cell>
          <cell r="E323">
            <v>106</v>
          </cell>
          <cell r="F323">
            <v>37694.48</v>
          </cell>
        </row>
        <row r="324">
          <cell r="A324" t="str">
            <v>37000 -030.950  : DIGITAL DEM. DISPLAY</v>
          </cell>
          <cell r="B324" t="str">
            <v>OK</v>
          </cell>
          <cell r="C324" t="str">
            <v>37000 - Meters</v>
          </cell>
          <cell r="D324" t="str">
            <v>030.950  : DIGITAL DEM. DISPLAY</v>
          </cell>
          <cell r="E324">
            <v>1</v>
          </cell>
          <cell r="F324">
            <v>441.72</v>
          </cell>
        </row>
        <row r="325">
          <cell r="A325" t="str">
            <v>37000 -030.951  : COMPENSATIOR-TX LOSS</v>
          </cell>
          <cell r="B325" t="str">
            <v>OK</v>
          </cell>
          <cell r="C325" t="str">
            <v>37000 - Meters</v>
          </cell>
          <cell r="D325" t="str">
            <v>030.951  : COMPENSATIOR-TX LOSS</v>
          </cell>
          <cell r="E325">
            <v>49</v>
          </cell>
          <cell r="F325">
            <v>33868.21</v>
          </cell>
        </row>
        <row r="326">
          <cell r="A326" t="str">
            <v>37000 -030.952  : DATA PULSE DIV</v>
          </cell>
          <cell r="B326" t="str">
            <v>OK</v>
          </cell>
          <cell r="C326" t="str">
            <v>37000 - Meters</v>
          </cell>
          <cell r="D326" t="str">
            <v>030.952  : DATA PULSE DIV</v>
          </cell>
          <cell r="E326">
            <v>3861</v>
          </cell>
          <cell r="F326">
            <v>603803.03</v>
          </cell>
        </row>
        <row r="327">
          <cell r="A327" t="str">
            <v>37000 -030.954  : INITIATOR, PULSE (W &amp; W/</v>
          </cell>
          <cell r="B327" t="str">
            <v>OK</v>
          </cell>
          <cell r="C327" t="str">
            <v>37000 - Meters</v>
          </cell>
          <cell r="D327" t="str">
            <v>030.954  : INITIATOR, PULSE (W &amp; W/</v>
          </cell>
          <cell r="E327">
            <v>1272</v>
          </cell>
          <cell r="F327">
            <v>173054.45</v>
          </cell>
        </row>
        <row r="328">
          <cell r="A328" t="str">
            <v>37000 -030.980  : DATA PULSE DIV INST</v>
          </cell>
          <cell r="B328" t="str">
            <v>OK</v>
          </cell>
          <cell r="C328" t="str">
            <v>37000 - Meters</v>
          </cell>
          <cell r="D328" t="str">
            <v>030.980  : DATA PULSE DIV INST</v>
          </cell>
          <cell r="E328">
            <v>0</v>
          </cell>
          <cell r="F328">
            <v>0</v>
          </cell>
        </row>
        <row r="329">
          <cell r="A329" t="str">
            <v>37000 -040.411  : CURRENT TX</v>
          </cell>
          <cell r="B329" t="str">
            <v>OK</v>
          </cell>
          <cell r="C329" t="str">
            <v>37000 - Meters</v>
          </cell>
          <cell r="D329" t="str">
            <v>040.411  : CURRENT TX</v>
          </cell>
          <cell r="E329">
            <v>161338</v>
          </cell>
          <cell r="F329">
            <v>16742119.99</v>
          </cell>
        </row>
        <row r="330">
          <cell r="A330" t="str">
            <v>37000 -040.478  : POTENTIAL TX</v>
          </cell>
          <cell r="B330" t="str">
            <v>OK</v>
          </cell>
          <cell r="C330" t="str">
            <v>37000 - Meters</v>
          </cell>
          <cell r="D330" t="str">
            <v>040.478  : POTENTIAL TX</v>
          </cell>
          <cell r="E330">
            <v>3835</v>
          </cell>
          <cell r="F330">
            <v>1646432.87</v>
          </cell>
        </row>
        <row r="331">
          <cell r="A331" t="str">
            <v>37000 -040.579  : MTR, 1PT, 1CT</v>
          </cell>
          <cell r="B331" t="str">
            <v>OK</v>
          </cell>
          <cell r="C331" t="str">
            <v>37000 - Meters</v>
          </cell>
          <cell r="D331" t="str">
            <v>040.579  : MTR, 1PT, 1CT</v>
          </cell>
          <cell r="E331">
            <v>41</v>
          </cell>
          <cell r="F331">
            <v>220334.65</v>
          </cell>
        </row>
        <row r="332">
          <cell r="A332" t="str">
            <v>37000 -040.957  : WIRE,CONTROL 9/C</v>
          </cell>
          <cell r="B332" t="str">
            <v>OK</v>
          </cell>
          <cell r="C332" t="str">
            <v>37000 - Meters</v>
          </cell>
          <cell r="D332" t="str">
            <v>040.957  : WIRE,CONTROL 9/C</v>
          </cell>
          <cell r="E332">
            <v>0</v>
          </cell>
          <cell r="F332">
            <v>0</v>
          </cell>
        </row>
        <row r="333">
          <cell r="A333" t="str">
            <v>37000 -040.959  : BLOCK,TEST</v>
          </cell>
          <cell r="B333" t="str">
            <v>OK</v>
          </cell>
          <cell r="C333" t="str">
            <v>37000 - Meters</v>
          </cell>
          <cell r="D333" t="str">
            <v>040.959  : BLOCK,TEST</v>
          </cell>
          <cell r="E333">
            <v>0</v>
          </cell>
          <cell r="F333">
            <v>0</v>
          </cell>
        </row>
        <row r="334">
          <cell r="A334" t="str">
            <v>37000 -040.983  : CT INST'N &amp; HOOK-UP</v>
          </cell>
          <cell r="B334" t="str">
            <v>OK</v>
          </cell>
          <cell r="C334" t="str">
            <v>37000 - Meters</v>
          </cell>
          <cell r="D334" t="str">
            <v>040.983  : CT INST'N &amp; HOOK-UP</v>
          </cell>
          <cell r="E334">
            <v>0</v>
          </cell>
          <cell r="F334">
            <v>0</v>
          </cell>
        </row>
        <row r="335">
          <cell r="A335" t="str">
            <v>37000 -086.869  : RELAY DPDT</v>
          </cell>
          <cell r="B335" t="str">
            <v>OK</v>
          </cell>
          <cell r="C335" t="str">
            <v>37000 - Meters</v>
          </cell>
          <cell r="D335" t="str">
            <v>086.869  : RELAY DPDT</v>
          </cell>
          <cell r="E335">
            <v>1160</v>
          </cell>
          <cell r="F335">
            <v>94386</v>
          </cell>
        </row>
        <row r="336">
          <cell r="A336" t="str">
            <v>37000 -086.872  : RELAY, TOTALIZING</v>
          </cell>
          <cell r="B336" t="str">
            <v>OK</v>
          </cell>
          <cell r="C336" t="str">
            <v>37000 - Meters</v>
          </cell>
          <cell r="D336" t="str">
            <v>086.872  : RELAY, TOTALIZING</v>
          </cell>
          <cell r="E336">
            <v>131</v>
          </cell>
          <cell r="F336">
            <v>97373.07</v>
          </cell>
        </row>
        <row r="337">
          <cell r="A337" t="str">
            <v>37000 -086.900  : DATA RECIEVER, SOLID STA</v>
          </cell>
          <cell r="B337" t="str">
            <v>OK</v>
          </cell>
          <cell r="C337" t="str">
            <v>37000 - Meters</v>
          </cell>
          <cell r="D337" t="str">
            <v>086.900  : DATA RECIEVER, SOLID STA</v>
          </cell>
          <cell r="E337">
            <v>3561</v>
          </cell>
          <cell r="F337">
            <v>4773550.39</v>
          </cell>
        </row>
        <row r="338">
          <cell r="A338" t="str">
            <v>37000 -086.901  : SURGE SUPPRESSOR</v>
          </cell>
          <cell r="B338" t="str">
            <v>OK</v>
          </cell>
          <cell r="C338" t="str">
            <v>37000 - Meters</v>
          </cell>
          <cell r="D338" t="str">
            <v>086.901  : SURGE SUPPRESSOR</v>
          </cell>
          <cell r="E338">
            <v>1457</v>
          </cell>
          <cell r="F338">
            <v>46080.91</v>
          </cell>
        </row>
        <row r="339">
          <cell r="A339" t="str">
            <v>37000 -086.909  : READER/PROGRAMMER, ALL T</v>
          </cell>
          <cell r="B339" t="str">
            <v>OK</v>
          </cell>
          <cell r="C339" t="str">
            <v>37000 - Meters</v>
          </cell>
          <cell r="D339" t="str">
            <v>086.909  : READER/PROGRAMMER, ALL T</v>
          </cell>
          <cell r="E339">
            <v>189</v>
          </cell>
          <cell r="F339">
            <v>1314963.34</v>
          </cell>
        </row>
        <row r="340">
          <cell r="A340" t="str">
            <v>37000 -980.938  : OTHER-NON TAX CONTR - ME</v>
          </cell>
          <cell r="B340" t="str">
            <v>OK</v>
          </cell>
          <cell r="C340" t="str">
            <v>37000 - Meters</v>
          </cell>
          <cell r="D340" t="str">
            <v>980.938  : OTHER-NON TAX CONTR - ME</v>
          </cell>
          <cell r="E340">
            <v>0</v>
          </cell>
          <cell r="F340">
            <v>0</v>
          </cell>
        </row>
        <row r="341">
          <cell r="A341" t="str">
            <v>37000 -980.941  : CUST CONT CASH-FEDRL-MET</v>
          </cell>
          <cell r="B341" t="str">
            <v>OK</v>
          </cell>
          <cell r="C341" t="str">
            <v>37000 - Meters</v>
          </cell>
          <cell r="D341" t="str">
            <v>980.941  : CUST CONT CASH-FEDRL-MET</v>
          </cell>
          <cell r="E341">
            <v>0</v>
          </cell>
          <cell r="F341">
            <v>0</v>
          </cell>
        </row>
        <row r="342">
          <cell r="A342" t="str">
            <v>37000 -980.942  : CUST CONT CASH-MUNIC-MET</v>
          </cell>
          <cell r="B342" t="str">
            <v>OK</v>
          </cell>
          <cell r="C342" t="str">
            <v>37000 - Meters</v>
          </cell>
          <cell r="D342" t="str">
            <v>980.942  : CUST CONT CASH-MUNIC-MET</v>
          </cell>
          <cell r="E342">
            <v>0</v>
          </cell>
          <cell r="F342">
            <v>0</v>
          </cell>
        </row>
        <row r="343">
          <cell r="A343" t="str">
            <v>37000 -980.943  : CUST CONT CASH-INDIV-MET</v>
          </cell>
          <cell r="B343" t="str">
            <v>OK</v>
          </cell>
          <cell r="C343" t="str">
            <v>37000 - Meters</v>
          </cell>
          <cell r="D343" t="str">
            <v>980.943  : CUST CONT CASH-INDIV-MET</v>
          </cell>
          <cell r="E343">
            <v>0</v>
          </cell>
          <cell r="F343">
            <v>-16781.75</v>
          </cell>
        </row>
        <row r="344">
          <cell r="A344" t="str">
            <v>37000 -980.944  : CUST CONT CASH-OTHER-MET</v>
          </cell>
          <cell r="B344" t="str">
            <v>OK</v>
          </cell>
          <cell r="C344" t="str">
            <v>37000 - Meters</v>
          </cell>
          <cell r="D344" t="str">
            <v>980.944  : CUST CONT CASH-OTHER-MET</v>
          </cell>
          <cell r="E344">
            <v>0</v>
          </cell>
          <cell r="F344">
            <v>0</v>
          </cell>
        </row>
        <row r="345">
          <cell r="A345" t="str">
            <v>37000 -990.990  : MINOR ITEM SALVAGE</v>
          </cell>
          <cell r="B345" t="str">
            <v>OK</v>
          </cell>
          <cell r="C345" t="str">
            <v>37000 - Meters</v>
          </cell>
          <cell r="D345" t="str">
            <v>990.990  : MINOR ITEM SALVAGE</v>
          </cell>
          <cell r="E345">
            <v>0</v>
          </cell>
          <cell r="F345">
            <v>0</v>
          </cell>
        </row>
        <row r="346">
          <cell r="A346" t="str">
            <v>37000 -990.999  : TO ALL P.U.'S IN 370.0</v>
          </cell>
          <cell r="B346" t="str">
            <v>OK</v>
          </cell>
          <cell r="C346" t="str">
            <v>37000 - Meters</v>
          </cell>
          <cell r="D346" t="str">
            <v>990.999  : TO ALL P.U.'S IN 370.0</v>
          </cell>
          <cell r="E346">
            <v>33159</v>
          </cell>
          <cell r="F346">
            <v>147898.97</v>
          </cell>
        </row>
        <row r="347">
          <cell r="A347" t="str">
            <v>37000 - Meters Total</v>
          </cell>
          <cell r="B347" t="str">
            <v/>
          </cell>
          <cell r="C347" t="str">
            <v>37000 - Meters Total</v>
          </cell>
          <cell r="E347">
            <v>2883168.5</v>
          </cell>
          <cell r="F347">
            <v>227988194.80999997</v>
          </cell>
        </row>
        <row r="348">
          <cell r="A348" t="str">
            <v>37010 -000.000 : Non-Unitized</v>
          </cell>
          <cell r="B348" t="str">
            <v>OK</v>
          </cell>
          <cell r="C348" t="str">
            <v>37010 - Meters-AMR</v>
          </cell>
          <cell r="D348" t="str">
            <v>000.000 : Non-Unitized</v>
          </cell>
          <cell r="E348">
            <v>4</v>
          </cell>
          <cell r="F348">
            <v>38471853.85</v>
          </cell>
        </row>
        <row r="349">
          <cell r="A349" t="str">
            <v>37010 -030.750  : AMR METER, ALL</v>
          </cell>
          <cell r="B349" t="str">
            <v>OK</v>
          </cell>
          <cell r="C349" t="str">
            <v>37010 - Meters-AMR</v>
          </cell>
          <cell r="D349" t="str">
            <v>030.750  : AMR METER, ALL</v>
          </cell>
          <cell r="E349">
            <v>1572088</v>
          </cell>
          <cell r="F349">
            <v>146862711.19</v>
          </cell>
        </row>
        <row r="350">
          <cell r="A350" t="str">
            <v>37010 -030.751  : AMR ACCESS POINT (AP)</v>
          </cell>
          <cell r="B350" t="str">
            <v>OK</v>
          </cell>
          <cell r="C350" t="str">
            <v>37010 - Meters-AMR</v>
          </cell>
          <cell r="D350" t="str">
            <v>030.751  : AMR ACCESS POINT (AP)</v>
          </cell>
          <cell r="E350">
            <v>406</v>
          </cell>
          <cell r="F350">
            <v>1527008.47</v>
          </cell>
        </row>
        <row r="351">
          <cell r="A351" t="str">
            <v>37010 -030.752  : AMR RELAY</v>
          </cell>
          <cell r="B351" t="str">
            <v>OK</v>
          </cell>
          <cell r="C351" t="str">
            <v>37010 - Meters-AMR</v>
          </cell>
          <cell r="D351" t="str">
            <v>030.752  : AMR RELAY</v>
          </cell>
          <cell r="E351">
            <v>1668</v>
          </cell>
          <cell r="F351">
            <v>1509703.9</v>
          </cell>
        </row>
        <row r="352">
          <cell r="A352" t="str">
            <v>37010 -030.753  : AMR BATTERY BACKUP</v>
          </cell>
          <cell r="B352" t="str">
            <v>OK</v>
          </cell>
          <cell r="C352" t="str">
            <v>37010 - Meters-AMR</v>
          </cell>
          <cell r="D352" t="str">
            <v>030.753  : AMR BATTERY BACKUP</v>
          </cell>
          <cell r="E352">
            <v>648</v>
          </cell>
          <cell r="F352">
            <v>427491.52</v>
          </cell>
        </row>
        <row r="353">
          <cell r="A353" t="str">
            <v>37010 -100.110 : TRANSPONDER, LOAD CONT</v>
          </cell>
          <cell r="B353" t="str">
            <v>OK</v>
          </cell>
          <cell r="C353" t="str">
            <v>37010 - Meters-AMR</v>
          </cell>
          <cell r="D353" t="str">
            <v>100.110 : TRANSPONDER, LOAD CONT</v>
          </cell>
          <cell r="E353">
            <v>47194</v>
          </cell>
          <cell r="F353">
            <v>1326023.09</v>
          </cell>
        </row>
        <row r="354">
          <cell r="A354" t="str">
            <v>37010 - Meters-AMR Total</v>
          </cell>
          <cell r="B354" t="str">
            <v/>
          </cell>
          <cell r="C354" t="str">
            <v>37010 - Meters-AMR Total</v>
          </cell>
          <cell r="E354">
            <v>1622008</v>
          </cell>
          <cell r="F354">
            <v>190124792.02</v>
          </cell>
        </row>
        <row r="355">
          <cell r="A355" t="str">
            <v>37300 -000.000 : FPL Conversion 000</v>
          </cell>
          <cell r="B355" t="str">
            <v>OK</v>
          </cell>
          <cell r="C355" t="str">
            <v>37300 - Street Lights &amp; Signal Sys</v>
          </cell>
          <cell r="D355" t="str">
            <v>000.000 : FPL Conversion 000</v>
          </cell>
          <cell r="E355">
            <v>0</v>
          </cell>
          <cell r="F355">
            <v>0</v>
          </cell>
        </row>
        <row r="356">
          <cell r="A356" t="str">
            <v>37300 -000.000 : Non-Unitized</v>
          </cell>
          <cell r="B356" t="str">
            <v>OK</v>
          </cell>
          <cell r="C356" t="str">
            <v>37300 - Street Lights &amp; Signal Sys</v>
          </cell>
          <cell r="D356" t="str">
            <v>000.000 : Non-Unitized</v>
          </cell>
          <cell r="E356">
            <v>2223</v>
          </cell>
          <cell r="F356">
            <v>3725298.08</v>
          </cell>
        </row>
        <row r="357">
          <cell r="A357" t="str">
            <v>37300 -198.411 :CONTROLER &amp; PROTECTOR, S</v>
          </cell>
          <cell r="B357" t="str">
            <v>OK</v>
          </cell>
          <cell r="C357" t="str">
            <v>37300 - Street Lights &amp; Signal Sys</v>
          </cell>
          <cell r="D357" t="str">
            <v>198.411 :CONTROLER &amp; PROTECTOR, S</v>
          </cell>
          <cell r="E357">
            <v>1833.6</v>
          </cell>
          <cell r="F357">
            <v>1929064.71</v>
          </cell>
        </row>
        <row r="358">
          <cell r="A358" t="str">
            <v>37300 -199.501  :TX, SL, ALL</v>
          </cell>
          <cell r="B358" t="str">
            <v>OK</v>
          </cell>
          <cell r="C358" t="str">
            <v>37300 - Street Lights &amp; Signal Sys</v>
          </cell>
          <cell r="D358" t="str">
            <v>199.501  :TX, SL, ALL</v>
          </cell>
          <cell r="E358">
            <v>620</v>
          </cell>
          <cell r="F358">
            <v>280484.81</v>
          </cell>
        </row>
        <row r="359">
          <cell r="A359" t="str">
            <v>37300 -243.199  :BRACKET, SL, PREMIUM</v>
          </cell>
          <cell r="B359" t="str">
            <v>OK</v>
          </cell>
          <cell r="C359" t="str">
            <v>37300 - Street Lights &amp; Signal Sys</v>
          </cell>
          <cell r="D359" t="str">
            <v>243.199  :BRACKET, SL, PREMIUM</v>
          </cell>
          <cell r="E359">
            <v>263</v>
          </cell>
          <cell r="F359">
            <v>443335.13</v>
          </cell>
        </row>
        <row r="360">
          <cell r="A360" t="str">
            <v>37300 -243.200  :BRACKET, SL</v>
          </cell>
          <cell r="B360" t="str">
            <v>OK</v>
          </cell>
          <cell r="C360" t="str">
            <v>37300 - Street Lights &amp; Signal Sys</v>
          </cell>
          <cell r="D360" t="str">
            <v>243.200  :BRACKET, SL</v>
          </cell>
          <cell r="E360">
            <v>321342</v>
          </cell>
          <cell r="F360">
            <v>35927165.79</v>
          </cell>
        </row>
        <row r="361">
          <cell r="A361" t="str">
            <v>37300 -243.203  : TRANSPONDER (USED FOR ME</v>
          </cell>
          <cell r="B361" t="str">
            <v>OK</v>
          </cell>
          <cell r="C361" t="str">
            <v>37300 - Street Lights &amp; Signal Sys</v>
          </cell>
          <cell r="D361" t="str">
            <v>243.203  : TRANSPONDER (USED FOR ME</v>
          </cell>
          <cell r="E361">
            <v>81</v>
          </cell>
          <cell r="F361">
            <v>88.32</v>
          </cell>
        </row>
        <row r="362">
          <cell r="A362" t="str">
            <v>37300 -293.130  :POLE, SL, STEEL</v>
          </cell>
          <cell r="B362" t="str">
            <v>OK</v>
          </cell>
          <cell r="C362" t="str">
            <v>37300 - Street Lights &amp; Signal Sys</v>
          </cell>
          <cell r="D362" t="str">
            <v>293.130  :POLE, SL, STEEL</v>
          </cell>
          <cell r="E362">
            <v>17</v>
          </cell>
          <cell r="F362">
            <v>1745.31</v>
          </cell>
        </row>
        <row r="363">
          <cell r="A363" t="str">
            <v>37300 -293.151  :POST. SL, FBRGL</v>
          </cell>
          <cell r="B363" t="str">
            <v>OK</v>
          </cell>
          <cell r="C363" t="str">
            <v>37300 - Street Lights &amp; Signal Sys</v>
          </cell>
          <cell r="D363" t="str">
            <v>293.151  :POST. SL, FBRGL</v>
          </cell>
          <cell r="E363">
            <v>105378</v>
          </cell>
          <cell r="F363">
            <v>27999934.33</v>
          </cell>
        </row>
        <row r="364">
          <cell r="A364" t="str">
            <v>37300 -293.162  : POLE, STANDARD, METAL</v>
          </cell>
          <cell r="B364" t="str">
            <v>OK</v>
          </cell>
          <cell r="C364" t="str">
            <v>37300 - Street Lights &amp; Signal Sys</v>
          </cell>
          <cell r="D364" t="str">
            <v>293.162  : POLE, STANDARD, METAL</v>
          </cell>
          <cell r="E364">
            <v>3180</v>
          </cell>
          <cell r="F364">
            <v>5532809.73</v>
          </cell>
        </row>
        <row r="365">
          <cell r="A365" t="str">
            <v>37300 -293.172  :POLE, SL, PREMIUM, ALL</v>
          </cell>
          <cell r="B365" t="str">
            <v>OK</v>
          </cell>
          <cell r="C365" t="str">
            <v>37300 - Street Lights &amp; Signal Sys</v>
          </cell>
          <cell r="D365" t="str">
            <v>293.172  :POLE, SL, PREMIUM, ALL</v>
          </cell>
          <cell r="E365">
            <v>2455</v>
          </cell>
          <cell r="F365">
            <v>5421247.78</v>
          </cell>
        </row>
        <row r="366">
          <cell r="A366" t="str">
            <v>37300 -293.180  :LUM, SL, SODIUM VAPOR</v>
          </cell>
          <cell r="B366" t="str">
            <v>OK</v>
          </cell>
          <cell r="C366" t="str">
            <v>37300 - Street Lights &amp; Signal Sys</v>
          </cell>
          <cell r="D366" t="str">
            <v>293.180  :LUM, SL, SODIUM VAPOR</v>
          </cell>
          <cell r="E366">
            <v>612666</v>
          </cell>
          <cell r="F366">
            <v>155130673.44</v>
          </cell>
        </row>
        <row r="367">
          <cell r="A367" t="str">
            <v>37300 -293.340  :LUM, SL, PREM, ALL</v>
          </cell>
          <cell r="B367" t="str">
            <v>OK</v>
          </cell>
          <cell r="C367" t="str">
            <v>37300 - Street Lights &amp; Signal Sys</v>
          </cell>
          <cell r="D367" t="str">
            <v>293.340  :LUM, SL, PREM, ALL</v>
          </cell>
          <cell r="E367">
            <v>3006</v>
          </cell>
          <cell r="F367">
            <v>2769192.18</v>
          </cell>
        </row>
        <row r="368">
          <cell r="A368" t="str">
            <v>37300 -295.112  :POLE, SL, WD, 25'-55'</v>
          </cell>
          <cell r="B368" t="str">
            <v>OK</v>
          </cell>
          <cell r="C368" t="str">
            <v>37300 - Street Lights &amp; Signal Sys</v>
          </cell>
          <cell r="D368" t="str">
            <v>295.112  :POLE, SL, WD, 25'-55'</v>
          </cell>
          <cell r="E368">
            <v>44925</v>
          </cell>
          <cell r="F368">
            <v>11289315.85</v>
          </cell>
        </row>
        <row r="369">
          <cell r="A369" t="str">
            <v>37300 -295.120  :POST, SL, CONC</v>
          </cell>
          <cell r="B369" t="str">
            <v>OK</v>
          </cell>
          <cell r="C369" t="str">
            <v>37300 - Street Lights &amp; Signal Sys</v>
          </cell>
          <cell r="D369" t="str">
            <v>295.120  :POST, SL, CONC</v>
          </cell>
          <cell r="E369">
            <v>48524</v>
          </cell>
          <cell r="F369">
            <v>13414820.9</v>
          </cell>
        </row>
        <row r="370">
          <cell r="A370" t="str">
            <v>37300 -295.122  :LUM, SL, MERC VAPOR</v>
          </cell>
          <cell r="B370" t="str">
            <v>OK</v>
          </cell>
          <cell r="C370" t="str">
            <v>37300 - Street Lights &amp; Signal Sys</v>
          </cell>
          <cell r="D370" t="str">
            <v>295.122  :LUM, SL, MERC VAPOR</v>
          </cell>
          <cell r="E370">
            <v>50432</v>
          </cell>
          <cell r="F370">
            <v>3860213.36</v>
          </cell>
        </row>
        <row r="371">
          <cell r="A371" t="str">
            <v>37300 -295.125  :POLE, SL, CONC, 30'-50'</v>
          </cell>
          <cell r="B371" t="str">
            <v>OK</v>
          </cell>
          <cell r="C371" t="str">
            <v>37300 - Street Lights &amp; Signal Sys</v>
          </cell>
          <cell r="D371" t="str">
            <v>295.125  :POLE, SL, CONC, 30'-50'</v>
          </cell>
          <cell r="E371">
            <v>85990</v>
          </cell>
          <cell r="F371">
            <v>37800460.34</v>
          </cell>
        </row>
        <row r="372">
          <cell r="A372" t="str">
            <v>37300 -349.601  :COND, AL, BARE</v>
          </cell>
          <cell r="B372" t="str">
            <v>OK</v>
          </cell>
          <cell r="C372" t="str">
            <v>37300 - Street Lights &amp; Signal Sys</v>
          </cell>
          <cell r="D372" t="str">
            <v>349.601  :COND, AL, BARE</v>
          </cell>
          <cell r="E372">
            <v>8694454.32</v>
          </cell>
          <cell r="F372">
            <v>7218704.21</v>
          </cell>
        </row>
        <row r="373">
          <cell r="A373" t="str">
            <v>37300 -349.611  :COND, CU, BARE</v>
          </cell>
          <cell r="B373" t="str">
            <v>OK</v>
          </cell>
          <cell r="C373" t="str">
            <v>37300 - Street Lights &amp; Signal Sys</v>
          </cell>
          <cell r="D373" t="str">
            <v>349.611  :COND, CU, BARE</v>
          </cell>
          <cell r="E373">
            <v>8950</v>
          </cell>
          <cell r="F373">
            <v>52455.31</v>
          </cell>
        </row>
        <row r="374">
          <cell r="A374" t="str">
            <v>37300 -349.622  :COND, AL, DPX</v>
          </cell>
          <cell r="B374" t="str">
            <v>OK</v>
          </cell>
          <cell r="C374" t="str">
            <v>37300 - Street Lights &amp; Signal Sys</v>
          </cell>
          <cell r="D374" t="str">
            <v>349.622  :COND, AL, DPX</v>
          </cell>
          <cell r="E374">
            <v>8016479.63</v>
          </cell>
          <cell r="F374">
            <v>16345731.24</v>
          </cell>
        </row>
        <row r="375">
          <cell r="A375" t="str">
            <v>37300 -349.634  : CONDUCTOR,COPPER,1K,2/C,</v>
          </cell>
          <cell r="B375" t="str">
            <v>OK</v>
          </cell>
          <cell r="C375" t="str">
            <v>37300 - Street Lights &amp; Signal Sys</v>
          </cell>
          <cell r="D375" t="str">
            <v>349.634  : CONDUCTOR,COPPER,1K,2/C,</v>
          </cell>
          <cell r="E375">
            <v>4277</v>
          </cell>
          <cell r="F375">
            <v>6351.3</v>
          </cell>
        </row>
        <row r="376">
          <cell r="A376" t="str">
            <v>37300 -349.642  :COND, AL, TPX</v>
          </cell>
          <cell r="B376" t="str">
            <v>OK</v>
          </cell>
          <cell r="C376" t="str">
            <v>37300 - Street Lights &amp; Signal Sys</v>
          </cell>
          <cell r="D376" t="str">
            <v>349.642  :COND, AL, TPX</v>
          </cell>
          <cell r="E376">
            <v>970692.09</v>
          </cell>
          <cell r="F376">
            <v>2259213.25</v>
          </cell>
        </row>
        <row r="377">
          <cell r="A377" t="str">
            <v>37300 -349.662  :COND, BU, AL, DPX</v>
          </cell>
          <cell r="B377" t="str">
            <v>OK</v>
          </cell>
          <cell r="C377" t="str">
            <v>37300 - Street Lights &amp; Signal Sys</v>
          </cell>
          <cell r="D377" t="str">
            <v>349.662  :COND, BU, AL, DPX</v>
          </cell>
          <cell r="E377">
            <v>18531889.59</v>
          </cell>
          <cell r="F377">
            <v>45924672.9</v>
          </cell>
        </row>
        <row r="378">
          <cell r="A378" t="str">
            <v>37300 -349.663  :COND, BU, AL, TPX</v>
          </cell>
          <cell r="B378" t="str">
            <v>OK</v>
          </cell>
          <cell r="C378" t="str">
            <v>37300 - Street Lights &amp; Signal Sys</v>
          </cell>
          <cell r="D378" t="str">
            <v>349.663  :COND, BU, AL, TPX</v>
          </cell>
          <cell r="E378">
            <v>3103335.27</v>
          </cell>
          <cell r="F378">
            <v>14228658.07</v>
          </cell>
        </row>
        <row r="379">
          <cell r="A379" t="str">
            <v>37300 -349.666  :COND, BU, CU, DPX</v>
          </cell>
          <cell r="B379" t="str">
            <v>OK</v>
          </cell>
          <cell r="C379" t="str">
            <v>37300 - Street Lights &amp; Signal Sys</v>
          </cell>
          <cell r="D379" t="str">
            <v>349.666  :COND, BU, CU, DPX</v>
          </cell>
          <cell r="E379">
            <v>2481</v>
          </cell>
          <cell r="F379">
            <v>3469.62</v>
          </cell>
        </row>
        <row r="380">
          <cell r="A380" t="str">
            <v>37300 -349.671  :COND, BU, CU, 1/C</v>
          </cell>
          <cell r="B380" t="str">
            <v>OK</v>
          </cell>
          <cell r="C380" t="str">
            <v>37300 - Street Lights &amp; Signal Sys</v>
          </cell>
          <cell r="D380" t="str">
            <v>349.671  :COND, BU, CU, 1/C</v>
          </cell>
          <cell r="E380">
            <v>18868</v>
          </cell>
          <cell r="F380">
            <v>47428.51</v>
          </cell>
        </row>
        <row r="381">
          <cell r="A381" t="str">
            <v>37300 -349.706  : DUCT BURIED 1 CONDUIT</v>
          </cell>
          <cell r="B381" t="str">
            <v>OK</v>
          </cell>
          <cell r="C381" t="str">
            <v>37300 - Street Lights &amp; Signal Sys</v>
          </cell>
          <cell r="D381" t="str">
            <v>349.706  : DUCT BURIED 1 CONDUIT</v>
          </cell>
          <cell r="E381">
            <v>60151</v>
          </cell>
          <cell r="F381">
            <v>54551.85</v>
          </cell>
        </row>
        <row r="382">
          <cell r="A382" t="str">
            <v>37300 -419.700  : CABLE FIBER OPTIC 16FIBE</v>
          </cell>
          <cell r="B382" t="str">
            <v>OK</v>
          </cell>
          <cell r="C382" t="str">
            <v>37300 - Street Lights &amp; Signal Sys</v>
          </cell>
          <cell r="D382" t="str">
            <v>419.700  : CABLE FIBER OPTIC 16FIBE</v>
          </cell>
          <cell r="E382">
            <v>0</v>
          </cell>
          <cell r="F382">
            <v>0</v>
          </cell>
        </row>
        <row r="383">
          <cell r="A383" t="str">
            <v>37300 -419.705  : CABLE FIBER OPTIC 16FIBE</v>
          </cell>
          <cell r="B383" t="str">
            <v>OK</v>
          </cell>
          <cell r="C383" t="str">
            <v>37300 - Street Lights &amp; Signal Sys</v>
          </cell>
          <cell r="D383" t="str">
            <v>419.705  : CABLE FIBER OPTIC 16FIBE</v>
          </cell>
          <cell r="E383">
            <v>0</v>
          </cell>
          <cell r="F383">
            <v>0</v>
          </cell>
        </row>
        <row r="384">
          <cell r="A384" t="str">
            <v>37300 -419.801  : CABLE FIBER OPTIC 8FIBER</v>
          </cell>
          <cell r="B384" t="str">
            <v>OK</v>
          </cell>
          <cell r="C384" t="str">
            <v>37300 - Street Lights &amp; Signal Sys</v>
          </cell>
          <cell r="D384" t="str">
            <v>419.801  : CABLE FIBER OPTIC 8FIBER</v>
          </cell>
          <cell r="E384">
            <v>0</v>
          </cell>
          <cell r="F384">
            <v>0</v>
          </cell>
        </row>
        <row r="385">
          <cell r="A385" t="str">
            <v>37300 -977.997  : TO ALL ST LT PU'S</v>
          </cell>
          <cell r="B385" t="str">
            <v>OK</v>
          </cell>
          <cell r="C385" t="str">
            <v>37300 - Street Lights &amp; Signal Sys</v>
          </cell>
          <cell r="D385" t="str">
            <v>977.997  : TO ALL ST LT PU'S</v>
          </cell>
          <cell r="E385">
            <v>0</v>
          </cell>
          <cell r="F385">
            <v>0</v>
          </cell>
        </row>
        <row r="386">
          <cell r="A386" t="str">
            <v>37300 -980.980  :CUST CONT CASH</v>
          </cell>
          <cell r="B386" t="str">
            <v>OK</v>
          </cell>
          <cell r="C386" t="str">
            <v>37300 - Street Lights &amp; Signal Sys</v>
          </cell>
          <cell r="D386" t="str">
            <v>980.980  :CUST CONT CASH</v>
          </cell>
          <cell r="E386">
            <v>0</v>
          </cell>
          <cell r="F386">
            <v>0</v>
          </cell>
        </row>
        <row r="387">
          <cell r="A387" t="str">
            <v>37300 -980.985  :CUST CONT LABOR</v>
          </cell>
          <cell r="B387" t="str">
            <v>OK</v>
          </cell>
          <cell r="C387" t="str">
            <v>37300 - Street Lights &amp; Signal Sys</v>
          </cell>
          <cell r="D387" t="str">
            <v>980.985  :CUST CONT LABOR</v>
          </cell>
          <cell r="E387">
            <v>0</v>
          </cell>
          <cell r="F387">
            <v>0</v>
          </cell>
        </row>
        <row r="388">
          <cell r="A388" t="str">
            <v>37300 -990.990  : MINOR ITEM SALVAGE</v>
          </cell>
          <cell r="B388" t="str">
            <v>OK</v>
          </cell>
          <cell r="C388" t="str">
            <v>37300 - Street Lights &amp; Signal Sys</v>
          </cell>
          <cell r="D388" t="str">
            <v>990.990  : MINOR ITEM SALVAGE</v>
          </cell>
          <cell r="E388">
            <v>0</v>
          </cell>
          <cell r="F388">
            <v>0</v>
          </cell>
        </row>
        <row r="389">
          <cell r="A389" t="str">
            <v>37300 -990.991  : REVERSIBLE WIRE ER57 - D</v>
          </cell>
          <cell r="B389" t="str">
            <v>OK</v>
          </cell>
          <cell r="C389" t="str">
            <v>37300 - Street Lights &amp; Signal Sys</v>
          </cell>
          <cell r="D389" t="str">
            <v>990.991  : REVERSIBLE WIRE ER57 - D</v>
          </cell>
          <cell r="E389">
            <v>0</v>
          </cell>
          <cell r="F389">
            <v>0</v>
          </cell>
        </row>
        <row r="390">
          <cell r="A390" t="str">
            <v>37300 -990.998  : MECA ONLY</v>
          </cell>
          <cell r="B390" t="str">
            <v>OK</v>
          </cell>
          <cell r="C390" t="str">
            <v>37300 - Street Lights &amp; Signal Sys</v>
          </cell>
          <cell r="D390" t="str">
            <v>990.998  : MECA ONLY</v>
          </cell>
          <cell r="E390">
            <v>0</v>
          </cell>
          <cell r="F390">
            <v>0</v>
          </cell>
        </row>
        <row r="391">
          <cell r="A391" t="str">
            <v>37300 -990.999  : MINOR ITEM/INST COST</v>
          </cell>
          <cell r="B391" t="str">
            <v>OK</v>
          </cell>
          <cell r="C391" t="str">
            <v>37300 - Street Lights &amp; Signal Sys</v>
          </cell>
          <cell r="D391" t="str">
            <v>990.999  : MINOR ITEM/INST COST</v>
          </cell>
          <cell r="E391">
            <v>0</v>
          </cell>
          <cell r="F391">
            <v>0</v>
          </cell>
        </row>
        <row r="392">
          <cell r="A392" t="str">
            <v>37300 - Street Lights &amp; Signal Sys Total</v>
          </cell>
          <cell r="B392" t="str">
            <v/>
          </cell>
          <cell r="C392" t="str">
            <v>37300 - Street Lights &amp; Signal Sys Total</v>
          </cell>
          <cell r="E392">
            <v>40694513.50000001</v>
          </cell>
          <cell r="F392">
            <v>391667086.32000005</v>
          </cell>
        </row>
        <row r="393">
          <cell r="C393" t="str">
            <v>Grand Total</v>
          </cell>
          <cell r="E393">
            <v>1034242459.67</v>
          </cell>
          <cell r="F393">
            <v>9004652031.549992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Layout" workbookViewId="0" topLeftCell="B1">
      <selection activeCell="D2" sqref="D2"/>
    </sheetView>
  </sheetViews>
  <sheetFormatPr defaultColWidth="9.140625" defaultRowHeight="15"/>
  <cols>
    <col min="1" max="1" width="26.140625" style="0" hidden="1" customWidth="1"/>
    <col min="2" max="2" width="65.140625" style="0" customWidth="1"/>
    <col min="3" max="3" width="16.8515625" style="0" bestFit="1" customWidth="1"/>
    <col min="4" max="4" width="21.421875" style="0" bestFit="1" customWidth="1"/>
    <col min="5" max="6" width="21.421875" style="0" customWidth="1"/>
    <col min="7" max="7" width="22.28125" style="0" hidden="1" customWidth="1"/>
    <col min="8" max="8" width="21.8515625" style="0" hidden="1" customWidth="1"/>
    <col min="9" max="9" width="19.00390625" style="0" hidden="1" customWidth="1"/>
  </cols>
  <sheetData>
    <row r="1" ht="15">
      <c r="B1" s="33" t="s">
        <v>25</v>
      </c>
    </row>
    <row r="2" spans="1:9" ht="15">
      <c r="A2" s="1" t="s">
        <v>0</v>
      </c>
      <c r="C2" s="3"/>
      <c r="D2" s="4"/>
      <c r="E2" s="4"/>
      <c r="F2" s="4"/>
      <c r="G2" s="5"/>
      <c r="H2" s="5"/>
      <c r="I2" s="5"/>
    </row>
    <row r="3" spans="1:9" ht="15">
      <c r="A3" s="6"/>
      <c r="B3" s="7"/>
      <c r="C3" s="3"/>
      <c r="D3" s="4"/>
      <c r="E3" s="4"/>
      <c r="F3" s="29"/>
      <c r="G3" s="5"/>
      <c r="H3" s="5"/>
      <c r="I3" s="5"/>
    </row>
    <row r="4" spans="1:9" ht="15.75" thickBot="1">
      <c r="A4" s="6"/>
      <c r="B4" s="7"/>
      <c r="C4" s="3"/>
      <c r="D4" s="4"/>
      <c r="E4" s="4"/>
      <c r="F4" s="29"/>
      <c r="G4" s="5"/>
      <c r="H4" s="5"/>
      <c r="I4" s="5"/>
    </row>
    <row r="5" spans="1:9" ht="15.75" thickBot="1">
      <c r="A5" s="8"/>
      <c r="B5" s="21" t="s">
        <v>1</v>
      </c>
      <c r="C5" s="22" t="s">
        <v>2</v>
      </c>
      <c r="D5" s="18" t="s">
        <v>3</v>
      </c>
      <c r="E5" s="18" t="s">
        <v>4</v>
      </c>
      <c r="F5" s="30"/>
      <c r="G5" s="28" t="s">
        <v>5</v>
      </c>
      <c r="H5" s="9" t="s">
        <v>6</v>
      </c>
      <c r="I5" s="9" t="s">
        <v>7</v>
      </c>
    </row>
    <row r="6" spans="1:9" ht="15">
      <c r="A6" s="10" t="str">
        <f>IF(A5="",LEFT(B6,6),CONCATENATE(LEFT(A5,6),"-",B6))</f>
        <v>36400 </v>
      </c>
      <c r="B6" s="2" t="s">
        <v>8</v>
      </c>
      <c r="C6" s="3"/>
      <c r="D6" s="19"/>
      <c r="E6" s="19"/>
      <c r="F6" s="31"/>
      <c r="G6" s="5"/>
      <c r="H6" s="5"/>
      <c r="I6" s="11"/>
    </row>
    <row r="7" spans="1:9" ht="15" hidden="1">
      <c r="A7" s="10" t="str">
        <f aca="true" t="shared" si="0" ref="A7:A12">IF(A6="",LEFT(B7,6),CONCATENATE(LEFT(A6,6),"-",B7))</f>
        <v>36400 -000.000 : FPL Conversion 000</v>
      </c>
      <c r="B7" s="12" t="s">
        <v>9</v>
      </c>
      <c r="C7" s="13">
        <f>INDEX('[1]201012 SurvBal364_373'!$A$4:$F$453,MATCH($A7,'[1]201012 SurvBal364_373'!$A$4:$A$453,0),MATCH("activity_quantity",'[1]201012 SurvBal364_373'!$A$4:$F$4,0))</f>
        <v>0</v>
      </c>
      <c r="D7" s="14">
        <f>INDEX('[1]201012 SurvBal364_373'!$A$4:$F$453,MATCH($A7,'[1]201012 SurvBal364_373'!$A$4:$A$453,0),MATCH("activity_cost",'[1]201012 SurvBal364_373'!$A$4:$F$4,0))</f>
        <v>0</v>
      </c>
      <c r="E7" s="14"/>
      <c r="F7" s="32"/>
      <c r="G7" s="5"/>
      <c r="H7" s="5"/>
      <c r="I7" s="11">
        <f>+D7</f>
        <v>0</v>
      </c>
    </row>
    <row r="8" spans="1:9" ht="15" hidden="1">
      <c r="A8" s="10" t="str">
        <f t="shared" si="0"/>
        <v>36400 -000.000 : Non-Unitized</v>
      </c>
      <c r="B8" s="12" t="s">
        <v>10</v>
      </c>
      <c r="C8" s="13">
        <f>INDEX('[1]201012 SurvBal364_373'!$A$4:$F$453,MATCH($A8,'[1]201012 SurvBal364_373'!$A$4:$A$453,0),MATCH("activity_quantity",'[1]201012 SurvBal364_373'!$A$4:$F$4,0))</f>
        <v>6806</v>
      </c>
      <c r="D8" s="14">
        <f>INDEX('[1]201012 SurvBal364_373'!$A$4:$F$453,MATCH($A8,'[1]201012 SurvBal364_373'!$A$4:$A$453,0),MATCH("activity_cost",'[1]201012 SurvBal364_373'!$A$4:$F$4,0))</f>
        <v>27534267.61</v>
      </c>
      <c r="E8" s="14"/>
      <c r="F8" s="32"/>
      <c r="G8" s="5"/>
      <c r="H8" s="5"/>
      <c r="I8" s="11">
        <f>+D8</f>
        <v>27534267.61</v>
      </c>
    </row>
    <row r="9" spans="1:9" ht="15" hidden="1">
      <c r="A9" s="10" t="str">
        <f t="shared" si="0"/>
        <v>36400 -222.815  : POLE,REPOL, ALL SIZES</v>
      </c>
      <c r="B9" s="12" t="s">
        <v>11</v>
      </c>
      <c r="C9" s="13">
        <f>INDEX('[1]201012 SurvBal364_373'!$A$4:$F$453,MATCH($A9,'[1]201012 SurvBal364_373'!$A$4:$A$453,0),MATCH("activity_quantity",'[1]201012 SurvBal364_373'!$A$4:$F$4,0))</f>
        <v>0</v>
      </c>
      <c r="D9" s="14">
        <f>INDEX('[1]201012 SurvBal364_373'!$A$4:$F$453,MATCH($A9,'[1]201012 SurvBal364_373'!$A$4:$A$453,0),MATCH("activity_cost",'[1]201012 SurvBal364_373'!$A$4:$F$4,0))</f>
        <v>0</v>
      </c>
      <c r="E9" s="14"/>
      <c r="F9" s="32"/>
      <c r="G9" s="5"/>
      <c r="H9" s="5"/>
      <c r="I9" s="11">
        <f>+D9</f>
        <v>0</v>
      </c>
    </row>
    <row r="10" spans="1:9" ht="15" hidden="1">
      <c r="A10" s="10" t="str">
        <f t="shared" si="0"/>
        <v>36400 -400.101  : TRANSMISSION POLE/W TOPP</v>
      </c>
      <c r="B10" s="12" t="s">
        <v>12</v>
      </c>
      <c r="C10" s="13">
        <f>INDEX('[1]201012 SurvBal364_373'!$A$4:$F$453,MATCH($A10,'[1]201012 SurvBal364_373'!$A$4:$A$453,0),MATCH("activity_quantity",'[1]201012 SurvBal364_373'!$A$4:$F$4,0))</f>
        <v>0</v>
      </c>
      <c r="D10" s="14">
        <f>INDEX('[1]201012 SurvBal364_373'!$A$4:$F$453,MATCH($A10,'[1]201012 SurvBal364_373'!$A$4:$A$453,0),MATCH("activity_cost",'[1]201012 SurvBal364_373'!$A$4:$F$4,0))</f>
        <v>0</v>
      </c>
      <c r="E10" s="14"/>
      <c r="F10" s="32"/>
      <c r="G10" s="5"/>
      <c r="H10" s="5"/>
      <c r="I10" s="11">
        <f>+D10</f>
        <v>0</v>
      </c>
    </row>
    <row r="11" spans="1:9" ht="15">
      <c r="A11" s="10" t="str">
        <f t="shared" si="0"/>
        <v>36400 -400.130  :POLE, WOOD 25/30 FT</v>
      </c>
      <c r="B11" s="12" t="s">
        <v>13</v>
      </c>
      <c r="C11" s="13">
        <f>'OPC 7-192'!F18</f>
        <v>174085</v>
      </c>
      <c r="D11" s="13">
        <f>'OPC 7-192'!G18</f>
        <v>55724256.72999996</v>
      </c>
      <c r="E11" s="14">
        <f>D11/C11</f>
        <v>320.09797932044665</v>
      </c>
      <c r="F11" s="32"/>
      <c r="G11" s="5"/>
      <c r="H11" s="11">
        <f>+D11</f>
        <v>55724256.72999996</v>
      </c>
      <c r="I11" s="5"/>
    </row>
    <row r="12" spans="1:9" ht="16.5">
      <c r="A12" s="10" t="str">
        <f t="shared" si="0"/>
        <v>36400 -400.135  :POLE, WOOD 35/40/45 FT</v>
      </c>
      <c r="B12" s="57" t="s">
        <v>14</v>
      </c>
      <c r="C12" s="58">
        <f>'OPC 7-192'!F19</f>
        <v>825871</v>
      </c>
      <c r="D12" s="58">
        <f>'OPC 7-192'!G19</f>
        <v>708929981.1300002</v>
      </c>
      <c r="E12" s="59">
        <f>D12/C12</f>
        <v>858.4028027742835</v>
      </c>
      <c r="F12" s="32"/>
      <c r="G12" s="11">
        <f>+D12</f>
        <v>708929981.1300002</v>
      </c>
      <c r="H12" s="5"/>
      <c r="I12" s="5"/>
    </row>
    <row r="13" spans="1:9" ht="15">
      <c r="A13" s="10"/>
      <c r="B13" s="57" t="s">
        <v>49</v>
      </c>
      <c r="C13" s="13">
        <f>SUM(C7:C12)</f>
        <v>1006762</v>
      </c>
      <c r="D13" s="13">
        <f>SUM(D7:D12)</f>
        <v>792188505.4700001</v>
      </c>
      <c r="E13" s="14">
        <f>D13/C13</f>
        <v>786.8677060417459</v>
      </c>
      <c r="F13" s="32"/>
      <c r="G13" s="11"/>
      <c r="H13" s="5"/>
      <c r="I13" s="5"/>
    </row>
    <row r="14" spans="1:9" ht="15">
      <c r="A14" s="10"/>
      <c r="B14" s="57"/>
      <c r="C14" s="13"/>
      <c r="D14" s="14"/>
      <c r="E14" s="14"/>
      <c r="F14" s="32"/>
      <c r="G14" s="11"/>
      <c r="H14" s="5"/>
      <c r="I14" s="5"/>
    </row>
    <row r="15" spans="1:9" ht="15">
      <c r="A15" s="15"/>
      <c r="B15" s="2" t="s">
        <v>81</v>
      </c>
      <c r="C15" s="16">
        <f>'FIPUG 1-13'!B22</f>
        <v>1168532</v>
      </c>
      <c r="D15" s="27">
        <f>E15*C15</f>
        <v>919480094.2763734</v>
      </c>
      <c r="E15" s="20">
        <f>E13</f>
        <v>786.8677060417459</v>
      </c>
      <c r="F15" s="20"/>
      <c r="G15" s="17"/>
      <c r="H15" s="17"/>
      <c r="I15" s="17"/>
    </row>
    <row r="16" spans="1:9" ht="15">
      <c r="A16" s="15"/>
      <c r="B16" s="2"/>
      <c r="C16" s="16"/>
      <c r="D16" s="27"/>
      <c r="E16" s="20"/>
      <c r="F16" s="20"/>
      <c r="G16" s="17"/>
      <c r="H16" s="17"/>
      <c r="I16" s="17"/>
    </row>
    <row r="17" spans="1:9" ht="15">
      <c r="A17" s="15"/>
      <c r="B17" s="2" t="s">
        <v>50</v>
      </c>
      <c r="C17" s="16"/>
      <c r="D17" s="27">
        <f>'Inputs Pri-Sec Split'!Y2</f>
        <v>1318788311</v>
      </c>
      <c r="E17" s="20"/>
      <c r="F17" s="20"/>
      <c r="G17" s="17"/>
      <c r="H17" s="17"/>
      <c r="I17" s="17"/>
    </row>
    <row r="18" spans="1:10" ht="15">
      <c r="A18" s="15"/>
      <c r="B18" s="2" t="s">
        <v>47</v>
      </c>
      <c r="C18" s="16"/>
      <c r="D18" s="56">
        <f>D15</f>
        <v>919480094.2763734</v>
      </c>
      <c r="E18" s="20"/>
      <c r="F18" s="20"/>
      <c r="G18" s="23"/>
      <c r="H18" s="23"/>
      <c r="I18" s="23"/>
      <c r="J18" s="24"/>
    </row>
    <row r="19" spans="1:10" ht="15">
      <c r="A19" s="15"/>
      <c r="B19" s="2" t="s">
        <v>48</v>
      </c>
      <c r="C19" s="20"/>
      <c r="D19" s="27">
        <f>D17-D18</f>
        <v>399308216.7236266</v>
      </c>
      <c r="E19" s="20"/>
      <c r="F19" s="20"/>
      <c r="G19" s="23"/>
      <c r="H19" s="23"/>
      <c r="I19" s="23"/>
      <c r="J19" s="24"/>
    </row>
    <row r="20" spans="3:10" ht="15">
      <c r="C20" s="25"/>
      <c r="D20" s="24"/>
      <c r="E20" s="26"/>
      <c r="F20" s="24"/>
      <c r="G20" s="24"/>
      <c r="H20" s="24"/>
      <c r="I20" s="24"/>
      <c r="J20" s="24"/>
    </row>
    <row r="21" spans="2:4" ht="15">
      <c r="B21" s="2" t="s">
        <v>23</v>
      </c>
      <c r="D21" s="80">
        <f>D18/D17</f>
        <v>0.6972158356326025</v>
      </c>
    </row>
    <row r="22" spans="2:4" ht="15">
      <c r="B22" s="2" t="s">
        <v>24</v>
      </c>
      <c r="D22" s="80">
        <f>1-D21</f>
        <v>0.3027841643673975</v>
      </c>
    </row>
    <row r="24" ht="15">
      <c r="B24" s="79"/>
    </row>
    <row r="25" ht="15">
      <c r="B25" s="2"/>
    </row>
    <row r="26" ht="15">
      <c r="B26" s="2"/>
    </row>
    <row r="28" ht="15">
      <c r="B28" s="50"/>
    </row>
    <row r="29" ht="15">
      <c r="B29" s="2"/>
    </row>
    <row r="30" ht="15">
      <c r="B3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1"/>
  <headerFooter>
    <oddHeader>&amp;R&amp;10Docket No. 160021-EI, &amp;"-,Italic"et al.&amp;"-,Regular"
FPL POD No. 10
Attachment AA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28.421875" style="0" customWidth="1"/>
    <col min="2" max="2" width="30.8515625" style="0" customWidth="1"/>
    <col min="3" max="3" width="10.140625" style="0" customWidth="1"/>
    <col min="4" max="4" width="15.8515625" style="0" customWidth="1"/>
    <col min="5" max="5" width="38.28125" style="0" customWidth="1"/>
    <col min="6" max="6" width="10.57421875" style="0" bestFit="1" customWidth="1"/>
    <col min="7" max="7" width="16.28125" style="0" bestFit="1" customWidth="1"/>
  </cols>
  <sheetData>
    <row r="1" spans="1:6" ht="15">
      <c r="A1" s="33" t="s">
        <v>29</v>
      </c>
      <c r="F1" s="42"/>
    </row>
    <row r="2" spans="1:6" ht="15">
      <c r="A2" s="33" t="s">
        <v>30</v>
      </c>
      <c r="F2" s="42"/>
    </row>
    <row r="3" spans="1:6" ht="15">
      <c r="A3" s="33" t="s">
        <v>31</v>
      </c>
      <c r="F3" s="42"/>
    </row>
    <row r="4" spans="1:6" ht="15">
      <c r="A4" s="33" t="s">
        <v>32</v>
      </c>
      <c r="F4" s="42"/>
    </row>
    <row r="5" spans="1:6" ht="15">
      <c r="A5" s="33" t="s">
        <v>33</v>
      </c>
      <c r="F5" s="42"/>
    </row>
    <row r="6" spans="1:6" ht="15">
      <c r="A6" s="33" t="s">
        <v>34</v>
      </c>
      <c r="F6" s="42"/>
    </row>
    <row r="7" ht="15">
      <c r="F7" s="42"/>
    </row>
    <row r="8" ht="15">
      <c r="F8" s="42"/>
    </row>
    <row r="9" spans="1:7" ht="18">
      <c r="A9" s="43" t="s">
        <v>35</v>
      </c>
      <c r="F9" s="42"/>
      <c r="G9" s="44"/>
    </row>
    <row r="10" spans="1:7" ht="15">
      <c r="A10" s="45" t="s">
        <v>36</v>
      </c>
      <c r="F10" s="42"/>
      <c r="G10" s="44"/>
    </row>
    <row r="11" spans="6:7" ht="15">
      <c r="F11" s="42"/>
      <c r="G11" s="44"/>
    </row>
    <row r="12" spans="1:7" ht="15">
      <c r="A12" s="46" t="s">
        <v>37</v>
      </c>
      <c r="B12" s="46" t="s">
        <v>38</v>
      </c>
      <c r="C12" s="47" t="s">
        <v>39</v>
      </c>
      <c r="D12" s="47" t="s">
        <v>40</v>
      </c>
      <c r="E12" s="47" t="s">
        <v>1</v>
      </c>
      <c r="F12" s="48" t="s">
        <v>2</v>
      </c>
      <c r="G12" s="49" t="s">
        <v>3</v>
      </c>
    </row>
    <row r="13" spans="1:7" ht="15">
      <c r="A13" s="34" t="s">
        <v>26</v>
      </c>
      <c r="B13" s="34" t="s">
        <v>8</v>
      </c>
      <c r="C13" s="35">
        <v>2014</v>
      </c>
      <c r="D13" s="34" t="s">
        <v>27</v>
      </c>
      <c r="E13" s="34" t="s">
        <v>13</v>
      </c>
      <c r="F13" s="36">
        <v>175368</v>
      </c>
      <c r="G13" s="37">
        <v>55913778.79999996</v>
      </c>
    </row>
    <row r="14" spans="1:7" ht="15">
      <c r="A14" s="34" t="s">
        <v>26</v>
      </c>
      <c r="B14" s="34" t="s">
        <v>8</v>
      </c>
      <c r="C14" s="35">
        <v>2014</v>
      </c>
      <c r="D14" s="34" t="s">
        <v>27</v>
      </c>
      <c r="E14" s="34" t="s">
        <v>14</v>
      </c>
      <c r="F14" s="36">
        <v>829245</v>
      </c>
      <c r="G14" s="37">
        <v>697532472.5200001</v>
      </c>
    </row>
    <row r="15" spans="1:7" ht="15">
      <c r="A15" s="34" t="s">
        <v>26</v>
      </c>
      <c r="B15" s="34" t="s">
        <v>8</v>
      </c>
      <c r="C15" s="35">
        <v>2014</v>
      </c>
      <c r="D15" s="34" t="s">
        <v>27</v>
      </c>
      <c r="E15" s="34" t="s">
        <v>15</v>
      </c>
      <c r="F15" s="36">
        <v>67155</v>
      </c>
      <c r="G15" s="37">
        <v>104110767.86000001</v>
      </c>
    </row>
    <row r="16" spans="1:7" ht="15">
      <c r="A16" s="34" t="s">
        <v>26</v>
      </c>
      <c r="B16" s="34" t="s">
        <v>8</v>
      </c>
      <c r="C16" s="35">
        <v>2014</v>
      </c>
      <c r="D16" s="34" t="s">
        <v>27</v>
      </c>
      <c r="E16" s="34" t="s">
        <v>16</v>
      </c>
      <c r="F16" s="36">
        <v>1567</v>
      </c>
      <c r="G16" s="37">
        <v>4302447.58</v>
      </c>
    </row>
    <row r="17" spans="1:7" ht="15">
      <c r="A17" s="38"/>
      <c r="B17" s="38"/>
      <c r="C17" s="39"/>
      <c r="D17" s="39"/>
      <c r="E17" s="39" t="s">
        <v>41</v>
      </c>
      <c r="F17" s="40">
        <v>1073335</v>
      </c>
      <c r="G17" s="41">
        <v>861859466.7600001</v>
      </c>
    </row>
    <row r="18" spans="1:7" ht="15">
      <c r="A18" s="34" t="s">
        <v>26</v>
      </c>
      <c r="B18" s="34" t="s">
        <v>8</v>
      </c>
      <c r="C18" s="35">
        <v>2015</v>
      </c>
      <c r="D18" s="34" t="s">
        <v>27</v>
      </c>
      <c r="E18" s="34" t="s">
        <v>13</v>
      </c>
      <c r="F18" s="36">
        <v>174085</v>
      </c>
      <c r="G18" s="37">
        <v>55724256.72999996</v>
      </c>
    </row>
    <row r="19" spans="1:7" ht="15">
      <c r="A19" s="34" t="s">
        <v>26</v>
      </c>
      <c r="B19" s="34" t="s">
        <v>8</v>
      </c>
      <c r="C19" s="35">
        <v>2015</v>
      </c>
      <c r="D19" s="34" t="s">
        <v>27</v>
      </c>
      <c r="E19" s="34" t="s">
        <v>14</v>
      </c>
      <c r="F19" s="36">
        <v>825871</v>
      </c>
      <c r="G19" s="37">
        <v>708929981.1300002</v>
      </c>
    </row>
    <row r="20" spans="1:7" ht="15">
      <c r="A20" s="34" t="s">
        <v>26</v>
      </c>
      <c r="B20" s="34" t="s">
        <v>8</v>
      </c>
      <c r="C20" s="35">
        <v>2015</v>
      </c>
      <c r="D20" s="34" t="s">
        <v>27</v>
      </c>
      <c r="E20" s="34" t="s">
        <v>15</v>
      </c>
      <c r="F20" s="36">
        <v>69449</v>
      </c>
      <c r="G20" s="37">
        <v>113171930.25000001</v>
      </c>
    </row>
    <row r="21" spans="1:7" ht="15">
      <c r="A21" s="34" t="s">
        <v>26</v>
      </c>
      <c r="B21" s="34" t="s">
        <v>8</v>
      </c>
      <c r="C21" s="35">
        <v>2015</v>
      </c>
      <c r="D21" s="34" t="s">
        <v>27</v>
      </c>
      <c r="E21" s="34" t="s">
        <v>16</v>
      </c>
      <c r="F21" s="36">
        <v>1565</v>
      </c>
      <c r="G21" s="37">
        <v>4485106.300000001</v>
      </c>
    </row>
    <row r="22" spans="1:7" ht="15">
      <c r="A22" s="38"/>
      <c r="B22" s="38"/>
      <c r="C22" s="39"/>
      <c r="D22" s="39"/>
      <c r="E22" s="39" t="s">
        <v>28</v>
      </c>
      <c r="F22" s="40">
        <v>1070970</v>
      </c>
      <c r="G22" s="41">
        <v>882311274.4100001</v>
      </c>
    </row>
  </sheetData>
  <sheetProtection/>
  <printOptions/>
  <pageMargins left="0.7" right="0.7" top="0.75" bottom="0.75" header="0.3" footer="0.3"/>
  <pageSetup horizontalDpi="600" verticalDpi="600" orientation="landscape" scale="98" r:id="rId1"/>
  <headerFooter>
    <oddHeader>&amp;R&amp;10Docket No. 160021-EI, &amp;"-,Italic"et al.&amp;"-,Regular"
FPL POD No. 10
Attachment AA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tabSelected="1" view="pageLayout" workbookViewId="0" topLeftCell="A13">
      <selection activeCell="D2" sqref="D2"/>
    </sheetView>
  </sheetViews>
  <sheetFormatPr defaultColWidth="9.140625" defaultRowHeight="15"/>
  <cols>
    <col min="1" max="1" width="57.00390625" style="0" bestFit="1" customWidth="1"/>
    <col min="2" max="2" width="11.7109375" style="0" customWidth="1"/>
  </cols>
  <sheetData>
    <row r="1" ht="15">
      <c r="A1" s="50" t="s">
        <v>42</v>
      </c>
    </row>
    <row r="2" ht="15">
      <c r="A2" s="50" t="s">
        <v>33</v>
      </c>
    </row>
    <row r="3" ht="15">
      <c r="A3" s="50" t="s">
        <v>34</v>
      </c>
    </row>
    <row r="5" spans="1:2" ht="15">
      <c r="A5" s="50" t="s">
        <v>43</v>
      </c>
      <c r="B5" s="50"/>
    </row>
    <row r="6" spans="1:2" ht="15">
      <c r="A6" s="51" t="s">
        <v>44</v>
      </c>
      <c r="B6" s="50"/>
    </row>
    <row r="8" spans="1:2" ht="60">
      <c r="A8" s="52" t="s">
        <v>38</v>
      </c>
      <c r="B8" s="53" t="s">
        <v>8</v>
      </c>
    </row>
    <row r="10" spans="1:2" ht="15">
      <c r="A10" s="52" t="s">
        <v>45</v>
      </c>
      <c r="B10" s="52" t="s">
        <v>2</v>
      </c>
    </row>
    <row r="11" spans="1:2" ht="15">
      <c r="A11" t="s">
        <v>12</v>
      </c>
      <c r="B11" s="54">
        <v>0</v>
      </c>
    </row>
    <row r="12" spans="1:2" ht="15">
      <c r="A12" t="s">
        <v>13</v>
      </c>
      <c r="B12" s="54">
        <v>174085</v>
      </c>
    </row>
    <row r="13" spans="1:2" ht="15">
      <c r="A13" t="s">
        <v>14</v>
      </c>
      <c r="B13" s="54">
        <v>825871</v>
      </c>
    </row>
    <row r="14" spans="1:2" ht="15">
      <c r="A14" t="s">
        <v>15</v>
      </c>
      <c r="B14" s="54">
        <v>69449</v>
      </c>
    </row>
    <row r="15" spans="1:2" ht="15">
      <c r="A15" t="s">
        <v>16</v>
      </c>
      <c r="B15" s="54">
        <v>1565</v>
      </c>
    </row>
    <row r="16" spans="1:2" ht="15">
      <c r="A16" t="s">
        <v>17</v>
      </c>
      <c r="B16" s="54">
        <v>2787</v>
      </c>
    </row>
    <row r="17" spans="1:2" ht="15">
      <c r="A17" t="s">
        <v>18</v>
      </c>
      <c r="B17" s="54">
        <v>47334</v>
      </c>
    </row>
    <row r="18" spans="1:2" ht="15">
      <c r="A18" t="s">
        <v>19</v>
      </c>
      <c r="B18" s="54">
        <v>46267</v>
      </c>
    </row>
    <row r="19" spans="1:2" ht="15">
      <c r="A19" t="s">
        <v>20</v>
      </c>
      <c r="B19" s="54">
        <v>1158</v>
      </c>
    </row>
    <row r="20" spans="1:2" ht="15">
      <c r="A20" t="s">
        <v>21</v>
      </c>
      <c r="B20" s="54">
        <v>12</v>
      </c>
    </row>
    <row r="21" spans="1:2" ht="15">
      <c r="A21" t="s">
        <v>22</v>
      </c>
      <c r="B21">
        <v>4</v>
      </c>
    </row>
    <row r="22" spans="1:2" ht="15">
      <c r="A22" s="52" t="s">
        <v>46</v>
      </c>
      <c r="B22" s="55">
        <v>1168532</v>
      </c>
    </row>
  </sheetData>
  <sheetProtection/>
  <printOptions/>
  <pageMargins left="0.7" right="0.7" top="0.75" bottom="0.75" header="0.3" footer="0.3"/>
  <pageSetup horizontalDpi="600" verticalDpi="600" orientation="portrait" scale="98" r:id="rId1"/>
  <headerFooter>
    <oddHeader>&amp;R&amp;10Docket No. 160021-EI, &amp;"-,Italic"et al.&amp;"-,Regular"
FPL POD No. 10
Attachment AA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32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51.7109375" style="0" bestFit="1" customWidth="1"/>
    <col min="2" max="12" width="0" style="0" hidden="1" customWidth="1"/>
    <col min="13" max="13" width="16.140625" style="0" bestFit="1" customWidth="1"/>
    <col min="14" max="24" width="0" style="0" hidden="1" customWidth="1"/>
    <col min="25" max="25" width="16.140625" style="0" bestFit="1" customWidth="1"/>
    <col min="26" max="36" width="0" style="0" hidden="1" customWidth="1"/>
    <col min="37" max="37" width="16.140625" style="0" bestFit="1" customWidth="1"/>
    <col min="38" max="48" width="0" style="0" hidden="1" customWidth="1"/>
    <col min="49" max="49" width="16.140625" style="0" bestFit="1" customWidth="1"/>
    <col min="50" max="60" width="0" style="0" hidden="1" customWidth="1"/>
    <col min="61" max="61" width="16.140625" style="0" bestFit="1" customWidth="1"/>
  </cols>
  <sheetData>
    <row r="1" spans="1:61" ht="15">
      <c r="A1" s="60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2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2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2"/>
    </row>
    <row r="2" spans="1:61" ht="15">
      <c r="A2" s="60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78">
        <v>1318788311</v>
      </c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2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2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2"/>
    </row>
    <row r="3" spans="1:61" ht="1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2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2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2"/>
    </row>
    <row r="4" spans="1:61" ht="15">
      <c r="A4" s="63" t="s">
        <v>53</v>
      </c>
      <c r="B4" s="64" t="s">
        <v>54</v>
      </c>
      <c r="C4" s="64" t="s">
        <v>55</v>
      </c>
      <c r="D4" s="64" t="s">
        <v>56</v>
      </c>
      <c r="E4" s="64" t="s">
        <v>57</v>
      </c>
      <c r="F4" s="64" t="s">
        <v>58</v>
      </c>
      <c r="G4" s="64" t="s">
        <v>59</v>
      </c>
      <c r="H4" s="64" t="s">
        <v>60</v>
      </c>
      <c r="I4" s="64" t="s">
        <v>61</v>
      </c>
      <c r="J4" s="64" t="s">
        <v>62</v>
      </c>
      <c r="K4" s="64" t="s">
        <v>63</v>
      </c>
      <c r="L4" s="64" t="s">
        <v>64</v>
      </c>
      <c r="M4" s="65" t="s">
        <v>65</v>
      </c>
      <c r="N4" s="64" t="s">
        <v>54</v>
      </c>
      <c r="O4" s="64" t="s">
        <v>55</v>
      </c>
      <c r="P4" s="64" t="s">
        <v>56</v>
      </c>
      <c r="Q4" s="64" t="s">
        <v>57</v>
      </c>
      <c r="R4" s="64" t="s">
        <v>58</v>
      </c>
      <c r="S4" s="64" t="s">
        <v>59</v>
      </c>
      <c r="T4" s="64" t="s">
        <v>60</v>
      </c>
      <c r="U4" s="64" t="s">
        <v>61</v>
      </c>
      <c r="V4" s="64" t="s">
        <v>62</v>
      </c>
      <c r="W4" s="64" t="s">
        <v>63</v>
      </c>
      <c r="X4" s="64" t="s">
        <v>64</v>
      </c>
      <c r="Y4" s="65" t="s">
        <v>65</v>
      </c>
      <c r="Z4" s="64" t="s">
        <v>54</v>
      </c>
      <c r="AA4" s="64" t="s">
        <v>55</v>
      </c>
      <c r="AB4" s="64" t="s">
        <v>56</v>
      </c>
      <c r="AC4" s="64" t="s">
        <v>57</v>
      </c>
      <c r="AD4" s="64" t="s">
        <v>58</v>
      </c>
      <c r="AE4" s="64" t="s">
        <v>59</v>
      </c>
      <c r="AF4" s="64" t="s">
        <v>60</v>
      </c>
      <c r="AG4" s="64" t="s">
        <v>61</v>
      </c>
      <c r="AH4" s="64" t="s">
        <v>62</v>
      </c>
      <c r="AI4" s="64" t="s">
        <v>63</v>
      </c>
      <c r="AJ4" s="64" t="s">
        <v>64</v>
      </c>
      <c r="AK4" s="65" t="s">
        <v>65</v>
      </c>
      <c r="AL4" s="64" t="s">
        <v>54</v>
      </c>
      <c r="AM4" s="64" t="s">
        <v>55</v>
      </c>
      <c r="AN4" s="64" t="s">
        <v>56</v>
      </c>
      <c r="AO4" s="64" t="s">
        <v>57</v>
      </c>
      <c r="AP4" s="64" t="s">
        <v>58</v>
      </c>
      <c r="AQ4" s="64" t="s">
        <v>59</v>
      </c>
      <c r="AR4" s="64" t="s">
        <v>60</v>
      </c>
      <c r="AS4" s="64" t="s">
        <v>61</v>
      </c>
      <c r="AT4" s="64" t="s">
        <v>62</v>
      </c>
      <c r="AU4" s="64" t="s">
        <v>63</v>
      </c>
      <c r="AV4" s="64" t="s">
        <v>64</v>
      </c>
      <c r="AW4" s="65" t="s">
        <v>65</v>
      </c>
      <c r="AX4" s="64" t="s">
        <v>54</v>
      </c>
      <c r="AY4" s="64" t="s">
        <v>55</v>
      </c>
      <c r="AZ4" s="64" t="s">
        <v>56</v>
      </c>
      <c r="BA4" s="64" t="s">
        <v>57</v>
      </c>
      <c r="BB4" s="64" t="s">
        <v>58</v>
      </c>
      <c r="BC4" s="64" t="s">
        <v>59</v>
      </c>
      <c r="BD4" s="64" t="s">
        <v>60</v>
      </c>
      <c r="BE4" s="64" t="s">
        <v>61</v>
      </c>
      <c r="BF4" s="64" t="s">
        <v>62</v>
      </c>
      <c r="BG4" s="64" t="s">
        <v>63</v>
      </c>
      <c r="BH4" s="64" t="s">
        <v>64</v>
      </c>
      <c r="BI4" s="65" t="s">
        <v>65</v>
      </c>
    </row>
    <row r="5" spans="1:61" ht="15.75" thickBot="1">
      <c r="A5" s="63"/>
      <c r="B5" s="64">
        <v>2014</v>
      </c>
      <c r="C5" s="64">
        <v>2014</v>
      </c>
      <c r="D5" s="64">
        <v>2014</v>
      </c>
      <c r="E5" s="64">
        <v>2014</v>
      </c>
      <c r="F5" s="64">
        <v>2014</v>
      </c>
      <c r="G5" s="64">
        <v>2014</v>
      </c>
      <c r="H5" s="64">
        <v>2014</v>
      </c>
      <c r="I5" s="64">
        <v>2014</v>
      </c>
      <c r="J5" s="64">
        <v>2014</v>
      </c>
      <c r="K5" s="64">
        <v>2014</v>
      </c>
      <c r="L5" s="64">
        <v>2014</v>
      </c>
      <c r="M5" s="65">
        <v>2014</v>
      </c>
      <c r="N5" s="64">
        <v>2015</v>
      </c>
      <c r="O5" s="64">
        <v>2015</v>
      </c>
      <c r="P5" s="64">
        <v>2015</v>
      </c>
      <c r="Q5" s="64">
        <v>2015</v>
      </c>
      <c r="R5" s="64">
        <v>2015</v>
      </c>
      <c r="S5" s="64">
        <v>2015</v>
      </c>
      <c r="T5" s="64">
        <v>2015</v>
      </c>
      <c r="U5" s="64">
        <v>2015</v>
      </c>
      <c r="V5" s="64">
        <v>2015</v>
      </c>
      <c r="W5" s="64">
        <v>2015</v>
      </c>
      <c r="X5" s="64">
        <v>2015</v>
      </c>
      <c r="Y5" s="65">
        <v>2015</v>
      </c>
      <c r="Z5" s="64">
        <v>2016</v>
      </c>
      <c r="AA5" s="64">
        <v>2016</v>
      </c>
      <c r="AB5" s="64">
        <v>2016</v>
      </c>
      <c r="AC5" s="64">
        <v>2016</v>
      </c>
      <c r="AD5" s="64">
        <v>2016</v>
      </c>
      <c r="AE5" s="64">
        <v>2016</v>
      </c>
      <c r="AF5" s="64">
        <v>2016</v>
      </c>
      <c r="AG5" s="64">
        <v>2016</v>
      </c>
      <c r="AH5" s="64">
        <v>2016</v>
      </c>
      <c r="AI5" s="64">
        <v>2016</v>
      </c>
      <c r="AJ5" s="64">
        <v>2016</v>
      </c>
      <c r="AK5" s="65">
        <v>2016</v>
      </c>
      <c r="AL5" s="64">
        <v>2017</v>
      </c>
      <c r="AM5" s="64">
        <v>2017</v>
      </c>
      <c r="AN5" s="64">
        <v>2017</v>
      </c>
      <c r="AO5" s="64">
        <v>2017</v>
      </c>
      <c r="AP5" s="64">
        <v>2017</v>
      </c>
      <c r="AQ5" s="64">
        <v>2017</v>
      </c>
      <c r="AR5" s="64">
        <v>2017</v>
      </c>
      <c r="AS5" s="64">
        <v>2017</v>
      </c>
      <c r="AT5" s="64">
        <v>2017</v>
      </c>
      <c r="AU5" s="64">
        <v>2017</v>
      </c>
      <c r="AV5" s="64">
        <v>2017</v>
      </c>
      <c r="AW5" s="65">
        <v>2017</v>
      </c>
      <c r="AX5" s="64">
        <v>2018</v>
      </c>
      <c r="AY5" s="64">
        <v>2018</v>
      </c>
      <c r="AZ5" s="64">
        <v>2018</v>
      </c>
      <c r="BA5" s="64">
        <v>2018</v>
      </c>
      <c r="BB5" s="64">
        <v>2018</v>
      </c>
      <c r="BC5" s="64">
        <v>2018</v>
      </c>
      <c r="BD5" s="64">
        <v>2018</v>
      </c>
      <c r="BE5" s="64">
        <v>2018</v>
      </c>
      <c r="BF5" s="64">
        <v>2018</v>
      </c>
      <c r="BG5" s="64">
        <v>2018</v>
      </c>
      <c r="BH5" s="64">
        <v>2018</v>
      </c>
      <c r="BI5" s="65">
        <v>2018</v>
      </c>
    </row>
    <row r="6" spans="1:61" ht="15.75" thickBot="1">
      <c r="A6" s="66" t="s">
        <v>66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8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8"/>
    </row>
    <row r="7" spans="1:61" ht="15">
      <c r="A7" s="69" t="s">
        <v>67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6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5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65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65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65"/>
    </row>
    <row r="8" spans="1:61" ht="15">
      <c r="A8" s="71" t="s">
        <v>68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7">
        <v>1253825973</v>
      </c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3">
        <v>1253825973</v>
      </c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3">
        <v>1253825973</v>
      </c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3">
        <v>1253825973</v>
      </c>
    </row>
    <row r="9" spans="1:61" ht="15">
      <c r="A9" s="71" t="s">
        <v>69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7">
        <v>64962338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3">
        <v>64962338</v>
      </c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3">
        <v>64962338</v>
      </c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3">
        <v>64962338</v>
      </c>
    </row>
    <row r="10" spans="1:61" ht="15">
      <c r="A10" s="71" t="s">
        <v>70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3">
        <v>963476747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3">
        <v>963476747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3">
        <v>963476747</v>
      </c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3">
        <v>963476747</v>
      </c>
    </row>
    <row r="11" spans="1:61" ht="15">
      <c r="A11" s="71" t="s">
        <v>71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3">
        <v>309052493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3">
        <v>309052493</v>
      </c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3">
        <v>309052493</v>
      </c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3">
        <v>309052493</v>
      </c>
    </row>
    <row r="12" spans="1:61" ht="15">
      <c r="A12" s="71" t="s">
        <v>72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3">
        <v>1452813269</v>
      </c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3">
        <v>1452813269</v>
      </c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3">
        <v>1452813269</v>
      </c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3">
        <v>1452813269</v>
      </c>
    </row>
    <row r="13" spans="1:61" ht="15">
      <c r="A13" s="71" t="s">
        <v>73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3">
        <v>107412937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3">
        <v>107412937</v>
      </c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3">
        <v>107412937</v>
      </c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3">
        <v>107412937</v>
      </c>
    </row>
    <row r="14" spans="1:61" ht="15">
      <c r="A14" s="71" t="s">
        <v>74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3">
        <v>1643692276</v>
      </c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3">
        <v>1643692276</v>
      </c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3">
        <v>1643692276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3">
        <v>1643692276</v>
      </c>
    </row>
    <row r="15" spans="1:61" ht="15">
      <c r="A15" s="71" t="s">
        <v>75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3">
        <v>255556195</v>
      </c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3">
        <v>255556195</v>
      </c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3">
        <v>255556195</v>
      </c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3">
        <v>255556195</v>
      </c>
    </row>
    <row r="16" spans="1:61" ht="15">
      <c r="A16" s="71" t="s">
        <v>76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3">
        <v>221081406</v>
      </c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3">
        <v>221081406</v>
      </c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3">
        <v>221081406</v>
      </c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3">
        <v>221081406</v>
      </c>
    </row>
    <row r="17" spans="1:61" ht="15">
      <c r="A17" s="71" t="s">
        <v>77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3">
        <v>1814676327</v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3">
        <v>1814676327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3">
        <v>1814676327</v>
      </c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3">
        <v>1814676327</v>
      </c>
    </row>
    <row r="18" spans="1:61" ht="15">
      <c r="A18" s="71" t="s">
        <v>78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3">
        <v>232457677</v>
      </c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3">
        <v>232457677</v>
      </c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3">
        <v>232457677</v>
      </c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3">
        <v>232457677</v>
      </c>
    </row>
    <row r="19" spans="1:61" ht="15.75" thickBot="1">
      <c r="A19" s="71" t="s">
        <v>79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3">
        <v>789702045</v>
      </c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3">
        <v>789702045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3">
        <v>789702045</v>
      </c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3">
        <v>789702045</v>
      </c>
    </row>
    <row r="20" spans="1:61" ht="15.75" thickBot="1">
      <c r="A20" s="66" t="s">
        <v>80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75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5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5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5"/>
    </row>
    <row r="21" spans="1:61" ht="15">
      <c r="A21" s="71" t="s">
        <v>68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>
        <v>1253825973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3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3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3"/>
    </row>
    <row r="22" spans="1:61" ht="15">
      <c r="A22" s="71" t="s">
        <v>69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>
        <v>64962338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3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3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3"/>
    </row>
    <row r="23" spans="1:61" ht="15">
      <c r="A23" s="71" t="s">
        <v>70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>
        <v>963476747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3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3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3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3"/>
    </row>
    <row r="24" spans="1:61" ht="15">
      <c r="A24" s="71" t="s">
        <v>71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>
        <v>309052493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3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3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3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3"/>
    </row>
    <row r="25" spans="1:61" ht="15">
      <c r="A25" s="71" t="s">
        <v>72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>
        <v>1452813269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3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3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3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3"/>
    </row>
    <row r="26" spans="1:61" ht="15">
      <c r="A26" s="71" t="s">
        <v>73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>
        <v>107412937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3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3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3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3"/>
    </row>
    <row r="27" spans="1:61" ht="15">
      <c r="A27" s="71" t="s">
        <v>74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>
        <v>1643692276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3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3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3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3"/>
    </row>
    <row r="28" spans="1:61" ht="15">
      <c r="A28" s="71" t="s">
        <v>75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>
        <v>255556195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3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3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3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3"/>
    </row>
    <row r="29" spans="1:61" ht="15">
      <c r="A29" s="71" t="s">
        <v>76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>
        <v>221081406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3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3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3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3"/>
    </row>
    <row r="30" spans="1:61" ht="15">
      <c r="A30" s="71" t="s">
        <v>77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>
        <v>1814676327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3">
        <v>2035757733</v>
      </c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3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3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3"/>
    </row>
    <row r="31" spans="1:61" ht="15">
      <c r="A31" s="71" t="s">
        <v>78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>
        <v>232457677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3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3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3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3"/>
    </row>
    <row r="32" spans="1:61" ht="15">
      <c r="A32" s="71" t="s">
        <v>79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>
        <v>789702045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3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3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3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3"/>
    </row>
  </sheetData>
  <sheetProtection/>
  <printOptions/>
  <pageMargins left="0.7" right="0.7" top="0.75" bottom="0.75" header="0.3" footer="0.3"/>
  <pageSetup horizontalDpi="600" verticalDpi="600" orientation="portrait" scale="98" r:id="rId2"/>
  <headerFooter>
    <oddHeader>&amp;R&amp;10Docket No. 160021-EI, &amp;"-,Italic"et al.&amp;"-,Regular"
FPL POD No. 10
Attachment AA
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Siqveland, Kevin</cp:lastModifiedBy>
  <dcterms:created xsi:type="dcterms:W3CDTF">2016-07-21T20:47:49Z</dcterms:created>
  <dcterms:modified xsi:type="dcterms:W3CDTF">2016-07-21T20:47:50Z</dcterms:modified>
  <cp:category/>
  <cp:version/>
  <cp:contentType/>
  <cp:contentStatus/>
</cp:coreProperties>
</file>