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648" windowWidth="19416" windowHeight="10620"/>
  </bookViews>
  <sheets>
    <sheet name="RAF_Detailed_Juris_COS_ID_NOI" sheetId="4" r:id="rId1"/>
    <sheet name="RA_37_Detailed_COS_ID_Juris_Ne" sheetId="5" r:id="rId2"/>
    <sheet name="2018 TY Compound Multiplier" sheetId="6" r:id="rId3"/>
  </sheets>
  <definedNames>
    <definedName name="_xlnm.Print_Titles" localSheetId="1">RA_37_Detailed_COS_ID_Juris_Ne!$A:$A,RA_37_Detailed_COS_ID_Juris_Ne!$3:$4</definedName>
    <definedName name="_xlnm.Print_Titles" localSheetId="0">RAF_Detailed_Juris_COS_ID_NOI!$A:$A,RAF_Detailed_Juris_COS_ID_NOI!$4:$5</definedName>
  </definedNames>
  <calcPr calcId="145621"/>
</workbook>
</file>

<file path=xl/calcChain.xml><?xml version="1.0" encoding="utf-8"?>
<calcChain xmlns="http://schemas.openxmlformats.org/spreadsheetml/2006/main">
  <c r="F42" i="6" l="1"/>
  <c r="E42" i="6"/>
  <c r="C42" i="6"/>
  <c r="H36" i="6"/>
  <c r="F36" i="6"/>
  <c r="C36" i="6"/>
  <c r="F35" i="6"/>
  <c r="H35" i="6" s="1"/>
  <c r="C35" i="6"/>
  <c r="F34" i="6"/>
  <c r="C34" i="6"/>
  <c r="H34" i="6" s="1"/>
  <c r="F33" i="6"/>
  <c r="C33" i="6"/>
  <c r="H33" i="6" s="1"/>
  <c r="H32" i="6"/>
  <c r="F32" i="6"/>
  <c r="C32" i="6"/>
  <c r="F31" i="6"/>
  <c r="H31" i="6" s="1"/>
  <c r="C31" i="6"/>
  <c r="F30" i="6"/>
  <c r="C30" i="6"/>
  <c r="F29" i="6"/>
  <c r="C29" i="6"/>
  <c r="H29" i="6" s="1"/>
  <c r="H28" i="6"/>
  <c r="F28" i="6"/>
  <c r="C28" i="6"/>
  <c r="F27" i="6"/>
  <c r="H27" i="6" s="1"/>
  <c r="C27" i="6"/>
  <c r="F26" i="6"/>
  <c r="C26" i="6"/>
  <c r="F25" i="6"/>
  <c r="C25" i="6"/>
  <c r="H25" i="6" s="1"/>
  <c r="H24" i="6"/>
  <c r="F24" i="6"/>
  <c r="C24" i="6"/>
  <c r="F23" i="6"/>
  <c r="H23" i="6" s="1"/>
  <c r="C23" i="6"/>
  <c r="F22" i="6"/>
  <c r="C22" i="6"/>
  <c r="F21" i="6"/>
  <c r="C21" i="6"/>
  <c r="H21" i="6" s="1"/>
  <c r="H20" i="6"/>
  <c r="F20" i="6"/>
  <c r="C20" i="6"/>
  <c r="F19" i="6"/>
  <c r="H19" i="6" s="1"/>
  <c r="C19" i="6"/>
  <c r="F18" i="6"/>
  <c r="C18" i="6"/>
  <c r="F17" i="6"/>
  <c r="C17" i="6"/>
  <c r="H17" i="6" s="1"/>
  <c r="H16" i="6"/>
  <c r="F16" i="6"/>
  <c r="C16" i="6"/>
  <c r="F15" i="6"/>
  <c r="H15" i="6" s="1"/>
  <c r="C15" i="6"/>
  <c r="F14" i="6"/>
  <c r="C14" i="6"/>
  <c r="F13" i="6"/>
  <c r="C13" i="6"/>
  <c r="H13" i="6" s="1"/>
  <c r="H12" i="6"/>
  <c r="F12" i="6"/>
  <c r="C12" i="6"/>
  <c r="F11" i="6"/>
  <c r="H11" i="6" s="1"/>
  <c r="C11" i="6"/>
  <c r="F10" i="6"/>
  <c r="C10" i="6"/>
  <c r="F9" i="6"/>
  <c r="C9" i="6"/>
  <c r="H9" i="6" s="1"/>
  <c r="H8" i="6"/>
  <c r="F8" i="6"/>
  <c r="C8" i="6"/>
  <c r="F7" i="6"/>
  <c r="H7" i="6" s="1"/>
  <c r="I7" i="6" s="1"/>
  <c r="I8" i="6" s="1"/>
  <c r="I9" i="6" s="1"/>
  <c r="D7" i="6"/>
  <c r="D8" i="6" s="1"/>
  <c r="C7" i="6"/>
  <c r="H6" i="6"/>
  <c r="G10" i="6" l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42" i="6" s="1"/>
  <c r="G43" i="6" s="1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42" i="6" s="1"/>
  <c r="D43" i="6" s="1"/>
  <c r="H10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42" i="6" s="1"/>
  <c r="I43" i="6" s="1"/>
  <c r="H14" i="6"/>
  <c r="H18" i="6"/>
  <c r="H22" i="6"/>
  <c r="H26" i="6"/>
  <c r="H30" i="6"/>
  <c r="G7" i="6"/>
  <c r="G8" i="6" s="1"/>
  <c r="G9" i="6" s="1"/>
  <c r="F82" i="5"/>
  <c r="G73" i="4"/>
</calcChain>
</file>

<file path=xl/sharedStrings.xml><?xml version="1.0" encoding="utf-8"?>
<sst xmlns="http://schemas.openxmlformats.org/spreadsheetml/2006/main" count="662" uniqueCount="489">
  <si>
    <t>CUSTOMER ACCOUNTS EXPENSES</t>
  </si>
  <si>
    <t/>
  </si>
  <si>
    <t>RA: 37 Detailed COS ID Juris Net Operating Income</t>
  </si>
  <si>
    <t>Utility per Book</t>
  </si>
  <si>
    <t>Commission Adj per Book</t>
  </si>
  <si>
    <t>Company Adj per Book</t>
  </si>
  <si>
    <t>Adj Utility per Book</t>
  </si>
  <si>
    <t>Juris Utility</t>
  </si>
  <si>
    <t>Juris Commission Adj</t>
  </si>
  <si>
    <t>Juris Company Adj</t>
  </si>
  <si>
    <t>Juris Adj Utility</t>
  </si>
  <si>
    <t>Separation Factor</t>
  </si>
  <si>
    <t>Annual</t>
  </si>
  <si>
    <t>NET INCOME</t>
  </si>
  <si>
    <t>NET OPERATING INCOME</t>
  </si>
  <si>
    <t>TOTAL O&amp;M EXPENSE</t>
  </si>
  <si>
    <t>INC401000: CUST ACCT EXP - SUPERVISION</t>
  </si>
  <si>
    <t>INC402000: CUST ACCT EXP - METER READING EXPENSES</t>
  </si>
  <si>
    <t>INC403000: CUST ACCT EXP - CUSTOMER RECORDS AND COLLECTION EXP</t>
  </si>
  <si>
    <t>INC404000: CUST ACCT EXP - UNCOLLECTIBLE ACCOUNTS</t>
  </si>
  <si>
    <t>INC404151: CUST ACCT EXP - UNCOLL ACCTS - STORM SECURITIZATION</t>
  </si>
  <si>
    <t>INC405000: CUST ACCT EXP - MISC CUSTOMER ACCOUNTS EXPENSES</t>
  </si>
  <si>
    <t>CUSTOMER SERVICE &amp; INFO EXPENSE</t>
  </si>
  <si>
    <t>INC407000: CUST SERV &amp; INFO - SUPERVISION</t>
  </si>
  <si>
    <t>INC407100: CUST SERV &amp; INFO - SUPERVISION - ECCR RECOVERABLE</t>
  </si>
  <si>
    <t>INC408000: CUST SERV &amp; INFO - CUST ASSISTANCE EXP</t>
  </si>
  <si>
    <t>INC408100: CUST SERV &amp; INFO - CUST ASSISTANCE EXP - ECCR RECOV</t>
  </si>
  <si>
    <t>INC409000: CUST SERV &amp; INFO - INFO &amp; INST ADV - GENERAL</t>
  </si>
  <si>
    <t>INC409100: CUST SERV &amp; INFO - INFO &amp; INST ADV -ECCR RECOV</t>
  </si>
  <si>
    <t>INC410000: CUST SERV &amp; INFO - MISC CUST SERV &amp; INFO EXP</t>
  </si>
  <si>
    <t>INC410100: CUST SERV &amp; INFO - MISC CUST SERV &amp; INFO EXP - ECCR</t>
  </si>
  <si>
    <t>DEMONSTRATING &amp; SELLING EXPENSES</t>
  </si>
  <si>
    <t>INC411000: SUPERVISION-SALES EXPENSES</t>
  </si>
  <si>
    <t>INC510000: DEMONSTRATING AND SELLING EXPENSES</t>
  </si>
  <si>
    <t>INC516000: MISCELLANEOUS AND SELLING EXPENSES</t>
  </si>
  <si>
    <t>ADMINISTRATIVE &amp; GENERAL EXPENSES</t>
  </si>
  <si>
    <t>INC520010: A&amp;G EXP - ADMINISTRATIVE &amp; GENERAL SALARIES</t>
  </si>
  <si>
    <t>INC520998: A&amp;G EXP - ADMINISTRATIVE &amp; GENERAL SALARIES - FPLNE</t>
  </si>
  <si>
    <t>INC521000: A&amp;G EXP - OFFICE SUPPLIES AND EXPENSES</t>
  </si>
  <si>
    <t>INC521005: A&amp;G EXP - OFFICE SUPPLIES AND EXPENSES- FPLNE NED</t>
  </si>
  <si>
    <t>INC521151: A&amp;G EXP - ADMINISTRATION FEES - FREC</t>
  </si>
  <si>
    <t>INC521900: A&amp;G EXP - OFFICE SUPPLIES AND EXPENSES - GAS RESERVES</t>
  </si>
  <si>
    <t>INC522000: A&amp;G EXP - ADMINISTRATIVE EXPENSES TRANSFERRED CR.</t>
  </si>
  <si>
    <t>INC522151: A&amp;G EXP - EXPENSES TRANSFERRED - FREC</t>
  </si>
  <si>
    <t>INC522998: A&amp;G EXP - PENSION &amp; WELFARE  CR. - FPLNE</t>
  </si>
  <si>
    <t>INC523000: A&amp;G EXP - OUTSIDE SERVICES EMPLOYED</t>
  </si>
  <si>
    <t>INC523100: A&amp;G EXP - LEGAL EXPENSES - SEABROOK</t>
  </si>
  <si>
    <t>INC523151: A&amp;G EXP - SERVICING FEES  - FREC</t>
  </si>
  <si>
    <t>INC523500: OUTSIDE SERVICES LEGAL - CAPACITY CLAUSE</t>
  </si>
  <si>
    <t>INC523900: OUTSIDE SERVICES - GAS RESERVES</t>
  </si>
  <si>
    <t>INC524000: A&amp;G EXP - PROPERTY INSURANCE</t>
  </si>
  <si>
    <t>INC524100: A&amp;G EXP - PROPERTY INSURANCE - NUCLEAR OUTAGE</t>
  </si>
  <si>
    <t>INC524121: A&amp;G EXP - STORM DEFICIENCY RECOVERY</t>
  </si>
  <si>
    <t>INC524900: A&amp;G EXP - PROPERTY INSURANCE - GAS RESERVES</t>
  </si>
  <si>
    <t>INC524998: A&amp;G EXP - PROPERTY INSURANCE - FPLNE</t>
  </si>
  <si>
    <t>INC525000: A&amp;G EXP - INJURIES AND DAMAGES</t>
  </si>
  <si>
    <t>INC525100: A&amp;G EXP - INJURIES &amp; DAMAGES - CPRC</t>
  </si>
  <si>
    <t>INC525101: A&amp;G EXP - INJURIES &amp; DAMAGES - NUC</t>
  </si>
  <si>
    <t>INC525106: A&amp;G EXP - INJURIES &amp; DAMAGES - FUEL</t>
  </si>
  <si>
    <t>INC525110: A&amp;G EXP - INJURIES &amp; DAMAGES - ECCR</t>
  </si>
  <si>
    <t>INC525120: A&amp;G EXP - INJURIES &amp; DAMAGES -  ECRC</t>
  </si>
  <si>
    <t>INC525998: A&amp;G EXP - INJURIES AND DAMAGES - FPLNE</t>
  </si>
  <si>
    <t>INC526100: A&amp;G EXP - EMP PENSIONS &amp; BENEFITS</t>
  </si>
  <si>
    <t>INC526110: A&amp;G EXP - EMP PENSIONS &amp; BENEFITS - FUEL</t>
  </si>
  <si>
    <t>INC526120: A&amp;G EXP - EMP PENSIONS &amp; BENEFITS - ECRC</t>
  </si>
  <si>
    <t>INC526130: A&amp;G EXP - EMP PENSIONS &amp; BENEFITS - CAPACITY</t>
  </si>
  <si>
    <t>INC526131: A&amp;G EXP - EMP PENSIONS &amp; BENEFITS - NUC</t>
  </si>
  <si>
    <t>INC526211: A&amp;G EXP - EMP PENSIONS &amp; BENEFITS - ECCR</t>
  </si>
  <si>
    <t>INC526650: A&amp;G EXP - EMP PENSIONS &amp; BENEFITS - DENTAL EXPENSES</t>
  </si>
  <si>
    <t>INC526998: A&amp;G EXP - EMP PENSIONS &amp; BENEFITS - FPLNE</t>
  </si>
  <si>
    <t>INC528010: A&amp;G EXP - REGULATORY COMMISSION EXPENSE - FPSC</t>
  </si>
  <si>
    <t>INC528020: A&amp;G EXP - REGULATORY COMMISSION EXPENSE - FERC</t>
  </si>
  <si>
    <t>INC528100: A&amp;G EXP - REGULATORY COMMISSION EXPENSE - FERC FEE</t>
  </si>
  <si>
    <t>INC529100: A&amp;G EXP - DUPLICATE CHARGES CR - ECCR COSTS DEFERRED</t>
  </si>
  <si>
    <t>INC530000: A&amp;G EXP - MISC GENERAL EXPENSES</t>
  </si>
  <si>
    <t>INC530002: A&amp;G EXP - MISC GENERAL EXPENSES - WHOLESALE</t>
  </si>
  <si>
    <t>INC530151: MISC GENERAL EXPENSES - FREC</t>
  </si>
  <si>
    <t>INC530300: A&amp;G EXP - MISC GENERAL EXPENSES - EPRI</t>
  </si>
  <si>
    <t>INC531000: A&amp;G EXP - RENTS</t>
  </si>
  <si>
    <t>INC531100: A&amp;G EXP - RENTS - ECCR</t>
  </si>
  <si>
    <t>INC535000: A&amp;G EXP - MAINTENANCE OF GENERAL PLANT</t>
  </si>
  <si>
    <t>INC535100: A&amp;G EXP - MAINT GENERAL PLANT - ECRC</t>
  </si>
  <si>
    <t>TOTAL DEPRECIATION EXPENSE</t>
  </si>
  <si>
    <t>INTANG DEPRECIATION</t>
  </si>
  <si>
    <t>INC603000: DEPR &amp; AMORT EXP - INTANGIBLE</t>
  </si>
  <si>
    <t>INC603001: DEPR &amp; AMORT  EXP - INTANGIBLE ARO</t>
  </si>
  <si>
    <t>INC603002: DEPR &amp; AMORT EXP - INTANGIBLE CAPACITY</t>
  </si>
  <si>
    <t>INC603005: DEPR &amp; AMORT EXP - NCRC AVOIDED AFUDC- INTANG- FERC RECLASS</t>
  </si>
  <si>
    <t>INC603006: DEPR &amp; AMORT EXP - SURPLUS FLOWBACK - FERC RECLASS</t>
  </si>
  <si>
    <t>INC603007: DEPR &amp; AMORT EXP - INT ECCR</t>
  </si>
  <si>
    <t>INC603008: DEPR EXP - ITC INTEREST SYNCHRONIZATION - FPSC</t>
  </si>
  <si>
    <t>INC603009: DEPR &amp; AMORT EXP - INTANG DEPREC SURPLUS FLOWBACK</t>
  </si>
  <si>
    <t>INC603092: DEPR &amp; AMORT EXP - INT ECRC</t>
  </si>
  <si>
    <t>INC603339: DEPR &amp; AMORT EXP - ARO - GAS RESERVES</t>
  </si>
  <si>
    <t>STEAM DEPRECIATION PRODUCTION</t>
  </si>
  <si>
    <t>INC603010: DEPR &amp; AMORT EXP - STEAM</t>
  </si>
  <si>
    <t>INC603011: DEPR &amp; AMORT EXP - FOSSIL DECOMM</t>
  </si>
  <si>
    <t>INC603013: DEPR &amp; AMORT EXP - STEAM PLANT - ECRC -</t>
  </si>
  <si>
    <t>INC603014: DEPR &amp; AMORT EXP - STEAM PLANT - CAPACITY</t>
  </si>
  <si>
    <t>INC603015: DEPR &amp; AMORT EXP - SURPLUS DISMANTLEMENT DEPR</t>
  </si>
  <si>
    <t>INC603016: DEPR &amp; AMORT EXP - SURPLUS DISMANTLEMENT - FERC RECLASS</t>
  </si>
  <si>
    <t>INC603018: DEPR &amp; AMORT EXP - COAL CARS</t>
  </si>
  <si>
    <t>INC603117: DEPR &amp; AMORT EXP - FOSSIL PLANT - ADDITIONAL FERC</t>
  </si>
  <si>
    <t>INC603980: DEPR EXP - AMORT ELECT PLT  - ACQUI ADJ</t>
  </si>
  <si>
    <t>NUCLEAR DEPRECIATION PRODUCTION</t>
  </si>
  <si>
    <t>INC603020: DEPR &amp; AMORT EXP - TURKEY POINT</t>
  </si>
  <si>
    <t>INC603022: DEPR &amp; AMORT EXP - ST LUCIE 1</t>
  </si>
  <si>
    <t>INC603024: DEPR &amp; AMORT EXP - ST LUCIE COMMON</t>
  </si>
  <si>
    <t>INC603026: DEPR &amp; AMORT EXP - ST LUCIE 2</t>
  </si>
  <si>
    <t>INC603027: DEPR &amp; AMORT EXP - NCRC AVOIDED AFUDC- NUCL- FERC RECLASS</t>
  </si>
  <si>
    <t>INC603028: DEPR &amp; AMORT EXP - NUCLEAR PLANT - ECRC -</t>
  </si>
  <si>
    <t>INC603029: DEPR &amp; AMORT EXP - NUCLEAR FLOWBACK</t>
  </si>
  <si>
    <t>INC603128: DEPR &amp; AMORT EXP - NUCLEAR PLANT - CAPACITY</t>
  </si>
  <si>
    <t>OTHER DEPRECIATION PRODUCTION</t>
  </si>
  <si>
    <t>INC603030: DEPR &amp; AMORT EXP - OTHER PRODUCTION</t>
  </si>
  <si>
    <t>INC603036: DEPR &amp; AMORT EXP - DISMANTLEMENT - OTHER PROD</t>
  </si>
  <si>
    <t>INC603037: DEPR &amp; AMORT EXP - DISMANTLEMENT - OTHER PROD (ECRC)</t>
  </si>
  <si>
    <t>INC603039: DEPR &amp; AMORT EXP - OTH PROD MARTIN PIPELINE</t>
  </si>
  <si>
    <t>INC603040: DEPR &amp; AMORT EXP - OTH PROD - ECRC -</t>
  </si>
  <si>
    <t>INC603140: DEPR &amp; AMORT EXP - OTH PROD - CAPACITY</t>
  </si>
  <si>
    <t>INC603900: DEPR &amp; AMORT EXP - GAS RESERVES</t>
  </si>
  <si>
    <t>TRANSMISSION DEPRECIATION EXPENSE</t>
  </si>
  <si>
    <t>INC603041: DEPR &amp; AMORT EXP - TRANSMISSION</t>
  </si>
  <si>
    <t>INC603042: DEPR &amp; AMORT EXP - TRANS - ECRC -</t>
  </si>
  <si>
    <t>INC603043: DEPR &amp; AMORT EXP - TRANS ECCR</t>
  </si>
  <si>
    <t>INC603045: DEPR &amp; AMORT EXP - FPLE NED</t>
  </si>
  <si>
    <t>INC603046: DEPR &amp; AMORT EXP - AVOIDED AFUDC- TRANS- FERC RECLASS</t>
  </si>
  <si>
    <t>INC603047: DEPR &amp; AMORT EXP - TRANSMISSION - GSU</t>
  </si>
  <si>
    <t>INC603048: DEPR &amp; AMORT EXP - TRANSMISSION - OTHER RETAIL</t>
  </si>
  <si>
    <t>INC603049: DEPR &amp; AMORT EXP - TRANSMISSION - OTHER WHOLESALE</t>
  </si>
  <si>
    <t>DISTRIBUTION DEPRECIATION EXPENSE</t>
  </si>
  <si>
    <t>INC603051: DEPR &amp; AMORT EXP - DISTRIBUTION A/C 361</t>
  </si>
  <si>
    <t>INC603052: DEPR &amp; AMORT EXP - DISTRIBUTION A/C 362</t>
  </si>
  <si>
    <t>INC603054: DEPR &amp; AMORT EXP - DISTRIBUTION A/C 364</t>
  </si>
  <si>
    <t>INC603055: DEPR &amp; AMORT EXP - DISTRIBUTION A/C 365</t>
  </si>
  <si>
    <t>INC603056: DEPR &amp; AMORT EXP - DISTRIBUTION A/C 366</t>
  </si>
  <si>
    <t>INC603057: DEPR &amp; AMORT EXP - DISTRIBUTION A/C 367</t>
  </si>
  <si>
    <t>INC603058: DEPR &amp; AMORT EXP - DISTRIBUTION A/C 368</t>
  </si>
  <si>
    <t>INC603059: DEPR &amp; AMORT EXP - DISTRIBUTION A/C 369</t>
  </si>
  <si>
    <t>INC603060: DEPR &amp; AMORT EXP - DISTRIBUTION A/C 370</t>
  </si>
  <si>
    <t>INC603061: DEPR &amp; AMORT EXP - DISTRIBUTION A/C 371</t>
  </si>
  <si>
    <t>INC603063: DEPR &amp; AMORT EXP - DISTRIBUTION A/C 373</t>
  </si>
  <si>
    <t>INC603065: DEPR &amp; AMORT EXP - DISTRIBUTION - ECRC -</t>
  </si>
  <si>
    <t>INC603071: DEPR &amp; AMORT EXP - DISTRIBUTION A/C 361 ECCR</t>
  </si>
  <si>
    <t>INC603072: DEPR &amp; AMORT EXP - DISTRIBUTION A/C 362 ECCR</t>
  </si>
  <si>
    <t>INC603074: DEPR &amp; AMORT EXP - DISTRIBUTION A/C 364 ECCR</t>
  </si>
  <si>
    <t>INC603075: DEPR &amp; AMORT EXP - DISTRIBUTION A/C 365 ECCR</t>
  </si>
  <si>
    <t>INC603078: DEPR &amp; AMORT EXP - DISTRIBUTION A/C 368 ECCR</t>
  </si>
  <si>
    <t>INC603079: DEPR &amp; AMORT EXP - DISTRIBUTION A/C 369 ECCR</t>
  </si>
  <si>
    <t>INC603080: DEPR &amp; AMORT EXP - DISTRIBUTION A/C 370 ECCR</t>
  </si>
  <si>
    <t>INC603081: DEPR &amp; AMORT EXP - DISTRIBUTION A/C 371 ECCR</t>
  </si>
  <si>
    <t>INC603083: DEPR &amp; AMORT EXP - DISTRIBUTION A/C 373 ECCR</t>
  </si>
  <si>
    <t>INC603089: DEPR &amp; AMORT EXP - DISTRIBUTION FLOWBACK</t>
  </si>
  <si>
    <t>GENERAL DEPRECIATION EXPENSE</t>
  </si>
  <si>
    <t>INC603091: DEPR &amp; AMORT EXP - GENERAL STRUCTURES</t>
  </si>
  <si>
    <t>INC603093: DEPR &amp; AMORT EXP - GENERAL OTHER (EXC ECCR &amp; FERC)</t>
  </si>
  <si>
    <t>INC603095: DEPR &amp; AMORT EXP - GENERAL OTHER ECCR</t>
  </si>
  <si>
    <t>INC603097: DEPR &amp; AMORT EXP - GENERAL OTHER ECRC -</t>
  </si>
  <si>
    <t>INC603098: DEPR &amp; AMORT EXP - GENERAL OTHER CAPACITY</t>
  </si>
  <si>
    <t>INC603200: DEPR &amp; AMORT EXP - PROP UNDER CAPT LEASES</t>
  </si>
  <si>
    <t>NUCLEAR DECOMMISSIONING EXPENSE</t>
  </si>
  <si>
    <t>INC603310: DEPR EXP - NUCLEAR DECOMMISSIONING</t>
  </si>
  <si>
    <t>INC603371: DECOMMISSIONING EXPENSE - ARO RECLASS</t>
  </si>
  <si>
    <t>AMORT REGULATORY ASSET &amp; LIABILITY</t>
  </si>
  <si>
    <t>INC603144: REGULATORY DEBIT - ASSET RET OBLIGATION</t>
  </si>
  <si>
    <t>INC605000: ACCRETION EXPENSE - ARO REG DEBIT</t>
  </si>
  <si>
    <t>INC607000: AMORT OF PROP LOSSES, UNRECOV PLT &amp; REGUL STUDY COSTS</t>
  </si>
  <si>
    <t>INC607143: REGULATORY CREDIT - ASSET RET OBLIGATION</t>
  </si>
  <si>
    <t>INC607144: REGULATORY DEBIT - ASSET RET OBLIGATION</t>
  </si>
  <si>
    <t>INC607300: AMORT OF CEDAR BAY PPA LOSS - CAPACITY</t>
  </si>
  <si>
    <t>INC607340: AMORT OF GLADES POWER PARK</t>
  </si>
  <si>
    <t>INC607346: ANALOG METER RETIREMENTS</t>
  </si>
  <si>
    <t>INC607350: AMORT OF OKEELANTA SETTLEMENT - FUEL</t>
  </si>
  <si>
    <t>INC607351: AMORT OF STORM SECURITIZATION</t>
  </si>
  <si>
    <t>INC607352: AMORT OF STORM SECURITIZATION - OVER/UNDER TAX RECOV</t>
  </si>
  <si>
    <t>INC607360: AMORTIZATION OF NUCLEAR RESERVE</t>
  </si>
  <si>
    <t>INC607361: AMORTIZATION OF UNALLOCATED PROD RESERVE</t>
  </si>
  <si>
    <t>INC607365: AMORTIZATION OF DBT DEFERRED SECURITY</t>
  </si>
  <si>
    <t>INC607366: AMORTIZATION OF STORM DEFICIENCY</t>
  </si>
  <si>
    <t>INC607370: NUCLEAR RECOVERY AMORTIZATION</t>
  </si>
  <si>
    <t>INC607371: AMORT NCRC BASE RATE REV REQ</t>
  </si>
  <si>
    <t>INC607373: AMORT REG ASSET - CONVERTIBLE ITC DEPR LOSS</t>
  </si>
  <si>
    <t>INC607404: AMORT REG LIAB - CONVERTIBLE ITC GROSS-UP</t>
  </si>
  <si>
    <t>INC607408: AMORT OF REG ASSETS - DEPREC RESERVE SURPLUS- FERC RECLASS</t>
  </si>
  <si>
    <t>INC607409: AMORT OF REG ASSETS - SURPLUS DISMANTLEMENT -  FERC RECLASS</t>
  </si>
  <si>
    <t>INC607411: AMORT OF PROP GAINS-AVIAT TRF-FPL GROUP</t>
  </si>
  <si>
    <t>INC607900: AMORTIZATION - GAS RESERVES</t>
  </si>
  <si>
    <t>INC608050: AMORT OF REG ASSETS - AVOIDED AFUDC DEPR - FERC RECLASS</t>
  </si>
  <si>
    <t>TAXES OTHER THAN INCOME TAXES</t>
  </si>
  <si>
    <t>INC608100: TAX OTH TH INC TAX - UTILITY OPERAT INCOME CLEARING</t>
  </si>
  <si>
    <t>INC608101: TAX OTH TH INC TAX - PAYROLL - CAPACITY</t>
  </si>
  <si>
    <t>INC608102: TAX OTH TH INC TAX - PAYROLL - ECCR</t>
  </si>
  <si>
    <t>INC608103: TAX OTH TH INC TAX - PAYROLL - ECRC</t>
  </si>
  <si>
    <t>INC608104: TAX OTH TH INC TAX - PAYROLL - NUC</t>
  </si>
  <si>
    <t>INC608105: TAX OTH TH INC TAX - REAL &amp; PERS PROPERTY TAX</t>
  </si>
  <si>
    <t>INC608106: TAX OTH TH INC TAX - PAYROLL - FUEL</t>
  </si>
  <si>
    <t>INC608110: TAX OTH TH INC TAX - FRANCHISE TAX</t>
  </si>
  <si>
    <t>INC608115: TAX OTH TH INC TAX - FEDERAL UNEMPLOYMENT TAXES</t>
  </si>
  <si>
    <t>INC608120: TAX OTH TH INC TAX - STATE UNEMPLOYMENT TAXES</t>
  </si>
  <si>
    <t>INC608125: TAX OTH TH INC TAX - FICA (SOCIAL SECURITY)</t>
  </si>
  <si>
    <t>INC608128: TAX OTH TH INC TAX - GROSS RECEIPTS TAX - ECRC</t>
  </si>
  <si>
    <t>INC608129: TAX OTH TH INC TAX - GROSS RECEIPTS TAX - CAPACITY</t>
  </si>
  <si>
    <t>INC608130: TAX OTH TH INC TAX - GROSS RECEIPTS TAX - RETAIL BASE</t>
  </si>
  <si>
    <t>INC608131: TAX OTH TH INC TAX - GROSS RECEIPTS TAX - FRANCHISE</t>
  </si>
  <si>
    <t>INC608132: TAX OTH TH INC TAX - GROSS RECEIPTS TAX - ECCR</t>
  </si>
  <si>
    <t>INC608133: TAX OTH TH INC TAX - GROSS RECEIPTS TAX - RETAIL FUEL</t>
  </si>
  <si>
    <t>INC608134: TAX OTH TH INC TAX - GROSS RECEIPTS TAX - STORM RECOVERY</t>
  </si>
  <si>
    <t>INC608135: TAX OTH TH INC TAX - REG ASSESS FEE - RETAIL BASE</t>
  </si>
  <si>
    <t>INC608136: TAX OTH TH INC TAX - REG ASSESS FEE - FRANCHISE</t>
  </si>
  <si>
    <t>INC608137: TAX OTH TH INC TAX - REG ASSESS FEE - ECCR</t>
  </si>
  <si>
    <t>INC608138: TAX OTH TH INC TAX - REG ASSESS FEE - FUEL FPSC</t>
  </si>
  <si>
    <t>INC608139: TAX OTH TH INC TAX - REG ASSESS FEE - STORM RECOV</t>
  </si>
  <si>
    <t>INC608140: TAX OTH TH INC TAX - REG ASSESS FEE - CAPACITY</t>
  </si>
  <si>
    <t>INC608145: TAX OTH TH INC TAX - INTANGIBLE TAX</t>
  </si>
  <si>
    <t>INC608146: TAX OTH TH INC TAX - DEF GROSS RECPT TX - OTHER</t>
  </si>
  <si>
    <t>INC608147: TAX OTH TH INC TAX - REG ASSESS FEE - ECRC</t>
  </si>
  <si>
    <t>INC608150: TAX OTH TH INC TAX - OCCUPATIONAL LICENCES</t>
  </si>
  <si>
    <t>INC608180: TAX OTH TH INC TAX - SUPERFUND ENVIRONMENTAL TAX</t>
  </si>
  <si>
    <t>INC608190: TAX OTH TH INC TAX - OTHER - GAS RESERVES</t>
  </si>
  <si>
    <t>INC608191: TAX OTH TH INC TAX - PROPERTY - GAS RESERVES</t>
  </si>
  <si>
    <t>INC608998: TAX OTH TH INC TAX - FPNE</t>
  </si>
  <si>
    <t>TOTAL OPERATING INCOME TAX</t>
  </si>
  <si>
    <t>INCOME TAXES CURRENT</t>
  </si>
  <si>
    <t>INC609100: INCOME TAXES - UTILITY OPER INCOME - CURRENT FEDERAL</t>
  </si>
  <si>
    <t>INC609110: INCOME TAXES - UTILITY OPER INCOME - CURRENT STATE</t>
  </si>
  <si>
    <t>DEFERRED TAXES</t>
  </si>
  <si>
    <t>INC610000: INCOME TAXES - DEFERRED FEDERAL</t>
  </si>
  <si>
    <t>INC611000: INCOME TAXES - DEFERRED STATE</t>
  </si>
  <si>
    <t>INVESTMENT TAX CREDIT</t>
  </si>
  <si>
    <t>INC611450: AMORTIZATION OF ITC</t>
  </si>
  <si>
    <t>GAIN LOSS ON SALE OF PLANT</t>
  </si>
  <si>
    <t>INC611600: GAIN FROM DISP OF UTILITY PLANT - FUTURE USE</t>
  </si>
  <si>
    <t>INC611710: LOSS FROM DISP OF UTILITY PLANT - FUTURE USE</t>
  </si>
  <si>
    <t>INC611800: GAIN FROM DISP OF ALLOWANCE - ECRC -</t>
  </si>
  <si>
    <t>OTHER INCOME</t>
  </si>
  <si>
    <t>INC715310: MERCHANDISE, JOBBING AND CONTRACT WORK REVENUES</t>
  </si>
  <si>
    <t>INC716300: MERCHANDISE,JOBBING AND CONTRACT WORK - EXPENSES</t>
  </si>
  <si>
    <t>INC717000: REVENUES FROM NON UTILITY OPERATIONS - MISCELLANEOUS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</si>
  <si>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</si>
  <si>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</si>
  <si>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</si>
  <si>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</si>
  <si>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</si>
  <si>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</si>
  <si>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</si>
  <si>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INC719320: INTEREST &amp; DIVIDEND INCOME - IRS REFUND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</si>
  <si>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</si>
  <si>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</si>
  <si>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</si>
  <si>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</si>
  <si>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</si>
  <si>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INC720000: INVEST TAX CREDIT ADJ - NON UTILITY</t>
  </si>
  <si>
    <t>INC721000: MISCELLANEOUS NON OPERATING INCOME</t>
  </si>
  <si>
    <t>INC721010: MISC NON OPER NUKE AFUDC</t>
  </si>
  <si>
    <t>INC721100: GAIN ON DISPOSITION OF PROPERTY - PLANT IN SERVICE</t>
  </si>
  <si>
    <t>INC721210: LOSS ON DISPOSITION OF PROPERTY - PLANT IN SERVICE</t>
  </si>
  <si>
    <t>INC721211: LOSS ON DISPOSITION OF PROPERTY - NON UTILITY PLANT</t>
  </si>
  <si>
    <t>INC726300: PENALTIES</t>
  </si>
  <si>
    <t>INC726530: OTHER MISCELLANEOUS INCOME &amp; DEDUCTIONS</t>
  </si>
  <si>
    <t>INC726600: BENEFIT RESTORATION EXPENSE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</si>
  <si>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</si>
  <si>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</si>
  <si>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</si>
  <si>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</si>
  <si>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</si>
  <si>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LONG TERM DEBT EXPENSE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</si>
  <si>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</si>
  <si>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</si>
  <si>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</si>
  <si>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</si>
  <si>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</si>
  <si>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INC829000: AMORTIZATION OF PREMIUM ON DEBT-CREDIT</t>
  </si>
  <si>
    <t>OTHER INTEREST EXPENSE</t>
  </si>
  <si>
    <t>INC830700: INTEREST ON DEBT TO ASSOC CO - GAS RESERVES</t>
  </si>
  <si>
    <t>INC831100: INTEREST ON CUSTOMER DEPOSITS</t>
  </si>
  <si>
    <t>INC831200: INTEREST ON DEFERRED COMPENSATION</t>
  </si>
  <si>
    <t>INC831300: INTEREST ON RETAIL RATE REFUND- 1985</t>
  </si>
  <si>
    <t>INC831470: INTEREST ON DEFERRED REVENUES-FERC</t>
  </si>
  <si>
    <t>INC831471: INTEREST EXPENSE RETAIL REFUNDS</t>
  </si>
  <si>
    <t>INC831500: OTHER INTEREST EXPENSE</t>
  </si>
  <si>
    <t>INC831510: INTEREST ON SHORT TERM DEBT</t>
  </si>
  <si>
    <t>INC831520: INTEREST ON INTERNAL REVENUE SERVICE AUDITS</t>
  </si>
  <si>
    <t>INC831560: INTEREST ON CAPITAL LEASES - COMPUTERS</t>
  </si>
  <si>
    <t>INC832000: AFBFUDC</t>
  </si>
  <si>
    <t>RAF: Detailed Juris COS ID NOI</t>
  </si>
  <si>
    <t>Dec - 2015</t>
  </si>
  <si>
    <t>Dec - 2017</t>
  </si>
  <si>
    <t>Dec - 2018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</si>
  <si>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</si>
  <si>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</si>
  <si>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</si>
  <si>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</si>
  <si>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</si>
  <si>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</si>
  <si>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</si>
  <si>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</si>
  <si>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</si>
  <si>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</si>
  <si>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</si>
  <si>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</si>
  <si>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</si>
  <si>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</si>
  <si>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</si>
  <si>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INC405000: INC405000: CUST ACCT EXP - MISC CUSTOMER ACCOUNTS EXPENSES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</si>
  <si>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</si>
  <si>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</si>
  <si>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</si>
  <si>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</si>
  <si>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</si>
  <si>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</si>
  <si>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</si>
  <si>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</si>
  <si>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INC411000: INC411000: SUPERVISION-SALES EXPENSES</t>
  </si>
  <si>
    <t>INC510000: INC510000: DEMONSTRATING AND SELLING EXPENSES</t>
  </si>
  <si>
    <t>INC516000: INC516000: MISCELLANEOUS AND SELLING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</si>
  <si>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</si>
  <si>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</si>
  <si>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</si>
  <si>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</si>
  <si>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</si>
  <si>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</si>
  <si>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INC523151: INC523151: A&amp;G EXP - SERVICING FEES  - FREC</t>
  </si>
  <si>
    <t>INC523500: INC523500: OUTSIDE SERVICES LEGAL - CAPACITY CLAUSE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</si>
  <si>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</si>
  <si>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</si>
  <si>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</si>
  <si>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INC525000: INC525000: A&amp;G EXP - INJURIES AND DAMAGES</t>
  </si>
  <si>
    <t>INC525100: INC525100: A&amp;G EXP - INJURIES &amp; DAMAGES - CPRC</t>
  </si>
  <si>
    <t>INC525101: INC525101: A&amp;G EXP - INJURIES &amp; DAMAGES - NUC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</si>
  <si>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</si>
  <si>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</si>
  <si>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</si>
  <si>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</si>
  <si>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</si>
  <si>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</si>
  <si>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</si>
  <si>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INC526131: INC526131: A&amp;G EXP - EMP PENSIONS &amp; BENEFITS - NUC</t>
  </si>
  <si>
    <t>INC526211: INC526211: A&amp;G EXP - EMP PENSIONS &amp; BENEFITS - ECCR</t>
  </si>
  <si>
    <t>INC526650: INC526650: A&amp;G EXP - EMP PENSIONS &amp; BENEFITS - DENTAL EXPENSES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</si>
  <si>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</si>
  <si>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</si>
  <si>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</si>
  <si>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</si>
  <si>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</si>
  <si>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INC530151: INC530151: MISC GENERAL EXPENSES - FREC</t>
  </si>
  <si>
    <t>INC530300: INC530300: A&amp;G EXP - MISC GENERAL EXPENSES - EPRI</t>
  </si>
  <si>
    <t>INC531000: INC531000: A&amp;G EXP - RENTS</t>
  </si>
  <si>
    <t>INC531100: INC531100: A&amp;G EXP - RENTS - ECCR</t>
  </si>
  <si>
    <t>INC535000: INC535000: A&amp;G EXP - MAINTENANCE OF GENERAL PLANT</t>
  </si>
  <si>
    <t>INC535100: INC535100: A&amp;G EXP - MAINT GENERAL PLANT - ECRC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</si>
  <si>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</si>
  <si>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</si>
  <si>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</si>
  <si>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</si>
  <si>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</si>
  <si>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INC603008: INC603008: DEPR EXP - ITC INTEREST SYNCHRONIZATION - FPSC</t>
  </si>
  <si>
    <t>INC603009: INC603009: DEPR &amp; AMORT EXP - INTANG DEPREC SURPLUS FLOWBACK</t>
  </si>
  <si>
    <t>INC603092: INC603092: DEPR &amp; AMORT EXP - INT ECRC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</si>
  <si>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</si>
  <si>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</si>
  <si>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</si>
  <si>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</si>
  <si>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</si>
  <si>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INC603018: INC603018: DEPR &amp; AMORT EXP - COAL CARS</t>
  </si>
  <si>
    <t>INC603980: INC603980: DEPR EXP - AMORT ELECT PLT  - ACQUI ADJ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</si>
  <si>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</si>
  <si>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</si>
  <si>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</si>
  <si>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</si>
  <si>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</si>
  <si>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</si>
  <si>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</si>
  <si>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</si>
  <si>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</si>
  <si>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</si>
  <si>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</si>
  <si>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</si>
  <si>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INC603041: INC603041: DEPR &amp; AMORT EXP - TRANSMISSION</t>
  </si>
  <si>
    <t>INC603042: INC603042: DEPR &amp; AMORT EXP - TRANS - ECRC -</t>
  </si>
  <si>
    <t>INC603043: INC603043: DEPR &amp; AMORT EXP - TRANS ECCR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</si>
  <si>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</si>
  <si>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</si>
  <si>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</si>
  <si>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</si>
  <si>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</si>
  <si>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</si>
  <si>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</si>
  <si>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</si>
  <si>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</si>
  <si>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</si>
  <si>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</si>
  <si>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</si>
  <si>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</si>
  <si>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</si>
  <si>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</si>
  <si>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</si>
  <si>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INC603071: INC603071: DEPR &amp; AMORT EXP - DISTRIBUTION A/C 361 ECCR</t>
  </si>
  <si>
    <t>INC603072: INC603072: DEPR &amp; AMORT EXP - DISTRIBUTION A/C 362 ECCR</t>
  </si>
  <si>
    <t>INC603074: INC603074: DEPR &amp; AMORT EXP - DISTRIBUTION A/C 364 ECCR</t>
  </si>
  <si>
    <t>INC603075: INC603075: DEPR &amp; AMORT EXP - DISTRIBUTION A/C 365 ECCR</t>
  </si>
  <si>
    <t>INC603078: INC603078: DEPR &amp; AMORT EXP - DISTRIBUTION A/C 368 ECCR</t>
  </si>
  <si>
    <t>INC603079: INC603079: DEPR &amp; AMORT EXP - DISTRIBUTION A/C 369 ECCR</t>
  </si>
  <si>
    <t>INC603080: INC603080: DEPR &amp; AMORT EXP - DISTRIBUTION A/C 370 ECCR</t>
  </si>
  <si>
    <t>INC603081: INC603081: DEPR &amp; AMORT EXP - DISTRIBUTION A/C 371 ECCR</t>
  </si>
  <si>
    <t>INC603083: INC603083: DEPR &amp; AMORT EXP - DISTRIBUTION A/C 373 ECCR</t>
  </si>
  <si>
    <t>INC603089: INC603089: DEPR &amp; AMORT EXP - DISTRIBUTION FLOWBACK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</si>
  <si>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</si>
  <si>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</si>
  <si>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</si>
  <si>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</si>
  <si>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INC603200: INC603200: DEPR &amp; AMORT EXP - PROP UNDER CAPT LEASES</t>
  </si>
  <si>
    <t>INC603310: INC603310: DEPR EXP - NUCLEAR DECOMMISSIONING</t>
  </si>
  <si>
    <t>INC603371: INC603371: DECOMMISSIONING EXPENSE - ARO RECLASS</t>
  </si>
  <si>
    <t>INC603144: INC603144: REGULATORY DEBIT - ASSET RET OBLIGATION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</si>
  <si>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</si>
  <si>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</si>
  <si>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</si>
  <si>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INC607144: INC607144: REGULATORY DEBIT - ASSET RET OBLIGATION</t>
  </si>
  <si>
    <t>INC607300: INC607300: AMORT OF CEDAR BAY PPA LOSS - CAPACITY</t>
  </si>
  <si>
    <t>INC607340: INC607340: AMORT OF GLADES POWER PARK</t>
  </si>
  <si>
    <t>INC607350: INC607350: AMORT OF CEDAR BAY PPA LOSS - FUEL</t>
  </si>
  <si>
    <t>INC607351: INC607351: AMORT OF STORM SECURITIZATION</t>
  </si>
  <si>
    <t>INC607352: INC607352: AMORT OF STORM SECURITIZATION - OVER/UNDER TAX RECOV</t>
  </si>
  <si>
    <t>INC607360: INC607360: AMORTIZATION OF NUCLEAR RESERVE</t>
  </si>
  <si>
    <t>INC607361: INC607361: AMORTIZATION OF UNALLOCATED PROD RESERVE</t>
  </si>
  <si>
    <t>INC607365: INC607365: AMORTIZATION OF DBT DEFERRED SECURITY</t>
  </si>
  <si>
    <t>INC607366: INC607366: AMORTIZATION OF STORM DEFICIENCY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</si>
  <si>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</si>
  <si>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</si>
  <si>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</si>
  <si>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</si>
  <si>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</si>
  <si>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</si>
  <si>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</si>
  <si>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INC608050: INC608050: AMORT OF REG ASSETS - AVOIDED AFUDC DEPR - FERC RECLASS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</si>
  <si>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</si>
  <si>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</si>
  <si>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</si>
  <si>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</si>
  <si>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INC608104: INC608104: TAX OTH TH INC TAX - PAYROLL - NUC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</si>
  <si>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</si>
  <si>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</si>
  <si>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</si>
  <si>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INC608115: INC608115: TAX OTH TH INC TAX - FEDERAL UNEMPLOYMENT TAXES</t>
  </si>
  <si>
    <t>INC608120: INC608120: TAX OTH TH INC TAX - STATE UNEMPLOYMENT TAXES</t>
  </si>
  <si>
    <t>INC608125: INC608125: TAX OTH TH INC TAX - FICA (SOCIAL SECURITY)</t>
  </si>
  <si>
    <t>INC608128: INC608128: TAX OTH TH INC TAX - GROSS RECEIPTS TAX - ECRC</t>
  </si>
  <si>
    <t>INC608129: INC608129: TAX OTH TH INC TAX - GROSS RECEIPTS TAX - CAPACITY</t>
  </si>
  <si>
    <t>INC608130: INC608130: TAX OTH TH INC TAX - GROSS RECEIPTS TAX - RETAIL BASE</t>
  </si>
  <si>
    <t>INC608131: INC608131: TAX OTH TH INC TAX - GROSS RECEIPTS TAX - FRANCHISE</t>
  </si>
  <si>
    <t>INC608132: INC608132: TAX OTH TH INC TAX - GROSS RECEIPTS TAX - ECCR</t>
  </si>
  <si>
    <t>INC608133: INC608133: TAX OTH TH INC TAX - GROSS RECEIPTS TAX - RETAIL FUEL</t>
  </si>
  <si>
    <t>INC608134: INC608134: TAX OTH TH INC TAX - GROSS RECEIPTS TAX - STORM RECOVERY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</si>
  <si>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</si>
  <si>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</si>
  <si>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</si>
  <si>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</si>
  <si>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INC608139: INC608139: TAX OTH TH INC TAX - REG ASSESS FEE - STORM RECOV</t>
  </si>
  <si>
    <t>INC608140: INC608140: TAX OTH TH INC TAX - REG ASSESS FEE - CAPACITY</t>
  </si>
  <si>
    <t>INC608145: INC608145: TAX OTH TH INC TAX - INTANGIBLE TAX</t>
  </si>
  <si>
    <t>INC608146: INC608146: TAX OTH TH INC TAX - DEF GROSS RECPT TX - OTHER</t>
  </si>
  <si>
    <t>INC608147: INC608147: TAX OTH TH INC TAX - REG ASSESS FEE - ECRC</t>
  </si>
  <si>
    <t>INC608150: INC608150: TAX OTH TH INC TAX - OCCUPATIONAL LICENCES</t>
  </si>
  <si>
    <t>INC608180: INC608180: TAX OTH TH INC TAX - SUPERFUND ENVIRONMENTAL TAX</t>
  </si>
  <si>
    <t>INC609100: INC609100: INCOME TAXES - UTILITY OPER INCOME - CURRENT FEDERAL</t>
  </si>
  <si>
    <t>INC609110: INC609110: INCOME TAXES - UTILITY OPER INCOME - CURRENT STATE</t>
  </si>
  <si>
    <t>INC610000: INC610000: INCOME TAXES - DEFERRED FEDERAL</t>
  </si>
  <si>
    <t>INC611000: INC611000: INCOME TAXES - DEFERRED STATE</t>
  </si>
  <si>
    <t>INC611450: INC611450: AMORTIZATION OF ITC</t>
  </si>
  <si>
    <t>INC611600: INC611600: GAIN FROM DISP OF UTILITY PLANT - FUTURE USE</t>
  </si>
  <si>
    <t>INC611710: INC611710: LOSS FROM DISP OF UTILITY PLANT - FUTURE USE</t>
  </si>
  <si>
    <t>INC611800: INC611800: GAIN FROM DISP OF ALLOWANCE - ECRC -</t>
  </si>
  <si>
    <t xml:space="preserve"> </t>
  </si>
  <si>
    <t>Average Annual Customers</t>
  </si>
  <si>
    <t>% Growth</t>
  </si>
  <si>
    <t>Customer Index</t>
  </si>
  <si>
    <t>Consumer Price Index (82-84)</t>
  </si>
  <si>
    <t>CPI Index</t>
  </si>
  <si>
    <t>Combined Factor</t>
  </si>
  <si>
    <t>Combined Cust / CPI Index</t>
  </si>
  <si>
    <t>Note: CPI is seasonally adjusted</t>
  </si>
  <si>
    <t>Growth</t>
  </si>
  <si>
    <t>Index Changes</t>
  </si>
  <si>
    <t>2013-2018</t>
  </si>
  <si>
    <t>2013-2018 cp growth</t>
  </si>
  <si>
    <t>OPC 010936</t>
  </si>
  <si>
    <t>FPL RC-16</t>
  </si>
  <si>
    <t>OPC 010937</t>
  </si>
  <si>
    <t>OPC 010938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</si>
</sst>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#,##0.000000"/>
    <numFmt numFmtId="167" formatCode="0.0"/>
    <numFmt numFmtId="168" formatCode="0.000"/>
    <numFmt numFmtId="169" formatCode="0.0000"/>
    <numFmt numFmtId="170" formatCode="0.000000"/>
    <numFmt numFmtId="171" formatCode="0.00000000"/>
    <numFmt numFmtId="172" formatCode="_(* #,##0.000_);_(* \(#,##0.000\);_(* &quot;-&quot;??_);_(@_)"/>
    <numFmt numFmtId="173" formatCode="#,##0.000"/>
    <numFmt numFmtId="174" formatCode="0.0%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6"/>
      <name val="Tahom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 applyAlignment="0">
      <alignment vertical="top" wrapText="1"/>
      <protection locked="0"/>
    </xf>
    <xf numFmtId="0" fontId="1" fillId="0" borderId="0"/>
    <xf numFmtId="0" fontId="11" fillId="2" borderId="3" applyNumberFormat="0" applyFont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37" fontId="2" fillId="0" borderId="0" xfId="0" applyNumberFormat="1" applyFont="1" applyAlignment="1">
      <alignment horizontal="right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5"/>
    </xf>
    <xf numFmtId="166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4"/>
    </xf>
    <xf numFmtId="39" fontId="1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3"/>
    </xf>
    <xf numFmtId="39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165" fontId="1" fillId="0" borderId="6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0" fillId="0" borderId="6" xfId="0" applyBorder="1"/>
    <xf numFmtId="164" fontId="1" fillId="0" borderId="7" xfId="0" applyNumberFormat="1" applyFont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39" fontId="0" fillId="0" borderId="0" xfId="0" applyNumberFormat="1"/>
    <xf numFmtId="164" fontId="0" fillId="0" borderId="0" xfId="0" applyNumberFormat="1" applyFill="1"/>
    <xf numFmtId="0" fontId="1" fillId="0" borderId="0" xfId="1"/>
    <xf numFmtId="0" fontId="1" fillId="0" borderId="0" xfId="1" applyAlignment="1">
      <alignment horizontal="center"/>
    </xf>
    <xf numFmtId="167" fontId="1" fillId="0" borderId="0" xfId="1" applyNumberFormat="1"/>
    <xf numFmtId="0" fontId="7" fillId="0" borderId="0" xfId="1" applyFont="1"/>
    <xf numFmtId="0" fontId="8" fillId="0" borderId="0" xfId="1" applyFont="1" applyAlignment="1">
      <alignment horizontal="center"/>
    </xf>
    <xf numFmtId="167" fontId="8" fillId="0" borderId="0" xfId="1" applyNumberFormat="1" applyFont="1" applyAlignment="1">
      <alignment horizontal="left"/>
    </xf>
    <xf numFmtId="0" fontId="8" fillId="0" borderId="0" xfId="1" applyFont="1"/>
    <xf numFmtId="0" fontId="8" fillId="0" borderId="8" xfId="1" applyFont="1" applyBorder="1" applyAlignment="1">
      <alignment horizontal="center" wrapText="1"/>
    </xf>
    <xf numFmtId="167" fontId="8" fillId="0" borderId="8" xfId="1" applyNumberFormat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3" fontId="7" fillId="0" borderId="0" xfId="1" applyNumberFormat="1" applyFont="1" applyFill="1" applyAlignment="1">
      <alignment horizontal="center"/>
    </xf>
    <xf numFmtId="10" fontId="7" fillId="0" borderId="0" xfId="1" applyNumberFormat="1" applyFont="1" applyAlignment="1" applyProtection="1">
      <alignment horizontal="center"/>
    </xf>
    <xf numFmtId="169" fontId="7" fillId="0" borderId="0" xfId="1" applyNumberFormat="1" applyFont="1" applyAlignment="1">
      <alignment horizontal="center"/>
    </xf>
    <xf numFmtId="167" fontId="7" fillId="0" borderId="0" xfId="1" applyNumberFormat="1" applyFont="1" applyFill="1" applyAlignment="1">
      <alignment horizontal="center"/>
    </xf>
    <xf numFmtId="172" fontId="7" fillId="0" borderId="0" xfId="2" applyNumberFormat="1" applyFont="1"/>
    <xf numFmtId="173" fontId="7" fillId="0" borderId="0" xfId="1" applyNumberFormat="1" applyFont="1"/>
    <xf numFmtId="171" fontId="7" fillId="0" borderId="0" xfId="1" applyNumberFormat="1" applyFont="1"/>
    <xf numFmtId="10" fontId="7" fillId="0" borderId="0" xfId="1" applyNumberFormat="1" applyFont="1" applyFill="1" applyAlignment="1" applyProtection="1">
      <alignment horizontal="center"/>
    </xf>
    <xf numFmtId="169" fontId="7" fillId="0" borderId="0" xfId="1" applyNumberFormat="1" applyFont="1" applyFill="1" applyAlignment="1">
      <alignment horizontal="center"/>
    </xf>
    <xf numFmtId="168" fontId="7" fillId="0" borderId="0" xfId="1" applyNumberFormat="1" applyFont="1" applyFill="1" applyAlignment="1">
      <alignment horizontal="center"/>
    </xf>
    <xf numFmtId="10" fontId="7" fillId="0" borderId="0" xfId="3" applyNumberFormat="1" applyFont="1"/>
    <xf numFmtId="174" fontId="7" fillId="0" borderId="0" xfId="3" applyNumberFormat="1" applyFont="1"/>
    <xf numFmtId="168" fontId="7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167" fontId="7" fillId="0" borderId="0" xfId="1" applyNumberFormat="1" applyFont="1"/>
    <xf numFmtId="0" fontId="7" fillId="0" borderId="0" xfId="1" quotePrefix="1" applyFont="1" applyAlignment="1">
      <alignment horizontal="center"/>
    </xf>
    <xf numFmtId="170" fontId="8" fillId="0" borderId="0" xfId="1" applyNumberFormat="1" applyFont="1" applyAlignment="1">
      <alignment horizontal="center"/>
    </xf>
    <xf numFmtId="0" fontId="7" fillId="0" borderId="0" xfId="1" quotePrefix="1" applyFont="1" applyAlignment="1">
      <alignment horizontal="left"/>
    </xf>
    <xf numFmtId="167" fontId="7" fillId="0" borderId="0" xfId="1" applyNumberFormat="1" applyFont="1" applyAlignment="1" applyProtection="1">
      <alignment horizontal="center"/>
    </xf>
    <xf numFmtId="3" fontId="7" fillId="3" borderId="0" xfId="1" applyNumberFormat="1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7" fillId="0" borderId="8" xfId="1" applyFont="1" applyBorder="1" applyAlignment="1">
      <alignment horizontal="center"/>
    </xf>
    <xf numFmtId="0" fontId="6" fillId="0" borderId="0" xfId="1" applyFont="1"/>
    <xf numFmtId="0" fontId="12" fillId="0" borderId="0" xfId="0" applyFont="1"/>
  </cellXfs>
  <cellStyles count="11">
    <cellStyle name="Comma 2" xfId="2"/>
    <cellStyle name="Comma 3" xfId="4"/>
    <cellStyle name="Normal" xfId="0" builtinId="0"/>
    <cellStyle name="Normal 2" xfId="1"/>
    <cellStyle name="Normal 2 2" xfId="5"/>
    <cellStyle name="Normal 2 3" xfId="6"/>
    <cellStyle name="Normal 3" xfId="7"/>
    <cellStyle name="Normal 4" xfId="8"/>
    <cellStyle name="Note 2" xfId="9"/>
    <cellStyle name="Percent 2" xfId="3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showGridLines="0" tabSelected="1" workbookViewId="0">
      <pane xSplit="1" ySplit="5" topLeftCell="T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4.4" x14ac:dyDescent="0.3"/>
  <cols>
    <col min="1" max="1" width="103.109375" bestFit="1" customWidth="1"/>
    <col min="2" max="3" width="15" bestFit="1" customWidth="1"/>
    <col min="4" max="4" width="14" bestFit="1" customWidth="1"/>
    <col min="5" max="5" width="11.6640625" bestFit="1" customWidth="1"/>
    <col min="6" max="6" width="14" bestFit="1" customWidth="1"/>
    <col min="7" max="7" width="15" style="2" bestFit="1" customWidth="1"/>
    <col min="8" max="8" width="14" bestFit="1" customWidth="1"/>
    <col min="9" max="9" width="11.6640625" bestFit="1" customWidth="1"/>
    <col min="10" max="10" width="14" bestFit="1" customWidth="1"/>
    <col min="11" max="11" width="9.6640625" customWidth="1"/>
    <col min="12" max="13" width="15" bestFit="1" customWidth="1"/>
    <col min="14" max="14" width="14" bestFit="1" customWidth="1"/>
    <col min="15" max="15" width="11.6640625" bestFit="1" customWidth="1"/>
    <col min="16" max="16" width="14" bestFit="1" customWidth="1"/>
    <col min="17" max="17" width="15" bestFit="1" customWidth="1"/>
    <col min="18" max="18" width="14" bestFit="1" customWidth="1"/>
    <col min="19" max="19" width="11.6640625" bestFit="1" customWidth="1"/>
    <col min="20" max="20" width="14" bestFit="1" customWidth="1"/>
    <col min="21" max="21" width="9.6640625" customWidth="1"/>
  </cols>
  <sheetData>
    <row r="1" spans="1:21" x14ac:dyDescent="0.3">
      <c r="A1" s="74" t="s">
        <v>485</v>
      </c>
    </row>
    <row r="2" spans="1:21" x14ac:dyDescent="0.3">
      <c r="A2" s="74" t="s">
        <v>486</v>
      </c>
    </row>
    <row r="3" spans="1:21" ht="15" thickBot="1" x14ac:dyDescent="0.35"/>
    <row r="4" spans="1:21" ht="15.75" customHeight="1" thickBot="1" x14ac:dyDescent="0.35">
      <c r="A4" s="69" t="s">
        <v>284</v>
      </c>
      <c r="B4" s="69" t="s">
        <v>286</v>
      </c>
      <c r="C4" s="70"/>
      <c r="D4" s="70"/>
      <c r="E4" s="70"/>
      <c r="F4" s="70"/>
      <c r="G4" s="70"/>
      <c r="H4" s="70"/>
      <c r="I4" s="70"/>
      <c r="J4" s="70"/>
      <c r="K4" s="71"/>
      <c r="L4" s="69" t="s">
        <v>287</v>
      </c>
      <c r="M4" s="70"/>
      <c r="N4" s="70"/>
      <c r="O4" s="70"/>
      <c r="P4" s="70"/>
      <c r="Q4" s="70"/>
      <c r="R4" s="70"/>
      <c r="S4" s="70"/>
      <c r="T4" s="70"/>
      <c r="U4" s="71"/>
    </row>
    <row r="5" spans="1:21" ht="40.200000000000003" thickBot="1" x14ac:dyDescent="0.35">
      <c r="A5" s="69"/>
      <c r="B5" s="3" t="s">
        <v>288</v>
      </c>
      <c r="C5" s="3" t="s">
        <v>289</v>
      </c>
      <c r="D5" s="3" t="s">
        <v>290</v>
      </c>
      <c r="E5" s="3" t="s">
        <v>291</v>
      </c>
      <c r="F5" s="3" t="s">
        <v>292</v>
      </c>
      <c r="G5" s="33" t="s">
        <v>293</v>
      </c>
      <c r="H5" s="3" t="s">
        <v>294</v>
      </c>
      <c r="I5" s="3" t="s">
        <v>295</v>
      </c>
      <c r="J5" s="3" t="s">
        <v>296</v>
      </c>
      <c r="K5" s="3" t="s">
        <v>297</v>
      </c>
      <c r="L5" s="3" t="s">
        <v>288</v>
      </c>
      <c r="M5" s="3" t="s">
        <v>289</v>
      </c>
      <c r="N5" s="3" t="s">
        <v>290</v>
      </c>
      <c r="O5" s="3" t="s">
        <v>291</v>
      </c>
      <c r="P5" s="3" t="s">
        <v>292</v>
      </c>
      <c r="Q5" s="33" t="s">
        <v>293</v>
      </c>
      <c r="R5" s="3" t="s">
        <v>294</v>
      </c>
      <c r="S5" s="3" t="s">
        <v>295</v>
      </c>
      <c r="T5" s="3" t="s">
        <v>296</v>
      </c>
      <c r="U5" s="3" t="s">
        <v>297</v>
      </c>
    </row>
    <row r="6" spans="1:21" x14ac:dyDescent="0.3">
      <c r="A6" s="23" t="s">
        <v>0</v>
      </c>
      <c r="B6" s="6"/>
      <c r="C6" s="6"/>
      <c r="D6" s="6"/>
      <c r="E6" s="6"/>
      <c r="F6" s="6"/>
      <c r="G6" s="30"/>
      <c r="H6" s="6"/>
      <c r="I6" s="6"/>
      <c r="J6" s="6"/>
      <c r="K6" s="22"/>
      <c r="L6" s="6"/>
      <c r="M6" s="6"/>
      <c r="N6" s="6"/>
      <c r="O6" s="6"/>
      <c r="P6" s="6"/>
      <c r="Q6" s="6"/>
      <c r="R6" s="6"/>
      <c r="S6" s="6"/>
      <c r="T6" s="6"/>
      <c r="U6" s="22"/>
    </row>
    <row r="7" spans="1:21" x14ac:dyDescent="0.3">
      <c r="A7" s="24" t="s">
        <v>298</v>
      </c>
      <c r="B7" s="6">
        <v>6379931.7100000009</v>
      </c>
      <c r="C7" s="6">
        <v>6379931.7100000009</v>
      </c>
      <c r="D7" s="6">
        <v>0</v>
      </c>
      <c r="E7" s="6">
        <v>0</v>
      </c>
      <c r="F7" s="6">
        <v>6379931.7100000009</v>
      </c>
      <c r="G7" s="30">
        <v>6379919.5490102563</v>
      </c>
      <c r="H7" s="6">
        <v>0</v>
      </c>
      <c r="I7" s="6">
        <v>0</v>
      </c>
      <c r="J7" s="6">
        <v>6379919.5490102563</v>
      </c>
      <c r="K7" s="25">
        <v>0.99999809386835203</v>
      </c>
      <c r="L7" s="6">
        <v>6524268.2500000009</v>
      </c>
      <c r="M7" s="6">
        <v>6524268.2500000009</v>
      </c>
      <c r="N7" s="6">
        <v>0</v>
      </c>
      <c r="O7" s="6">
        <v>0</v>
      </c>
      <c r="P7" s="6">
        <v>6524268.2500000009</v>
      </c>
      <c r="Q7" s="6">
        <v>6524255.8283698969</v>
      </c>
      <c r="R7" s="6">
        <v>0</v>
      </c>
      <c r="S7" s="6">
        <v>0</v>
      </c>
      <c r="T7" s="6">
        <v>6524255.8283698969</v>
      </c>
      <c r="U7" s="25">
        <v>0.99999809608838441</v>
      </c>
    </row>
    <row r="8" spans="1:21" x14ac:dyDescent="0.3">
      <c r="A8" s="24" t="s">
        <v>299</v>
      </c>
      <c r="B8" s="6">
        <v>12031202.190000001</v>
      </c>
      <c r="C8" s="6">
        <v>12031202.190000001</v>
      </c>
      <c r="D8" s="6">
        <v>0</v>
      </c>
      <c r="E8" s="6">
        <v>0</v>
      </c>
      <c r="F8" s="6">
        <v>12031202.190000001</v>
      </c>
      <c r="G8" s="30">
        <v>12031007.314114474</v>
      </c>
      <c r="H8" s="6">
        <v>0</v>
      </c>
      <c r="I8" s="6">
        <v>0</v>
      </c>
      <c r="J8" s="6">
        <v>12031007.314114474</v>
      </c>
      <c r="K8" s="25">
        <v>0.99998380245943419</v>
      </c>
      <c r="L8" s="6">
        <v>12109453.75</v>
      </c>
      <c r="M8" s="6">
        <v>12109453.75</v>
      </c>
      <c r="N8" s="6">
        <v>0</v>
      </c>
      <c r="O8" s="6">
        <v>0</v>
      </c>
      <c r="P8" s="6">
        <v>12109453.75</v>
      </c>
      <c r="Q8" s="6">
        <v>12109257.606631657</v>
      </c>
      <c r="R8" s="6">
        <v>0</v>
      </c>
      <c r="S8" s="6">
        <v>0</v>
      </c>
      <c r="T8" s="6">
        <v>12109257.606631657</v>
      </c>
      <c r="U8" s="25">
        <v>0.99998380245943441</v>
      </c>
    </row>
    <row r="9" spans="1:21" x14ac:dyDescent="0.3">
      <c r="A9" s="24" t="s">
        <v>300</v>
      </c>
      <c r="B9" s="6">
        <v>83759406.650000006</v>
      </c>
      <c r="C9" s="6">
        <v>83759406.650000006</v>
      </c>
      <c r="D9" s="6">
        <v>0</v>
      </c>
      <c r="E9" s="6">
        <v>0</v>
      </c>
      <c r="F9" s="6">
        <v>83759406.650000006</v>
      </c>
      <c r="G9" s="30">
        <v>83759406.650000006</v>
      </c>
      <c r="H9" s="6">
        <v>0</v>
      </c>
      <c r="I9" s="6">
        <v>0</v>
      </c>
      <c r="J9" s="6">
        <v>83759406.650000006</v>
      </c>
      <c r="K9" s="25">
        <v>1</v>
      </c>
      <c r="L9" s="6">
        <v>83906718.950000033</v>
      </c>
      <c r="M9" s="6">
        <v>83906718.950000033</v>
      </c>
      <c r="N9" s="6">
        <v>0</v>
      </c>
      <c r="O9" s="6">
        <v>0</v>
      </c>
      <c r="P9" s="6">
        <v>83906718.950000033</v>
      </c>
      <c r="Q9" s="6">
        <v>83906718.950000033</v>
      </c>
      <c r="R9" s="6">
        <v>0</v>
      </c>
      <c r="S9" s="6">
        <v>0</v>
      </c>
      <c r="T9" s="6">
        <v>83906718.950000033</v>
      </c>
      <c r="U9" s="25">
        <v>1</v>
      </c>
    </row>
    <row r="10" spans="1:21" x14ac:dyDescent="0.3">
      <c r="A10" s="24" t="s">
        <v>301</v>
      </c>
      <c r="B10" s="6">
        <v>6445711.3699999992</v>
      </c>
      <c r="C10" s="6">
        <v>6445711.3699999992</v>
      </c>
      <c r="D10" s="6">
        <v>0</v>
      </c>
      <c r="E10" s="6">
        <v>0</v>
      </c>
      <c r="F10" s="6">
        <v>6445711.3699999992</v>
      </c>
      <c r="G10" s="30">
        <v>6445711.3699999992</v>
      </c>
      <c r="H10" s="6">
        <v>0</v>
      </c>
      <c r="I10" s="6">
        <v>0</v>
      </c>
      <c r="J10" s="6">
        <v>6445711.3699999992</v>
      </c>
      <c r="K10" s="25">
        <v>1</v>
      </c>
      <c r="L10" s="6">
        <v>7005084.5500000007</v>
      </c>
      <c r="M10" s="6">
        <v>7005084.5500000007</v>
      </c>
      <c r="N10" s="6">
        <v>0</v>
      </c>
      <c r="O10" s="6">
        <v>0</v>
      </c>
      <c r="P10" s="6">
        <v>7005084.5500000007</v>
      </c>
      <c r="Q10" s="6">
        <v>7005084.5500000007</v>
      </c>
      <c r="R10" s="6">
        <v>0</v>
      </c>
      <c r="S10" s="6">
        <v>0</v>
      </c>
      <c r="T10" s="6">
        <v>7005084.5500000007</v>
      </c>
      <c r="U10" s="25">
        <v>1</v>
      </c>
    </row>
    <row r="11" spans="1:21" x14ac:dyDescent="0.3">
      <c r="A11" s="24" t="s">
        <v>302</v>
      </c>
      <c r="B11" s="6">
        <v>106531.84000000001</v>
      </c>
      <c r="C11" s="6">
        <v>106531.84000000001</v>
      </c>
      <c r="D11" s="6">
        <v>-106531.84000000001</v>
      </c>
      <c r="E11" s="6">
        <v>0</v>
      </c>
      <c r="F11" s="6">
        <v>0</v>
      </c>
      <c r="G11" s="30">
        <v>106531.84000000001</v>
      </c>
      <c r="H11" s="6">
        <v>-106531.84000000001</v>
      </c>
      <c r="I11" s="6">
        <v>0</v>
      </c>
      <c r="J11" s="6">
        <v>0</v>
      </c>
      <c r="K11" s="25">
        <v>1</v>
      </c>
      <c r="L11" s="6">
        <v>106531.84000000001</v>
      </c>
      <c r="M11" s="6">
        <v>106531.84000000001</v>
      </c>
      <c r="N11" s="6">
        <v>-106531.84000000001</v>
      </c>
      <c r="O11" s="6">
        <v>0</v>
      </c>
      <c r="P11" s="6">
        <v>0</v>
      </c>
      <c r="Q11" s="6">
        <v>106531.84000000001</v>
      </c>
      <c r="R11" s="6">
        <v>-106531.84000000001</v>
      </c>
      <c r="S11" s="6">
        <v>0</v>
      </c>
      <c r="T11" s="6">
        <v>0</v>
      </c>
      <c r="U11" s="25">
        <v>1</v>
      </c>
    </row>
    <row r="12" spans="1:21" ht="15" thickBot="1" x14ac:dyDescent="0.35">
      <c r="A12" s="24" t="s">
        <v>303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30">
        <v>0</v>
      </c>
      <c r="H12" s="6">
        <v>0</v>
      </c>
      <c r="I12" s="6">
        <v>0</v>
      </c>
      <c r="J12" s="6">
        <v>0</v>
      </c>
      <c r="K12" s="25">
        <v>0.99937364288452957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25">
        <v>0.99938256618738563</v>
      </c>
    </row>
    <row r="13" spans="1:21" x14ac:dyDescent="0.3">
      <c r="A13" s="23" t="s">
        <v>0</v>
      </c>
      <c r="B13" s="26">
        <v>108722783.76000002</v>
      </c>
      <c r="C13" s="26">
        <v>108722783.76000002</v>
      </c>
      <c r="D13" s="26">
        <v>-106531.84000000001</v>
      </c>
      <c r="E13" s="26">
        <v>0</v>
      </c>
      <c r="F13" s="26">
        <v>108616251.92000002</v>
      </c>
      <c r="G13" s="31">
        <v>108722576.72312474</v>
      </c>
      <c r="H13" s="26">
        <v>-106531.84000000001</v>
      </c>
      <c r="I13" s="26">
        <v>0</v>
      </c>
      <c r="J13" s="26">
        <v>108616044.88312474</v>
      </c>
      <c r="K13" s="27" t="s">
        <v>1</v>
      </c>
      <c r="L13" s="26">
        <v>109652057.34000003</v>
      </c>
      <c r="M13" s="26">
        <v>109652057.34000003</v>
      </c>
      <c r="N13" s="26">
        <v>-106531.84000000001</v>
      </c>
      <c r="O13" s="26">
        <v>0</v>
      </c>
      <c r="P13" s="26">
        <v>109545525.50000003</v>
      </c>
      <c r="Q13" s="26">
        <v>109651848.77500159</v>
      </c>
      <c r="R13" s="26">
        <v>-106531.84000000001</v>
      </c>
      <c r="S13" s="26">
        <v>0</v>
      </c>
      <c r="T13" s="26">
        <v>109545316.93500158</v>
      </c>
      <c r="U13" s="27" t="s">
        <v>1</v>
      </c>
    </row>
    <row r="14" spans="1:21" x14ac:dyDescent="0.3">
      <c r="K14" s="28"/>
      <c r="U14" s="28"/>
    </row>
    <row r="15" spans="1:21" x14ac:dyDescent="0.3">
      <c r="A15" s="23" t="s">
        <v>22</v>
      </c>
      <c r="B15" s="6"/>
      <c r="C15" s="6"/>
      <c r="D15" s="6"/>
      <c r="E15" s="6"/>
      <c r="F15" s="6"/>
      <c r="G15" s="30"/>
      <c r="H15" s="6"/>
      <c r="I15" s="6"/>
      <c r="J15" s="6"/>
      <c r="K15" s="22"/>
      <c r="L15" s="6"/>
      <c r="M15" s="6"/>
      <c r="N15" s="6"/>
      <c r="O15" s="6"/>
      <c r="P15" s="6"/>
      <c r="Q15" s="6"/>
      <c r="R15" s="6"/>
      <c r="S15" s="6"/>
      <c r="T15" s="6"/>
      <c r="U15" s="22"/>
    </row>
    <row r="16" spans="1:21" x14ac:dyDescent="0.3">
      <c r="A16" s="24" t="s">
        <v>304</v>
      </c>
      <c r="B16" s="6">
        <v>2874460.1099999994</v>
      </c>
      <c r="C16" s="6">
        <v>2874460.1099999994</v>
      </c>
      <c r="D16" s="6">
        <v>0</v>
      </c>
      <c r="E16" s="6">
        <v>0</v>
      </c>
      <c r="F16" s="6">
        <v>2874460.1099999994</v>
      </c>
      <c r="G16" s="30">
        <v>2874460.1099999994</v>
      </c>
      <c r="H16" s="6">
        <v>0</v>
      </c>
      <c r="I16" s="6">
        <v>0</v>
      </c>
      <c r="J16" s="6">
        <v>2874460.1099999994</v>
      </c>
      <c r="K16" s="25">
        <v>1</v>
      </c>
      <c r="L16" s="6">
        <v>2968640.69</v>
      </c>
      <c r="M16" s="6">
        <v>2968640.69</v>
      </c>
      <c r="N16" s="6">
        <v>0</v>
      </c>
      <c r="O16" s="6">
        <v>0</v>
      </c>
      <c r="P16" s="6">
        <v>2968640.69</v>
      </c>
      <c r="Q16" s="6">
        <v>2968640.69</v>
      </c>
      <c r="R16" s="6">
        <v>0</v>
      </c>
      <c r="S16" s="6">
        <v>0</v>
      </c>
      <c r="T16" s="6">
        <v>2968640.69</v>
      </c>
      <c r="U16" s="25">
        <v>1</v>
      </c>
    </row>
    <row r="17" spans="1:21" x14ac:dyDescent="0.3">
      <c r="A17" s="24" t="s">
        <v>305</v>
      </c>
      <c r="B17" s="6">
        <v>5238827.1199999992</v>
      </c>
      <c r="C17" s="6">
        <v>5238827.1199999992</v>
      </c>
      <c r="D17" s="6">
        <v>-5238827.1199999992</v>
      </c>
      <c r="E17" s="6">
        <v>0</v>
      </c>
      <c r="F17" s="6">
        <v>0</v>
      </c>
      <c r="G17" s="30">
        <v>5238827.1199999992</v>
      </c>
      <c r="H17" s="6">
        <v>-5238827.1199999992</v>
      </c>
      <c r="I17" s="6">
        <v>0</v>
      </c>
      <c r="J17" s="6">
        <v>0</v>
      </c>
      <c r="K17" s="25">
        <v>1</v>
      </c>
      <c r="L17" s="6">
        <v>5401976.2000000002</v>
      </c>
      <c r="M17" s="6">
        <v>5401976.2000000002</v>
      </c>
      <c r="N17" s="6">
        <v>-5401976.2000000002</v>
      </c>
      <c r="O17" s="6">
        <v>0</v>
      </c>
      <c r="P17" s="6">
        <v>0</v>
      </c>
      <c r="Q17" s="6">
        <v>5401976.2000000002</v>
      </c>
      <c r="R17" s="6">
        <v>-5401976.2000000002</v>
      </c>
      <c r="S17" s="6">
        <v>0</v>
      </c>
      <c r="T17" s="6">
        <v>0</v>
      </c>
      <c r="U17" s="25">
        <v>1</v>
      </c>
    </row>
    <row r="18" spans="1:21" x14ac:dyDescent="0.3">
      <c r="A18" s="24" t="s">
        <v>306</v>
      </c>
      <c r="B18" s="6">
        <v>2786728.2600000007</v>
      </c>
      <c r="C18" s="6">
        <v>2786728.2600000007</v>
      </c>
      <c r="D18" s="6">
        <v>0</v>
      </c>
      <c r="E18" s="6">
        <v>0</v>
      </c>
      <c r="F18" s="6">
        <v>2786728.2600000007</v>
      </c>
      <c r="G18" s="30">
        <v>2786728.2600000007</v>
      </c>
      <c r="H18" s="6">
        <v>0</v>
      </c>
      <c r="I18" s="6">
        <v>0</v>
      </c>
      <c r="J18" s="6">
        <v>2786728.2600000007</v>
      </c>
      <c r="K18" s="25">
        <v>1</v>
      </c>
      <c r="L18" s="6">
        <v>2474392.62</v>
      </c>
      <c r="M18" s="6">
        <v>2474392.62</v>
      </c>
      <c r="N18" s="6">
        <v>0</v>
      </c>
      <c r="O18" s="6">
        <v>0</v>
      </c>
      <c r="P18" s="6">
        <v>2474392.62</v>
      </c>
      <c r="Q18" s="6">
        <v>2474392.62</v>
      </c>
      <c r="R18" s="6">
        <v>0</v>
      </c>
      <c r="S18" s="6">
        <v>0</v>
      </c>
      <c r="T18" s="6">
        <v>2474392.62</v>
      </c>
      <c r="U18" s="25">
        <v>1</v>
      </c>
    </row>
    <row r="19" spans="1:21" x14ac:dyDescent="0.3">
      <c r="A19" s="24" t="s">
        <v>307</v>
      </c>
      <c r="B19" s="6">
        <v>34884127.950000033</v>
      </c>
      <c r="C19" s="6">
        <v>34884127.950000033</v>
      </c>
      <c r="D19" s="6">
        <v>-34884127.950000033</v>
      </c>
      <c r="E19" s="6">
        <v>0</v>
      </c>
      <c r="F19" s="6">
        <v>0</v>
      </c>
      <c r="G19" s="30">
        <v>34884127.950000033</v>
      </c>
      <c r="H19" s="6">
        <v>-34884127.950000033</v>
      </c>
      <c r="I19" s="6">
        <v>0</v>
      </c>
      <c r="J19" s="6">
        <v>0</v>
      </c>
      <c r="K19" s="25">
        <v>1</v>
      </c>
      <c r="L19" s="6">
        <v>34758159.00999999</v>
      </c>
      <c r="M19" s="6">
        <v>34758159.00999999</v>
      </c>
      <c r="N19" s="6">
        <v>-34758159.00999999</v>
      </c>
      <c r="O19" s="6">
        <v>0</v>
      </c>
      <c r="P19" s="6">
        <v>0</v>
      </c>
      <c r="Q19" s="6">
        <v>34758159.00999999</v>
      </c>
      <c r="R19" s="6">
        <v>-34758159.00999999</v>
      </c>
      <c r="S19" s="6">
        <v>0</v>
      </c>
      <c r="T19" s="6">
        <v>0</v>
      </c>
      <c r="U19" s="25">
        <v>1</v>
      </c>
    </row>
    <row r="20" spans="1:21" x14ac:dyDescent="0.3">
      <c r="A20" s="24" t="s">
        <v>308</v>
      </c>
      <c r="B20" s="6">
        <v>82829.72</v>
      </c>
      <c r="C20" s="6">
        <v>82829.72</v>
      </c>
      <c r="D20" s="6">
        <v>0</v>
      </c>
      <c r="E20" s="6">
        <v>0</v>
      </c>
      <c r="F20" s="6">
        <v>82829.72</v>
      </c>
      <c r="G20" s="30">
        <v>82829.72</v>
      </c>
      <c r="H20" s="6">
        <v>0</v>
      </c>
      <c r="I20" s="6">
        <v>0</v>
      </c>
      <c r="J20" s="6">
        <v>82829.72</v>
      </c>
      <c r="K20" s="25">
        <v>1</v>
      </c>
      <c r="L20" s="6">
        <v>82829.72</v>
      </c>
      <c r="M20" s="6">
        <v>82829.72</v>
      </c>
      <c r="N20" s="6">
        <v>0</v>
      </c>
      <c r="O20" s="6">
        <v>0</v>
      </c>
      <c r="P20" s="6">
        <v>82829.72</v>
      </c>
      <c r="Q20" s="6">
        <v>82829.72</v>
      </c>
      <c r="R20" s="6">
        <v>0</v>
      </c>
      <c r="S20" s="6">
        <v>0</v>
      </c>
      <c r="T20" s="6">
        <v>82829.72</v>
      </c>
      <c r="U20" s="25">
        <v>1</v>
      </c>
    </row>
    <row r="21" spans="1:21" x14ac:dyDescent="0.3">
      <c r="A21" s="24" t="s">
        <v>309</v>
      </c>
      <c r="B21" s="6">
        <v>8566468.3300000001</v>
      </c>
      <c r="C21" s="6">
        <v>8566468.3300000001</v>
      </c>
      <c r="D21" s="6">
        <v>-8566468.3300000001</v>
      </c>
      <c r="E21" s="6">
        <v>0</v>
      </c>
      <c r="F21" s="6">
        <v>0</v>
      </c>
      <c r="G21" s="30">
        <v>8566468.3300000001</v>
      </c>
      <c r="H21" s="6">
        <v>-8566468.3300000001</v>
      </c>
      <c r="I21" s="6">
        <v>0</v>
      </c>
      <c r="J21" s="6">
        <v>0</v>
      </c>
      <c r="K21" s="25">
        <v>1</v>
      </c>
      <c r="L21" s="6">
        <v>8789196.5500000007</v>
      </c>
      <c r="M21" s="6">
        <v>8789196.5500000007</v>
      </c>
      <c r="N21" s="6">
        <v>-8789196.5500000007</v>
      </c>
      <c r="O21" s="6">
        <v>0</v>
      </c>
      <c r="P21" s="6">
        <v>0</v>
      </c>
      <c r="Q21" s="6">
        <v>8789196.5500000007</v>
      </c>
      <c r="R21" s="6">
        <v>-8789196.5500000007</v>
      </c>
      <c r="S21" s="6">
        <v>0</v>
      </c>
      <c r="T21" s="6">
        <v>0</v>
      </c>
      <c r="U21" s="25">
        <v>1</v>
      </c>
    </row>
    <row r="22" spans="1:21" x14ac:dyDescent="0.3">
      <c r="A22" s="24" t="s">
        <v>310</v>
      </c>
      <c r="B22" s="6">
        <v>8193602.8599999985</v>
      </c>
      <c r="C22" s="6">
        <v>8193602.8599999985</v>
      </c>
      <c r="D22" s="6">
        <v>0</v>
      </c>
      <c r="E22" s="6">
        <v>0</v>
      </c>
      <c r="F22" s="6">
        <v>8193602.8599999985</v>
      </c>
      <c r="G22" s="30">
        <v>8193602.8599999985</v>
      </c>
      <c r="H22" s="6">
        <v>0</v>
      </c>
      <c r="I22" s="6">
        <v>0</v>
      </c>
      <c r="J22" s="6">
        <v>8193602.8599999985</v>
      </c>
      <c r="K22" s="25">
        <v>1</v>
      </c>
      <c r="L22" s="6">
        <v>7939478.3000000007</v>
      </c>
      <c r="M22" s="6">
        <v>7939478.3000000007</v>
      </c>
      <c r="N22" s="6">
        <v>0</v>
      </c>
      <c r="O22" s="6">
        <v>0</v>
      </c>
      <c r="P22" s="6">
        <v>7939478.3000000007</v>
      </c>
      <c r="Q22" s="6">
        <v>7939478.3000000007</v>
      </c>
      <c r="R22" s="6">
        <v>0</v>
      </c>
      <c r="S22" s="6">
        <v>0</v>
      </c>
      <c r="T22" s="6">
        <v>7939478.3000000007</v>
      </c>
      <c r="U22" s="25">
        <v>1</v>
      </c>
    </row>
    <row r="23" spans="1:21" ht="15" thickBot="1" x14ac:dyDescent="0.35">
      <c r="A23" s="24" t="s">
        <v>311</v>
      </c>
      <c r="B23" s="6">
        <v>3438251.350000001</v>
      </c>
      <c r="C23" s="6">
        <v>3438251.350000001</v>
      </c>
      <c r="D23" s="6">
        <v>-3438251.350000001</v>
      </c>
      <c r="E23" s="6">
        <v>0</v>
      </c>
      <c r="F23" s="6">
        <v>0</v>
      </c>
      <c r="G23" s="30">
        <v>3438251.350000001</v>
      </c>
      <c r="H23" s="6">
        <v>-3438251.350000001</v>
      </c>
      <c r="I23" s="6">
        <v>0</v>
      </c>
      <c r="J23" s="6">
        <v>0</v>
      </c>
      <c r="K23" s="25">
        <v>1</v>
      </c>
      <c r="L23" s="6">
        <v>3191613.83</v>
      </c>
      <c r="M23" s="6">
        <v>3191613.83</v>
      </c>
      <c r="N23" s="6">
        <v>-3191613.83</v>
      </c>
      <c r="O23" s="6">
        <v>0</v>
      </c>
      <c r="P23" s="6">
        <v>0</v>
      </c>
      <c r="Q23" s="6">
        <v>3191613.83</v>
      </c>
      <c r="R23" s="6">
        <v>-3191613.83</v>
      </c>
      <c r="S23" s="6">
        <v>0</v>
      </c>
      <c r="T23" s="6">
        <v>0</v>
      </c>
      <c r="U23" s="25">
        <v>1</v>
      </c>
    </row>
    <row r="24" spans="1:21" x14ac:dyDescent="0.3">
      <c r="A24" s="23" t="s">
        <v>22</v>
      </c>
      <c r="B24" s="26">
        <v>66065295.700000025</v>
      </c>
      <c r="C24" s="26">
        <v>66065295.700000025</v>
      </c>
      <c r="D24" s="26">
        <v>-52127674.75000003</v>
      </c>
      <c r="E24" s="26">
        <v>0</v>
      </c>
      <c r="F24" s="26">
        <v>13937620.949999999</v>
      </c>
      <c r="G24" s="31">
        <v>66065295.700000025</v>
      </c>
      <c r="H24" s="26">
        <v>-52127674.75000003</v>
      </c>
      <c r="I24" s="26">
        <v>0</v>
      </c>
      <c r="J24" s="26">
        <v>13937620.949999999</v>
      </c>
      <c r="K24" s="27" t="s">
        <v>1</v>
      </c>
      <c r="L24" s="26">
        <v>65606286.919999987</v>
      </c>
      <c r="M24" s="26">
        <v>65606286.919999987</v>
      </c>
      <c r="N24" s="26">
        <v>-52140945.589999989</v>
      </c>
      <c r="O24" s="26">
        <v>0</v>
      </c>
      <c r="P24" s="26">
        <v>13465341.330000002</v>
      </c>
      <c r="Q24" s="26">
        <v>65606286.919999987</v>
      </c>
      <c r="R24" s="26">
        <v>-52140945.589999989</v>
      </c>
      <c r="S24" s="26">
        <v>0</v>
      </c>
      <c r="T24" s="26">
        <v>13465341.330000002</v>
      </c>
      <c r="U24" s="27" t="s">
        <v>1</v>
      </c>
    </row>
    <row r="25" spans="1:21" x14ac:dyDescent="0.3">
      <c r="K25" s="28"/>
      <c r="U25" s="28"/>
    </row>
    <row r="26" spans="1:21" x14ac:dyDescent="0.3">
      <c r="A26" s="23" t="s">
        <v>31</v>
      </c>
      <c r="B26" s="6"/>
      <c r="C26" s="6"/>
      <c r="D26" s="6"/>
      <c r="E26" s="6"/>
      <c r="F26" s="6"/>
      <c r="G26" s="30"/>
      <c r="H26" s="6"/>
      <c r="I26" s="6"/>
      <c r="J26" s="6"/>
      <c r="K26" s="22"/>
      <c r="L26" s="6"/>
      <c r="M26" s="6"/>
      <c r="N26" s="6"/>
      <c r="O26" s="6"/>
      <c r="P26" s="6"/>
      <c r="Q26" s="6"/>
      <c r="R26" s="6"/>
      <c r="S26" s="6"/>
      <c r="T26" s="6"/>
      <c r="U26" s="22"/>
    </row>
    <row r="27" spans="1:21" x14ac:dyDescent="0.3">
      <c r="A27" s="24" t="s">
        <v>312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30">
        <v>0</v>
      </c>
      <c r="H27" s="6">
        <v>0</v>
      </c>
      <c r="I27" s="6">
        <v>0</v>
      </c>
      <c r="J27" s="6">
        <v>0</v>
      </c>
      <c r="K27" s="25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25">
        <v>1</v>
      </c>
    </row>
    <row r="28" spans="1:21" x14ac:dyDescent="0.3">
      <c r="A28" s="24" t="s">
        <v>313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30">
        <v>0</v>
      </c>
      <c r="H28" s="6">
        <v>0</v>
      </c>
      <c r="I28" s="6">
        <v>0</v>
      </c>
      <c r="J28" s="6">
        <v>0</v>
      </c>
      <c r="K28" s="25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25">
        <v>1</v>
      </c>
    </row>
    <row r="29" spans="1:21" ht="15" thickBot="1" x14ac:dyDescent="0.35">
      <c r="A29" s="24" t="s">
        <v>314</v>
      </c>
      <c r="B29" s="6">
        <v>14241782.479999999</v>
      </c>
      <c r="C29" s="6">
        <v>14241782.479999999</v>
      </c>
      <c r="D29" s="6">
        <v>0</v>
      </c>
      <c r="E29" s="6">
        <v>0</v>
      </c>
      <c r="F29" s="6">
        <v>14241782.479999999</v>
      </c>
      <c r="G29" s="30">
        <v>14241782.479999999</v>
      </c>
      <c r="H29" s="6">
        <v>0</v>
      </c>
      <c r="I29" s="6">
        <v>0</v>
      </c>
      <c r="J29" s="6">
        <v>14241782.479999999</v>
      </c>
      <c r="K29" s="25">
        <v>1</v>
      </c>
      <c r="L29" s="6">
        <v>15746958.650000002</v>
      </c>
      <c r="M29" s="6">
        <v>15746958.650000002</v>
      </c>
      <c r="N29" s="6">
        <v>0</v>
      </c>
      <c r="O29" s="6">
        <v>0</v>
      </c>
      <c r="P29" s="6">
        <v>15746958.650000002</v>
      </c>
      <c r="Q29" s="6">
        <v>15746958.650000002</v>
      </c>
      <c r="R29" s="6">
        <v>0</v>
      </c>
      <c r="S29" s="6">
        <v>0</v>
      </c>
      <c r="T29" s="6">
        <v>15746958.650000002</v>
      </c>
      <c r="U29" s="25">
        <v>1</v>
      </c>
    </row>
    <row r="30" spans="1:21" x14ac:dyDescent="0.3">
      <c r="A30" s="23" t="s">
        <v>31</v>
      </c>
      <c r="B30" s="26">
        <v>14241782.479999999</v>
      </c>
      <c r="C30" s="26">
        <v>14241782.479999999</v>
      </c>
      <c r="D30" s="26">
        <v>0</v>
      </c>
      <c r="E30" s="26">
        <v>0</v>
      </c>
      <c r="F30" s="26">
        <v>14241782.479999999</v>
      </c>
      <c r="G30" s="31">
        <v>14241782.479999999</v>
      </c>
      <c r="H30" s="26">
        <v>0</v>
      </c>
      <c r="I30" s="26">
        <v>0</v>
      </c>
      <c r="J30" s="26">
        <v>14241782.479999999</v>
      </c>
      <c r="K30" s="27" t="s">
        <v>1</v>
      </c>
      <c r="L30" s="26">
        <v>15746958.650000002</v>
      </c>
      <c r="M30" s="26">
        <v>15746958.650000002</v>
      </c>
      <c r="N30" s="26">
        <v>0</v>
      </c>
      <c r="O30" s="26">
        <v>0</v>
      </c>
      <c r="P30" s="26">
        <v>15746958.650000002</v>
      </c>
      <c r="Q30" s="26">
        <v>15746958.650000002</v>
      </c>
      <c r="R30" s="26">
        <v>0</v>
      </c>
      <c r="S30" s="26">
        <v>0</v>
      </c>
      <c r="T30" s="26">
        <v>15746958.650000002</v>
      </c>
      <c r="U30" s="27" t="s">
        <v>1</v>
      </c>
    </row>
    <row r="31" spans="1:21" x14ac:dyDescent="0.3">
      <c r="K31" s="28"/>
      <c r="U31" s="28"/>
    </row>
    <row r="32" spans="1:21" x14ac:dyDescent="0.3">
      <c r="A32" s="23" t="s">
        <v>35</v>
      </c>
      <c r="B32" s="6"/>
      <c r="C32" s="6"/>
      <c r="D32" s="6"/>
      <c r="E32" s="6"/>
      <c r="F32" s="6"/>
      <c r="G32" s="30"/>
      <c r="H32" s="6"/>
      <c r="I32" s="6"/>
      <c r="J32" s="6"/>
      <c r="K32" s="22"/>
      <c r="L32" s="6"/>
      <c r="M32" s="6"/>
      <c r="N32" s="6"/>
      <c r="O32" s="6"/>
      <c r="P32" s="6"/>
      <c r="Q32" s="6"/>
      <c r="R32" s="6"/>
      <c r="S32" s="6"/>
      <c r="T32" s="6"/>
      <c r="U32" s="22"/>
    </row>
    <row r="33" spans="1:21" x14ac:dyDescent="0.3">
      <c r="A33" s="24" t="s">
        <v>315</v>
      </c>
      <c r="B33" s="6">
        <v>213331773.59000012</v>
      </c>
      <c r="C33" s="6">
        <v>213331773.59000012</v>
      </c>
      <c r="D33" s="6">
        <v>-27160870.824831005</v>
      </c>
      <c r="E33" s="6">
        <v>0</v>
      </c>
      <c r="F33" s="6">
        <v>186170902.76516911</v>
      </c>
      <c r="G33" s="30">
        <v>206388574.0493004</v>
      </c>
      <c r="H33" s="6">
        <v>-26276879.928105012</v>
      </c>
      <c r="I33" s="6">
        <v>0</v>
      </c>
      <c r="J33" s="6">
        <v>180111694.12119538</v>
      </c>
      <c r="K33" s="25">
        <v>0.96745351419595016</v>
      </c>
      <c r="L33" s="6">
        <v>217876456.16000044</v>
      </c>
      <c r="M33" s="6">
        <v>217876456.16000044</v>
      </c>
      <c r="N33" s="6">
        <v>-27723052.575182315</v>
      </c>
      <c r="O33" s="6">
        <v>0</v>
      </c>
      <c r="P33" s="6">
        <v>190153403.58481812</v>
      </c>
      <c r="Q33" s="6">
        <v>210948907.15526071</v>
      </c>
      <c r="R33" s="6">
        <v>-26841576.858804245</v>
      </c>
      <c r="S33" s="6">
        <v>0</v>
      </c>
      <c r="T33" s="6">
        <v>184107330.29645646</v>
      </c>
      <c r="U33" s="25">
        <v>0.96820423313819459</v>
      </c>
    </row>
    <row r="34" spans="1:21" x14ac:dyDescent="0.3">
      <c r="A34" s="24" t="s">
        <v>316</v>
      </c>
      <c r="B34" s="6">
        <v>44907687.470000021</v>
      </c>
      <c r="C34" s="6">
        <v>44907687.470000021</v>
      </c>
      <c r="D34" s="6">
        <v>-437982.57</v>
      </c>
      <c r="E34" s="6">
        <v>0</v>
      </c>
      <c r="F34" s="6">
        <v>44469704.900000021</v>
      </c>
      <c r="G34" s="30">
        <v>43446100.057264961</v>
      </c>
      <c r="H34" s="6">
        <v>-423727.77650307375</v>
      </c>
      <c r="I34" s="6">
        <v>0</v>
      </c>
      <c r="J34" s="6">
        <v>43022372.28076189</v>
      </c>
      <c r="K34" s="25">
        <v>0.96745351419595016</v>
      </c>
      <c r="L34" s="6">
        <v>45583242.32000003</v>
      </c>
      <c r="M34" s="6">
        <v>45583242.32000003</v>
      </c>
      <c r="N34" s="6">
        <v>-437982.57</v>
      </c>
      <c r="O34" s="6">
        <v>0</v>
      </c>
      <c r="P34" s="6">
        <v>45145259.75000003</v>
      </c>
      <c r="Q34" s="6">
        <v>44133888.174388126</v>
      </c>
      <c r="R34" s="6">
        <v>-424056.57831474562</v>
      </c>
      <c r="S34" s="6">
        <v>0</v>
      </c>
      <c r="T34" s="6">
        <v>43709831.596073382</v>
      </c>
      <c r="U34" s="25">
        <v>0.96820423313819459</v>
      </c>
    </row>
    <row r="35" spans="1:21" x14ac:dyDescent="0.3">
      <c r="A35" s="24" t="s">
        <v>317</v>
      </c>
      <c r="B35" s="6">
        <v>515499.99999999988</v>
      </c>
      <c r="C35" s="6">
        <v>515499.99999999988</v>
      </c>
      <c r="D35" s="6">
        <v>-515499.99999999988</v>
      </c>
      <c r="E35" s="6">
        <v>0</v>
      </c>
      <c r="F35" s="6">
        <v>0</v>
      </c>
      <c r="G35" s="30">
        <v>515499.99999999988</v>
      </c>
      <c r="H35" s="6">
        <v>-515499.99999999988</v>
      </c>
      <c r="I35" s="6">
        <v>0</v>
      </c>
      <c r="J35" s="6">
        <v>0</v>
      </c>
      <c r="K35" s="25">
        <v>1</v>
      </c>
      <c r="L35" s="6">
        <v>515499.99999999988</v>
      </c>
      <c r="M35" s="6">
        <v>515499.99999999988</v>
      </c>
      <c r="N35" s="6">
        <v>-515499.99999999988</v>
      </c>
      <c r="O35" s="6">
        <v>0</v>
      </c>
      <c r="P35" s="6">
        <v>0</v>
      </c>
      <c r="Q35" s="6">
        <v>515499.99999999988</v>
      </c>
      <c r="R35" s="6">
        <v>-515499.99999999988</v>
      </c>
      <c r="S35" s="6">
        <v>0</v>
      </c>
      <c r="T35" s="6">
        <v>0</v>
      </c>
      <c r="U35" s="25">
        <v>1</v>
      </c>
    </row>
    <row r="36" spans="1:21" x14ac:dyDescent="0.3">
      <c r="A36" s="24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30">
        <v>0</v>
      </c>
      <c r="H36" s="6">
        <v>0</v>
      </c>
      <c r="I36" s="6">
        <v>0</v>
      </c>
      <c r="J36" s="6">
        <v>0</v>
      </c>
      <c r="K36" s="25">
        <v>0.94712157517284312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25">
        <v>0.94721959034263092</v>
      </c>
    </row>
    <row r="37" spans="1:21" x14ac:dyDescent="0.3">
      <c r="A37" s="24" t="s">
        <v>318</v>
      </c>
      <c r="B37" s="6">
        <v>-99223787.140000001</v>
      </c>
      <c r="C37" s="6">
        <v>-99223787.140000001</v>
      </c>
      <c r="D37" s="6">
        <v>0</v>
      </c>
      <c r="E37" s="6">
        <v>0</v>
      </c>
      <c r="F37" s="6">
        <v>-99223787.140000001</v>
      </c>
      <c r="G37" s="30">
        <v>-95994401.560423926</v>
      </c>
      <c r="H37" s="6">
        <v>0</v>
      </c>
      <c r="I37" s="6">
        <v>0</v>
      </c>
      <c r="J37" s="6">
        <v>-95994401.560423926</v>
      </c>
      <c r="K37" s="25">
        <v>0.96745351419595016</v>
      </c>
      <c r="L37" s="6">
        <v>-103067989.48000005</v>
      </c>
      <c r="M37" s="6">
        <v>-103067989.48000005</v>
      </c>
      <c r="N37" s="6">
        <v>0</v>
      </c>
      <c r="O37" s="6">
        <v>0</v>
      </c>
      <c r="P37" s="6">
        <v>-103067989.48000005</v>
      </c>
      <c r="Q37" s="6">
        <v>-99790863.715578958</v>
      </c>
      <c r="R37" s="6">
        <v>0</v>
      </c>
      <c r="S37" s="6">
        <v>0</v>
      </c>
      <c r="T37" s="6">
        <v>-99790863.715578958</v>
      </c>
      <c r="U37" s="25">
        <v>0.96820423313819459</v>
      </c>
    </row>
    <row r="38" spans="1:21" x14ac:dyDescent="0.3">
      <c r="A38" s="24" t="s">
        <v>319</v>
      </c>
      <c r="B38" s="6">
        <v>-450999.99999999988</v>
      </c>
      <c r="C38" s="6">
        <v>-450999.99999999988</v>
      </c>
      <c r="D38" s="6">
        <v>450999.99999999988</v>
      </c>
      <c r="E38" s="6">
        <v>0</v>
      </c>
      <c r="F38" s="6">
        <v>0</v>
      </c>
      <c r="G38" s="30">
        <v>-450999.99999999988</v>
      </c>
      <c r="H38" s="6">
        <v>450999.99999999988</v>
      </c>
      <c r="I38" s="6">
        <v>0</v>
      </c>
      <c r="J38" s="6">
        <v>0</v>
      </c>
      <c r="K38" s="25">
        <v>1</v>
      </c>
      <c r="L38" s="6">
        <v>-450999.99999999988</v>
      </c>
      <c r="M38" s="6">
        <v>-450999.99999999988</v>
      </c>
      <c r="N38" s="6">
        <v>450999.99999999988</v>
      </c>
      <c r="O38" s="6">
        <v>0</v>
      </c>
      <c r="P38" s="6">
        <v>0</v>
      </c>
      <c r="Q38" s="6">
        <v>-450999.99999999988</v>
      </c>
      <c r="R38" s="6">
        <v>450999.99999999988</v>
      </c>
      <c r="S38" s="6">
        <v>0</v>
      </c>
      <c r="T38" s="6">
        <v>0</v>
      </c>
      <c r="U38" s="25">
        <v>1</v>
      </c>
    </row>
    <row r="39" spans="1:21" x14ac:dyDescent="0.3">
      <c r="A39" s="24" t="s">
        <v>320</v>
      </c>
      <c r="B39" s="6">
        <v>39002008.720000029</v>
      </c>
      <c r="C39" s="6">
        <v>39002008.720000029</v>
      </c>
      <c r="D39" s="6">
        <v>0</v>
      </c>
      <c r="E39" s="6">
        <v>0</v>
      </c>
      <c r="F39" s="6">
        <v>39002008.720000029</v>
      </c>
      <c r="G39" s="30">
        <v>37732630.396865122</v>
      </c>
      <c r="H39" s="6">
        <v>0</v>
      </c>
      <c r="I39" s="6">
        <v>0</v>
      </c>
      <c r="J39" s="6">
        <v>37732630.396865122</v>
      </c>
      <c r="K39" s="25">
        <v>0.96745351419595016</v>
      </c>
      <c r="L39" s="6">
        <v>41673686.330000013</v>
      </c>
      <c r="M39" s="6">
        <v>41673686.330000013</v>
      </c>
      <c r="N39" s="6">
        <v>0</v>
      </c>
      <c r="O39" s="6">
        <v>0</v>
      </c>
      <c r="P39" s="6">
        <v>41673686.330000013</v>
      </c>
      <c r="Q39" s="6">
        <v>40348639.515179329</v>
      </c>
      <c r="R39" s="6">
        <v>0</v>
      </c>
      <c r="S39" s="6">
        <v>0</v>
      </c>
      <c r="T39" s="6">
        <v>40348639.515179329</v>
      </c>
      <c r="U39" s="25">
        <v>0.96820423313819459</v>
      </c>
    </row>
    <row r="40" spans="1:21" x14ac:dyDescent="0.3">
      <c r="A40" s="24" t="s">
        <v>321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30">
        <v>0</v>
      </c>
      <c r="H40" s="6">
        <v>0</v>
      </c>
      <c r="I40" s="6">
        <v>0</v>
      </c>
      <c r="J40" s="6">
        <v>0</v>
      </c>
      <c r="K40" s="25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25">
        <v>1</v>
      </c>
    </row>
    <row r="41" spans="1:21" x14ac:dyDescent="0.3">
      <c r="A41" s="24" t="s">
        <v>322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30">
        <v>0</v>
      </c>
      <c r="H41" s="6">
        <v>0</v>
      </c>
      <c r="I41" s="6">
        <v>0</v>
      </c>
      <c r="J41" s="6">
        <v>0</v>
      </c>
      <c r="K41" s="25">
        <v>0.94712157517284312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25">
        <v>0.94721959034263092</v>
      </c>
    </row>
    <row r="42" spans="1:21" x14ac:dyDescent="0.3">
      <c r="A42" s="24" t="s">
        <v>49</v>
      </c>
      <c r="B42" s="6">
        <v>1411824</v>
      </c>
      <c r="C42" s="6">
        <v>1411824</v>
      </c>
      <c r="D42" s="6">
        <v>-1411824</v>
      </c>
      <c r="E42" s="6">
        <v>0</v>
      </c>
      <c r="F42" s="6">
        <v>0</v>
      </c>
      <c r="G42" s="30">
        <v>1337168.9707468241</v>
      </c>
      <c r="H42" s="6">
        <v>-1337168.9707468241</v>
      </c>
      <c r="I42" s="6">
        <v>0</v>
      </c>
      <c r="J42" s="6">
        <v>0</v>
      </c>
      <c r="K42" s="25">
        <v>0.94712157517284312</v>
      </c>
      <c r="L42" s="6">
        <v>1440060</v>
      </c>
      <c r="M42" s="6">
        <v>1440060</v>
      </c>
      <c r="N42" s="6">
        <v>-1440060</v>
      </c>
      <c r="O42" s="6">
        <v>0</v>
      </c>
      <c r="P42" s="6">
        <v>0</v>
      </c>
      <c r="Q42" s="6">
        <v>1364053.0432688091</v>
      </c>
      <c r="R42" s="6">
        <v>-1364053.0432688091</v>
      </c>
      <c r="S42" s="6">
        <v>0</v>
      </c>
      <c r="T42" s="6">
        <v>0</v>
      </c>
      <c r="U42" s="25">
        <v>0.94721959034263092</v>
      </c>
    </row>
    <row r="43" spans="1:21" x14ac:dyDescent="0.3">
      <c r="A43" s="24" t="s">
        <v>323</v>
      </c>
      <c r="B43" s="6">
        <v>14539117.02</v>
      </c>
      <c r="C43" s="6">
        <v>14539117.02</v>
      </c>
      <c r="D43" s="6">
        <v>0</v>
      </c>
      <c r="E43" s="6">
        <v>0</v>
      </c>
      <c r="F43" s="6">
        <v>14539117.02</v>
      </c>
      <c r="G43" s="30">
        <v>13994172.594325539</v>
      </c>
      <c r="H43" s="6">
        <v>0</v>
      </c>
      <c r="I43" s="6">
        <v>0</v>
      </c>
      <c r="J43" s="6">
        <v>13994172.594325539</v>
      </c>
      <c r="K43" s="25">
        <v>0.96251873996716342</v>
      </c>
      <c r="L43" s="6">
        <v>15579693.51</v>
      </c>
      <c r="M43" s="6">
        <v>15579693.51</v>
      </c>
      <c r="N43" s="6">
        <v>0</v>
      </c>
      <c r="O43" s="6">
        <v>0</v>
      </c>
      <c r="P43" s="6">
        <v>15579693.51</v>
      </c>
      <c r="Q43" s="6">
        <v>15011156.85787702</v>
      </c>
      <c r="R43" s="6">
        <v>0</v>
      </c>
      <c r="S43" s="6">
        <v>0</v>
      </c>
      <c r="T43" s="6">
        <v>15011156.85787702</v>
      </c>
      <c r="U43" s="25">
        <v>0.96350784103948783</v>
      </c>
    </row>
    <row r="44" spans="1:21" x14ac:dyDescent="0.3">
      <c r="A44" s="24" t="s">
        <v>324</v>
      </c>
      <c r="B44" s="6">
        <v>1110030.9200000002</v>
      </c>
      <c r="C44" s="6">
        <v>1110030.9200000002</v>
      </c>
      <c r="D44" s="6">
        <v>0</v>
      </c>
      <c r="E44" s="6">
        <v>0</v>
      </c>
      <c r="F44" s="6">
        <v>1110030.9200000002</v>
      </c>
      <c r="G44" s="30">
        <v>1055190.0437324196</v>
      </c>
      <c r="H44" s="6">
        <v>0</v>
      </c>
      <c r="I44" s="6">
        <v>0</v>
      </c>
      <c r="J44" s="6">
        <v>1055190.0437324196</v>
      </c>
      <c r="K44" s="25">
        <v>0.95059518137784804</v>
      </c>
      <c r="L44" s="6">
        <v>1176229.9200000002</v>
      </c>
      <c r="M44" s="6">
        <v>1176229.9200000002</v>
      </c>
      <c r="N44" s="6">
        <v>0</v>
      </c>
      <c r="O44" s="6">
        <v>0</v>
      </c>
      <c r="P44" s="6">
        <v>1176229.9200000002</v>
      </c>
      <c r="Q44" s="6">
        <v>1118928.3941333566</v>
      </c>
      <c r="R44" s="6">
        <v>0</v>
      </c>
      <c r="S44" s="6">
        <v>0</v>
      </c>
      <c r="T44" s="6">
        <v>1118928.3941333566</v>
      </c>
      <c r="U44" s="25">
        <v>0.95128373722490955</v>
      </c>
    </row>
    <row r="45" spans="1:21" x14ac:dyDescent="0.3">
      <c r="A45" s="24" t="s">
        <v>325</v>
      </c>
      <c r="B45" s="6">
        <v>482874.3899999999</v>
      </c>
      <c r="C45" s="6">
        <v>482874.3899999999</v>
      </c>
      <c r="D45" s="6">
        <v>-482874.3899999999</v>
      </c>
      <c r="E45" s="6">
        <v>0</v>
      </c>
      <c r="F45" s="6">
        <v>0</v>
      </c>
      <c r="G45" s="30">
        <v>464775.64942521258</v>
      </c>
      <c r="H45" s="6">
        <v>-464775.64942521258</v>
      </c>
      <c r="I45" s="6">
        <v>0</v>
      </c>
      <c r="J45" s="6">
        <v>0</v>
      </c>
      <c r="K45" s="25">
        <v>0.96251873996716342</v>
      </c>
      <c r="L45" s="6">
        <v>482874.3899999999</v>
      </c>
      <c r="M45" s="6">
        <v>482874.3899999999</v>
      </c>
      <c r="N45" s="6">
        <v>-482874.3899999999</v>
      </c>
      <c r="O45" s="6">
        <v>0</v>
      </c>
      <c r="P45" s="6">
        <v>0</v>
      </c>
      <c r="Q45" s="6">
        <v>465253.26100215956</v>
      </c>
      <c r="R45" s="6">
        <v>-465253.26100215956</v>
      </c>
      <c r="S45" s="6">
        <v>0</v>
      </c>
      <c r="T45" s="6">
        <v>0</v>
      </c>
      <c r="U45" s="25">
        <v>0.96350784103948783</v>
      </c>
    </row>
    <row r="46" spans="1:21" x14ac:dyDescent="0.3">
      <c r="A46" s="24" t="s">
        <v>53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30">
        <v>0</v>
      </c>
      <c r="H46" s="6">
        <v>0</v>
      </c>
      <c r="I46" s="6">
        <v>0</v>
      </c>
      <c r="J46" s="6">
        <v>0</v>
      </c>
      <c r="K46" s="25">
        <v>0.94712157517284312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25">
        <v>0.94721959034263092</v>
      </c>
    </row>
    <row r="47" spans="1:21" x14ac:dyDescent="0.3">
      <c r="A47" s="24" t="s">
        <v>326</v>
      </c>
      <c r="B47" s="6">
        <v>28139406.899999999</v>
      </c>
      <c r="C47" s="6">
        <v>28139406.899999999</v>
      </c>
      <c r="D47" s="6">
        <v>0</v>
      </c>
      <c r="E47" s="6">
        <v>0</v>
      </c>
      <c r="F47" s="6">
        <v>28139406.899999999</v>
      </c>
      <c r="G47" s="30">
        <v>27223568.092794765</v>
      </c>
      <c r="H47" s="6">
        <v>0</v>
      </c>
      <c r="I47" s="6">
        <v>0</v>
      </c>
      <c r="J47" s="6">
        <v>27223568.092794765</v>
      </c>
      <c r="K47" s="25">
        <v>0.96745351419595016</v>
      </c>
      <c r="L47" s="6">
        <v>28589507.359999999</v>
      </c>
      <c r="M47" s="6">
        <v>28589507.359999999</v>
      </c>
      <c r="N47" s="6">
        <v>0</v>
      </c>
      <c r="O47" s="6">
        <v>0</v>
      </c>
      <c r="P47" s="6">
        <v>28589507.359999999</v>
      </c>
      <c r="Q47" s="6">
        <v>27680482.049287569</v>
      </c>
      <c r="R47" s="6">
        <v>0</v>
      </c>
      <c r="S47" s="6">
        <v>0</v>
      </c>
      <c r="T47" s="6">
        <v>27680482.049287569</v>
      </c>
      <c r="U47" s="25">
        <v>0.96820423313819459</v>
      </c>
    </row>
    <row r="48" spans="1:21" x14ac:dyDescent="0.3">
      <c r="A48" s="24" t="s">
        <v>327</v>
      </c>
      <c r="B48" s="6">
        <v>726120.15000000014</v>
      </c>
      <c r="C48" s="6">
        <v>726120.15000000014</v>
      </c>
      <c r="D48" s="6">
        <v>-726120.15000000014</v>
      </c>
      <c r="E48" s="6">
        <v>0</v>
      </c>
      <c r="F48" s="6">
        <v>0</v>
      </c>
      <c r="G48" s="30">
        <v>687724.06023274129</v>
      </c>
      <c r="H48" s="6">
        <v>-687724.06023274129</v>
      </c>
      <c r="I48" s="6">
        <v>0</v>
      </c>
      <c r="J48" s="6">
        <v>0</v>
      </c>
      <c r="K48" s="25">
        <v>0.94712157517284312</v>
      </c>
      <c r="L48" s="6">
        <v>764747.72000000009</v>
      </c>
      <c r="M48" s="6">
        <v>764747.72000000009</v>
      </c>
      <c r="N48" s="6">
        <v>-764747.72000000009</v>
      </c>
      <c r="O48" s="6">
        <v>0</v>
      </c>
      <c r="P48" s="6">
        <v>0</v>
      </c>
      <c r="Q48" s="6">
        <v>724384.02205386106</v>
      </c>
      <c r="R48" s="6">
        <v>-724384.02205386106</v>
      </c>
      <c r="S48" s="6">
        <v>0</v>
      </c>
      <c r="T48" s="6">
        <v>0</v>
      </c>
      <c r="U48" s="25">
        <v>0.94721959034263092</v>
      </c>
    </row>
    <row r="49" spans="1:21" x14ac:dyDescent="0.3">
      <c r="A49" s="24" t="s">
        <v>328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30">
        <v>0</v>
      </c>
      <c r="H49" s="6">
        <v>0</v>
      </c>
      <c r="I49" s="6">
        <v>0</v>
      </c>
      <c r="J49" s="6">
        <v>0</v>
      </c>
      <c r="K49" s="25">
        <v>0.94712157517284312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25">
        <v>0.94721959034263092</v>
      </c>
    </row>
    <row r="50" spans="1:21" x14ac:dyDescent="0.3">
      <c r="A50" s="24" t="s">
        <v>329</v>
      </c>
      <c r="B50" s="6">
        <v>186.41</v>
      </c>
      <c r="C50" s="6">
        <v>186.41</v>
      </c>
      <c r="D50" s="6">
        <v>-186.41</v>
      </c>
      <c r="E50" s="6">
        <v>0</v>
      </c>
      <c r="F50" s="6">
        <v>0</v>
      </c>
      <c r="G50" s="30">
        <v>176.55293282796967</v>
      </c>
      <c r="H50" s="6">
        <v>-176.55293282796967</v>
      </c>
      <c r="I50" s="6">
        <v>0</v>
      </c>
      <c r="J50" s="6">
        <v>0</v>
      </c>
      <c r="K50" s="25">
        <v>0.94712157517284312</v>
      </c>
      <c r="L50" s="6">
        <v>180.38000000000002</v>
      </c>
      <c r="M50" s="6">
        <v>180.38000000000002</v>
      </c>
      <c r="N50" s="6">
        <v>-180.38000000000002</v>
      </c>
      <c r="O50" s="6">
        <v>0</v>
      </c>
      <c r="P50" s="6">
        <v>0</v>
      </c>
      <c r="Q50" s="6">
        <v>170.85946970600378</v>
      </c>
      <c r="R50" s="6">
        <v>-170.85946970600378</v>
      </c>
      <c r="S50" s="6">
        <v>0</v>
      </c>
      <c r="T50" s="6">
        <v>0</v>
      </c>
      <c r="U50" s="25">
        <v>0.94721959034263092</v>
      </c>
    </row>
    <row r="51" spans="1:21" x14ac:dyDescent="0.3">
      <c r="A51" s="24" t="s">
        <v>330</v>
      </c>
      <c r="B51" s="6">
        <v>108800.69</v>
      </c>
      <c r="C51" s="6">
        <v>108800.69</v>
      </c>
      <c r="D51" s="6">
        <v>-108800.69</v>
      </c>
      <c r="E51" s="6">
        <v>0</v>
      </c>
      <c r="F51" s="6">
        <v>0</v>
      </c>
      <c r="G51" s="30">
        <v>108800.69</v>
      </c>
      <c r="H51" s="6">
        <v>-108800.69</v>
      </c>
      <c r="I51" s="6">
        <v>0</v>
      </c>
      <c r="J51" s="6">
        <v>0</v>
      </c>
      <c r="K51" s="25">
        <v>1</v>
      </c>
      <c r="L51" s="6">
        <v>106686.41000000002</v>
      </c>
      <c r="M51" s="6">
        <v>106686.41000000002</v>
      </c>
      <c r="N51" s="6">
        <v>-106686.41000000002</v>
      </c>
      <c r="O51" s="6">
        <v>0</v>
      </c>
      <c r="P51" s="6">
        <v>0</v>
      </c>
      <c r="Q51" s="6">
        <v>106686.41000000002</v>
      </c>
      <c r="R51" s="6">
        <v>-106686.41000000002</v>
      </c>
      <c r="S51" s="6">
        <v>0</v>
      </c>
      <c r="T51" s="6">
        <v>0</v>
      </c>
      <c r="U51" s="25">
        <v>1</v>
      </c>
    </row>
    <row r="52" spans="1:21" x14ac:dyDescent="0.3">
      <c r="A52" s="24" t="s">
        <v>331</v>
      </c>
      <c r="B52" s="6">
        <v>13087.890000000003</v>
      </c>
      <c r="C52" s="6">
        <v>13087.890000000003</v>
      </c>
      <c r="D52" s="6">
        <v>-13087.890000000003</v>
      </c>
      <c r="E52" s="6">
        <v>0</v>
      </c>
      <c r="F52" s="6">
        <v>0</v>
      </c>
      <c r="G52" s="30">
        <v>12395.822992488904</v>
      </c>
      <c r="H52" s="6">
        <v>-12395.822992488904</v>
      </c>
      <c r="I52" s="6">
        <v>0</v>
      </c>
      <c r="J52" s="6">
        <v>0</v>
      </c>
      <c r="K52" s="25">
        <v>0.94712157517284312</v>
      </c>
      <c r="L52" s="6">
        <v>13060.719999999998</v>
      </c>
      <c r="M52" s="6">
        <v>13060.719999999998</v>
      </c>
      <c r="N52" s="6">
        <v>-13060.719999999998</v>
      </c>
      <c r="O52" s="6">
        <v>0</v>
      </c>
      <c r="P52" s="6">
        <v>0</v>
      </c>
      <c r="Q52" s="6">
        <v>12371.369847979804</v>
      </c>
      <c r="R52" s="6">
        <v>-12371.369847979804</v>
      </c>
      <c r="S52" s="6">
        <v>0</v>
      </c>
      <c r="T52" s="6">
        <v>0</v>
      </c>
      <c r="U52" s="25">
        <v>0.94721959034263092</v>
      </c>
    </row>
    <row r="53" spans="1:21" x14ac:dyDescent="0.3">
      <c r="A53" s="24" t="s">
        <v>332</v>
      </c>
      <c r="B53" s="6">
        <v>60156096.379999869</v>
      </c>
      <c r="C53" s="6">
        <v>60156096.379999869</v>
      </c>
      <c r="D53" s="6">
        <v>0</v>
      </c>
      <c r="E53" s="6">
        <v>0</v>
      </c>
      <c r="F53" s="6">
        <v>60156096.379999869</v>
      </c>
      <c r="G53" s="30">
        <v>58198226.843141146</v>
      </c>
      <c r="H53" s="6">
        <v>0</v>
      </c>
      <c r="I53" s="6">
        <v>0</v>
      </c>
      <c r="J53" s="6">
        <v>58198226.843141146</v>
      </c>
      <c r="K53" s="25">
        <v>0.96745351419595016</v>
      </c>
      <c r="L53" s="6">
        <v>61766103.479999959</v>
      </c>
      <c r="M53" s="6">
        <v>61766103.479999959</v>
      </c>
      <c r="N53" s="6">
        <v>0</v>
      </c>
      <c r="O53" s="6">
        <v>0</v>
      </c>
      <c r="P53" s="6">
        <v>61766103.479999959</v>
      </c>
      <c r="Q53" s="6">
        <v>59802202.853787735</v>
      </c>
      <c r="R53" s="6">
        <v>0</v>
      </c>
      <c r="S53" s="6">
        <v>0</v>
      </c>
      <c r="T53" s="6">
        <v>59802202.853787735</v>
      </c>
      <c r="U53" s="25">
        <v>0.96820423313819459</v>
      </c>
    </row>
    <row r="54" spans="1:21" x14ac:dyDescent="0.3">
      <c r="A54" s="24" t="s">
        <v>333</v>
      </c>
      <c r="B54" s="6">
        <v>30125.830000000005</v>
      </c>
      <c r="C54" s="6">
        <v>30125.830000000005</v>
      </c>
      <c r="D54" s="6">
        <v>-30125.830000000005</v>
      </c>
      <c r="E54" s="6">
        <v>0</v>
      </c>
      <c r="F54" s="6">
        <v>0</v>
      </c>
      <c r="G54" s="30">
        <v>28532.823562989299</v>
      </c>
      <c r="H54" s="6">
        <v>-28532.823562989299</v>
      </c>
      <c r="I54" s="6">
        <v>0</v>
      </c>
      <c r="J54" s="6">
        <v>0</v>
      </c>
      <c r="K54" s="25">
        <v>0.94712157517284312</v>
      </c>
      <c r="L54" s="6">
        <v>30246.100000000006</v>
      </c>
      <c r="M54" s="6">
        <v>30246.100000000006</v>
      </c>
      <c r="N54" s="6">
        <v>-30246.100000000006</v>
      </c>
      <c r="O54" s="6">
        <v>0</v>
      </c>
      <c r="P54" s="6">
        <v>0</v>
      </c>
      <c r="Q54" s="6">
        <v>28649.698451462256</v>
      </c>
      <c r="R54" s="6">
        <v>-28649.698451462256</v>
      </c>
      <c r="S54" s="6">
        <v>0</v>
      </c>
      <c r="T54" s="6">
        <v>0</v>
      </c>
      <c r="U54" s="25">
        <v>0.94721959034263092</v>
      </c>
    </row>
    <row r="55" spans="1:21" x14ac:dyDescent="0.3">
      <c r="A55" s="24" t="s">
        <v>334</v>
      </c>
      <c r="B55" s="6">
        <v>237197.07000000007</v>
      </c>
      <c r="C55" s="6">
        <v>237197.07000000007</v>
      </c>
      <c r="D55" s="6">
        <v>-237197.07000000007</v>
      </c>
      <c r="E55" s="6">
        <v>0</v>
      </c>
      <c r="F55" s="6">
        <v>0</v>
      </c>
      <c r="G55" s="30">
        <v>224654.4625647832</v>
      </c>
      <c r="H55" s="6">
        <v>-224654.4625647832</v>
      </c>
      <c r="I55" s="6">
        <v>0</v>
      </c>
      <c r="J55" s="6">
        <v>0</v>
      </c>
      <c r="K55" s="25">
        <v>0.94712157517284312</v>
      </c>
      <c r="L55" s="6">
        <v>233483.54000000004</v>
      </c>
      <c r="M55" s="6">
        <v>233483.54000000004</v>
      </c>
      <c r="N55" s="6">
        <v>-233483.54000000004</v>
      </c>
      <c r="O55" s="6">
        <v>0</v>
      </c>
      <c r="P55" s="6">
        <v>0</v>
      </c>
      <c r="Q55" s="6">
        <v>221160.18311054731</v>
      </c>
      <c r="R55" s="6">
        <v>-221160.18311054731</v>
      </c>
      <c r="S55" s="6">
        <v>0</v>
      </c>
      <c r="T55" s="6">
        <v>0</v>
      </c>
      <c r="U55" s="25">
        <v>0.94721959034263092</v>
      </c>
    </row>
    <row r="56" spans="1:21" x14ac:dyDescent="0.3">
      <c r="A56" s="24" t="s">
        <v>335</v>
      </c>
      <c r="B56" s="6">
        <v>221500.18</v>
      </c>
      <c r="C56" s="6">
        <v>221500.18</v>
      </c>
      <c r="D56" s="6">
        <v>-221500.18</v>
      </c>
      <c r="E56" s="6">
        <v>0</v>
      </c>
      <c r="F56" s="6">
        <v>0</v>
      </c>
      <c r="G56" s="30">
        <v>209787.59938266827</v>
      </c>
      <c r="H56" s="6">
        <v>-209787.59938266827</v>
      </c>
      <c r="I56" s="6">
        <v>0</v>
      </c>
      <c r="J56" s="6">
        <v>0</v>
      </c>
      <c r="K56" s="25">
        <v>0.94712157517284312</v>
      </c>
      <c r="L56" s="6">
        <v>229590.92000000004</v>
      </c>
      <c r="M56" s="6">
        <v>229590.92000000004</v>
      </c>
      <c r="N56" s="6">
        <v>-229590.92000000004</v>
      </c>
      <c r="O56" s="6">
        <v>0</v>
      </c>
      <c r="P56" s="6">
        <v>0</v>
      </c>
      <c r="Q56" s="6">
        <v>217473.01718878778</v>
      </c>
      <c r="R56" s="6">
        <v>-217473.01718878778</v>
      </c>
      <c r="S56" s="6">
        <v>0</v>
      </c>
      <c r="T56" s="6">
        <v>0</v>
      </c>
      <c r="U56" s="25">
        <v>0.94721959034263092</v>
      </c>
    </row>
    <row r="57" spans="1:21" x14ac:dyDescent="0.3">
      <c r="A57" s="24" t="s">
        <v>336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30">
        <v>0</v>
      </c>
      <c r="H57" s="6">
        <v>0</v>
      </c>
      <c r="I57" s="6">
        <v>0</v>
      </c>
      <c r="J57" s="6">
        <v>0</v>
      </c>
      <c r="K57" s="25">
        <v>0.94712157517284312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25">
        <v>0.94721959034263092</v>
      </c>
    </row>
    <row r="58" spans="1:21" x14ac:dyDescent="0.3">
      <c r="A58" s="24" t="s">
        <v>337</v>
      </c>
      <c r="B58" s="6">
        <v>1652953.0199999996</v>
      </c>
      <c r="C58" s="6">
        <v>1652953.0199999996</v>
      </c>
      <c r="D58" s="6">
        <v>-1652953.0199999996</v>
      </c>
      <c r="E58" s="6">
        <v>0</v>
      </c>
      <c r="F58" s="6">
        <v>0</v>
      </c>
      <c r="G58" s="30">
        <v>1652953.0199999996</v>
      </c>
      <c r="H58" s="6">
        <v>-1652953.0199999996</v>
      </c>
      <c r="I58" s="6">
        <v>0</v>
      </c>
      <c r="J58" s="6">
        <v>0</v>
      </c>
      <c r="K58" s="25">
        <v>1</v>
      </c>
      <c r="L58" s="6">
        <v>1647112.6900000004</v>
      </c>
      <c r="M58" s="6">
        <v>1647112.6900000004</v>
      </c>
      <c r="N58" s="6">
        <v>-1647112.6900000004</v>
      </c>
      <c r="O58" s="6">
        <v>0</v>
      </c>
      <c r="P58" s="6">
        <v>0</v>
      </c>
      <c r="Q58" s="6">
        <v>1647112.6900000004</v>
      </c>
      <c r="R58" s="6">
        <v>-1647112.6900000004</v>
      </c>
      <c r="S58" s="6">
        <v>0</v>
      </c>
      <c r="T58" s="6">
        <v>0</v>
      </c>
      <c r="U58" s="25">
        <v>1</v>
      </c>
    </row>
    <row r="59" spans="1:21" x14ac:dyDescent="0.3">
      <c r="A59" s="24" t="s">
        <v>338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30">
        <v>0</v>
      </c>
      <c r="H59" s="6">
        <v>0</v>
      </c>
      <c r="I59" s="6">
        <v>0</v>
      </c>
      <c r="J59" s="6">
        <v>0</v>
      </c>
      <c r="K59" s="25">
        <v>0.96745351419595016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25">
        <v>0.96820423313819459</v>
      </c>
    </row>
    <row r="60" spans="1:21" x14ac:dyDescent="0.3">
      <c r="A60" s="24" t="s">
        <v>339</v>
      </c>
      <c r="B60" s="6">
        <v>1857863.0999999994</v>
      </c>
      <c r="C60" s="6">
        <v>1857863.0999999994</v>
      </c>
      <c r="D60" s="6">
        <v>0</v>
      </c>
      <c r="E60" s="6">
        <v>1231250.000000004</v>
      </c>
      <c r="F60" s="6">
        <v>3089113.1000000034</v>
      </c>
      <c r="G60" s="30">
        <v>1857863.0999999994</v>
      </c>
      <c r="H60" s="6">
        <v>0</v>
      </c>
      <c r="I60" s="6">
        <v>1231250.000000004</v>
      </c>
      <c r="J60" s="6">
        <v>3089113.1000000034</v>
      </c>
      <c r="K60" s="25">
        <v>1</v>
      </c>
      <c r="L60" s="6">
        <v>1786035.1400000001</v>
      </c>
      <c r="M60" s="6">
        <v>1786035.1400000001</v>
      </c>
      <c r="N60" s="6">
        <v>0</v>
      </c>
      <c r="O60" s="6">
        <v>1231250.000000004</v>
      </c>
      <c r="P60" s="6">
        <v>3017285.1400000043</v>
      </c>
      <c r="Q60" s="6">
        <v>1786035.1400000001</v>
      </c>
      <c r="R60" s="6">
        <v>0</v>
      </c>
      <c r="S60" s="6">
        <v>1231250.000000004</v>
      </c>
      <c r="T60" s="6">
        <v>3017285.1400000043</v>
      </c>
      <c r="U60" s="25">
        <v>1</v>
      </c>
    </row>
    <row r="61" spans="1:21" x14ac:dyDescent="0.3">
      <c r="A61" s="24" t="s">
        <v>340</v>
      </c>
      <c r="B61" s="6">
        <v>110600.04000000001</v>
      </c>
      <c r="C61" s="6">
        <v>110600.04000000001</v>
      </c>
      <c r="D61" s="6">
        <v>0</v>
      </c>
      <c r="E61" s="6">
        <v>0</v>
      </c>
      <c r="F61" s="6">
        <v>110600.04000000001</v>
      </c>
      <c r="G61" s="30">
        <v>0</v>
      </c>
      <c r="H61" s="6">
        <v>0</v>
      </c>
      <c r="I61" s="6">
        <v>0</v>
      </c>
      <c r="J61" s="6">
        <v>0</v>
      </c>
      <c r="K61" s="25">
        <v>0</v>
      </c>
      <c r="L61" s="6">
        <v>5396.8499999999995</v>
      </c>
      <c r="M61" s="6">
        <v>5396.8499999999995</v>
      </c>
      <c r="N61" s="6">
        <v>0</v>
      </c>
      <c r="O61" s="6">
        <v>0</v>
      </c>
      <c r="P61" s="6">
        <v>5396.8499999999995</v>
      </c>
      <c r="Q61" s="6">
        <v>0</v>
      </c>
      <c r="R61" s="6">
        <v>0</v>
      </c>
      <c r="S61" s="6">
        <v>0</v>
      </c>
      <c r="T61" s="6">
        <v>0</v>
      </c>
      <c r="U61" s="25">
        <v>0</v>
      </c>
    </row>
    <row r="62" spans="1:21" x14ac:dyDescent="0.3">
      <c r="A62" s="24" t="s">
        <v>341</v>
      </c>
      <c r="B62" s="6">
        <v>320760</v>
      </c>
      <c r="C62" s="6">
        <v>320760</v>
      </c>
      <c r="D62" s="6">
        <v>0</v>
      </c>
      <c r="E62" s="6">
        <v>0</v>
      </c>
      <c r="F62" s="6">
        <v>320760</v>
      </c>
      <c r="G62" s="30">
        <v>0</v>
      </c>
      <c r="H62" s="6">
        <v>0</v>
      </c>
      <c r="I62" s="6">
        <v>0</v>
      </c>
      <c r="J62" s="6">
        <v>0</v>
      </c>
      <c r="K62" s="25">
        <v>0</v>
      </c>
      <c r="L62" s="6">
        <v>359790</v>
      </c>
      <c r="M62" s="6">
        <v>359790</v>
      </c>
      <c r="N62" s="6">
        <v>0</v>
      </c>
      <c r="O62" s="6">
        <v>0</v>
      </c>
      <c r="P62" s="6">
        <v>359790</v>
      </c>
      <c r="Q62" s="6">
        <v>0</v>
      </c>
      <c r="R62" s="6">
        <v>0</v>
      </c>
      <c r="S62" s="6">
        <v>0</v>
      </c>
      <c r="T62" s="6">
        <v>0</v>
      </c>
      <c r="U62" s="25">
        <v>0</v>
      </c>
    </row>
    <row r="63" spans="1:21" x14ac:dyDescent="0.3">
      <c r="A63" s="24" t="s">
        <v>342</v>
      </c>
      <c r="B63" s="6">
        <v>2253386.4954496725</v>
      </c>
      <c r="C63" s="6">
        <v>2253386.4954496725</v>
      </c>
      <c r="D63" s="6">
        <v>-2253386.4954496725</v>
      </c>
      <c r="E63" s="6">
        <v>0</v>
      </c>
      <c r="F63" s="6">
        <v>0</v>
      </c>
      <c r="G63" s="30">
        <v>2253386.4954496725</v>
      </c>
      <c r="H63" s="6">
        <v>-2253386.4954496725</v>
      </c>
      <c r="I63" s="6">
        <v>0</v>
      </c>
      <c r="J63" s="6">
        <v>0</v>
      </c>
      <c r="K63" s="25">
        <v>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25">
        <v>1</v>
      </c>
    </row>
    <row r="64" spans="1:21" x14ac:dyDescent="0.3">
      <c r="A64" s="24" t="s">
        <v>343</v>
      </c>
      <c r="B64" s="6">
        <v>13406844.320000004</v>
      </c>
      <c r="C64" s="6">
        <v>13406844.320000004</v>
      </c>
      <c r="D64" s="6">
        <v>-2369308.4835000006</v>
      </c>
      <c r="E64" s="6">
        <v>0</v>
      </c>
      <c r="F64" s="6">
        <v>11037535.836500004</v>
      </c>
      <c r="G64" s="30">
        <v>12970498.651662018</v>
      </c>
      <c r="H64" s="6">
        <v>-2292195.8185763531</v>
      </c>
      <c r="I64" s="6">
        <v>0</v>
      </c>
      <c r="J64" s="6">
        <v>10678302.833085665</v>
      </c>
      <c r="K64" s="25">
        <v>0.96745351419595016</v>
      </c>
      <c r="L64" s="6">
        <v>13804789.930000003</v>
      </c>
      <c r="M64" s="6">
        <v>13804789.930000003</v>
      </c>
      <c r="N64" s="6">
        <v>-2299910.4835000006</v>
      </c>
      <c r="O64" s="6">
        <v>0</v>
      </c>
      <c r="P64" s="6">
        <v>11504879.446500003</v>
      </c>
      <c r="Q64" s="6">
        <v>13365856.047809524</v>
      </c>
      <c r="R64" s="6">
        <v>-2226783.0659636119</v>
      </c>
      <c r="S64" s="6">
        <v>0</v>
      </c>
      <c r="T64" s="6">
        <v>11139072.981845912</v>
      </c>
      <c r="U64" s="25">
        <v>0.96820423313819459</v>
      </c>
    </row>
    <row r="65" spans="1:21" x14ac:dyDescent="0.3">
      <c r="A65" s="24" t="s">
        <v>75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30">
        <v>0</v>
      </c>
      <c r="H65" s="6">
        <v>0</v>
      </c>
      <c r="I65" s="6">
        <v>0</v>
      </c>
      <c r="J65" s="6">
        <v>0</v>
      </c>
      <c r="K65" s="25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25">
        <v>0</v>
      </c>
    </row>
    <row r="66" spans="1:21" x14ac:dyDescent="0.3">
      <c r="A66" s="24" t="s">
        <v>344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30">
        <v>0</v>
      </c>
      <c r="H66" s="6">
        <v>0</v>
      </c>
      <c r="I66" s="6">
        <v>0</v>
      </c>
      <c r="J66" s="6">
        <v>0</v>
      </c>
      <c r="K66" s="25">
        <v>1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25">
        <v>1</v>
      </c>
    </row>
    <row r="67" spans="1:21" x14ac:dyDescent="0.3">
      <c r="A67" s="24" t="s">
        <v>345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30">
        <v>0</v>
      </c>
      <c r="H67" s="6">
        <v>0</v>
      </c>
      <c r="I67" s="6">
        <v>0</v>
      </c>
      <c r="J67" s="6">
        <v>0</v>
      </c>
      <c r="K67" s="25">
        <v>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25">
        <v>1</v>
      </c>
    </row>
    <row r="68" spans="1:21" x14ac:dyDescent="0.3">
      <c r="A68" s="24" t="s">
        <v>346</v>
      </c>
      <c r="B68" s="6">
        <v>10118683.459999999</v>
      </c>
      <c r="C68" s="6">
        <v>10118683.459999999</v>
      </c>
      <c r="D68" s="6">
        <v>0</v>
      </c>
      <c r="E68" s="6">
        <v>0</v>
      </c>
      <c r="F68" s="6">
        <v>10118683.459999999</v>
      </c>
      <c r="G68" s="30">
        <v>9789355.872413436</v>
      </c>
      <c r="H68" s="6">
        <v>0</v>
      </c>
      <c r="I68" s="6">
        <v>0</v>
      </c>
      <c r="J68" s="6">
        <v>9789355.872413436</v>
      </c>
      <c r="K68" s="25">
        <v>0.96745351419595016</v>
      </c>
      <c r="L68" s="6">
        <v>10270107.380000001</v>
      </c>
      <c r="M68" s="6">
        <v>10270107.380000001</v>
      </c>
      <c r="N68" s="6">
        <v>0</v>
      </c>
      <c r="O68" s="6">
        <v>0</v>
      </c>
      <c r="P68" s="6">
        <v>10270107.380000001</v>
      </c>
      <c r="Q68" s="6">
        <v>9943561.440099813</v>
      </c>
      <c r="R68" s="6">
        <v>0</v>
      </c>
      <c r="S68" s="6">
        <v>0</v>
      </c>
      <c r="T68" s="6">
        <v>9943561.440099813</v>
      </c>
      <c r="U68" s="25">
        <v>0.96820423313819459</v>
      </c>
    </row>
    <row r="69" spans="1:21" x14ac:dyDescent="0.3">
      <c r="A69" s="24" t="s">
        <v>347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30">
        <v>0</v>
      </c>
      <c r="H69" s="6">
        <v>0</v>
      </c>
      <c r="I69" s="6">
        <v>0</v>
      </c>
      <c r="J69" s="6">
        <v>0</v>
      </c>
      <c r="K69" s="25">
        <v>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25">
        <v>1</v>
      </c>
    </row>
    <row r="70" spans="1:21" x14ac:dyDescent="0.3">
      <c r="A70" s="24" t="s">
        <v>348</v>
      </c>
      <c r="B70" s="6">
        <v>14197526.220000003</v>
      </c>
      <c r="C70" s="6">
        <v>14197526.220000003</v>
      </c>
      <c r="D70" s="6">
        <v>0</v>
      </c>
      <c r="E70" s="6">
        <v>0</v>
      </c>
      <c r="F70" s="6">
        <v>14197526.220000003</v>
      </c>
      <c r="G70" s="30">
        <v>13735446.634428147</v>
      </c>
      <c r="H70" s="6">
        <v>0</v>
      </c>
      <c r="I70" s="6">
        <v>0</v>
      </c>
      <c r="J70" s="6">
        <v>13735446.634428147</v>
      </c>
      <c r="K70" s="25">
        <v>0.96745351419595016</v>
      </c>
      <c r="L70" s="6">
        <v>14605582.589999994</v>
      </c>
      <c r="M70" s="6">
        <v>14605582.589999994</v>
      </c>
      <c r="N70" s="6">
        <v>0</v>
      </c>
      <c r="O70" s="6">
        <v>0</v>
      </c>
      <c r="P70" s="6">
        <v>14605582.589999994</v>
      </c>
      <c r="Q70" s="6">
        <v>14141186.89108751</v>
      </c>
      <c r="R70" s="6">
        <v>0</v>
      </c>
      <c r="S70" s="6">
        <v>0</v>
      </c>
      <c r="T70" s="6">
        <v>14141186.89108751</v>
      </c>
      <c r="U70" s="25">
        <v>0.96820423313819459</v>
      </c>
    </row>
    <row r="71" spans="1:21" ht="15" thickBot="1" x14ac:dyDescent="0.35">
      <c r="A71" s="24" t="s">
        <v>349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30">
        <v>0</v>
      </c>
      <c r="H71" s="6">
        <v>0</v>
      </c>
      <c r="I71" s="6">
        <v>0</v>
      </c>
      <c r="J71" s="6">
        <v>0</v>
      </c>
      <c r="K71" s="25">
        <v>0.94712157517284312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25">
        <v>0.94721959034263092</v>
      </c>
    </row>
    <row r="72" spans="1:21" x14ac:dyDescent="0.3">
      <c r="A72" s="23" t="s">
        <v>35</v>
      </c>
      <c r="B72" s="26">
        <v>349177167.12544966</v>
      </c>
      <c r="C72" s="26">
        <v>349177167.12544966</v>
      </c>
      <c r="D72" s="26">
        <v>-37170718.003780678</v>
      </c>
      <c r="E72" s="26">
        <v>1231250.000000004</v>
      </c>
      <c r="F72" s="26">
        <v>313237699.12166905</v>
      </c>
      <c r="G72" s="31">
        <v>337442080.92279416</v>
      </c>
      <c r="H72" s="26">
        <v>-36037659.670474648</v>
      </c>
      <c r="I72" s="26">
        <v>1231250.000000004</v>
      </c>
      <c r="J72" s="26">
        <v>302635671.25231963</v>
      </c>
      <c r="K72" s="27" t="s">
        <v>1</v>
      </c>
      <c r="L72" s="26">
        <v>355021174.36000043</v>
      </c>
      <c r="M72" s="26">
        <v>355021174.36000043</v>
      </c>
      <c r="N72" s="26">
        <v>-35473488.49868232</v>
      </c>
      <c r="O72" s="26">
        <v>1231250.000000004</v>
      </c>
      <c r="P72" s="26">
        <v>320778935.86131805</v>
      </c>
      <c r="Q72" s="26">
        <v>343341795.35772508</v>
      </c>
      <c r="R72" s="26">
        <v>-34344231.057475917</v>
      </c>
      <c r="S72" s="26">
        <v>1231250.000000004</v>
      </c>
      <c r="T72" s="26">
        <v>310228814.30024916</v>
      </c>
      <c r="U72" s="27" t="s">
        <v>1</v>
      </c>
    </row>
    <row r="73" spans="1:21" ht="15" thickBot="1" x14ac:dyDescent="0.35">
      <c r="G73" s="36">
        <f>+G72-G51-G58-G63-G64</f>
        <v>320456442.06568253</v>
      </c>
      <c r="K73" s="28"/>
      <c r="Q73" s="34"/>
      <c r="U73" s="28"/>
    </row>
    <row r="74" spans="1:21" x14ac:dyDescent="0.3">
      <c r="A74" s="21" t="s">
        <v>15</v>
      </c>
      <c r="B74" s="26">
        <v>5007242326.9921722</v>
      </c>
      <c r="C74" s="26">
        <v>5007242326.9921722</v>
      </c>
      <c r="D74" s="26">
        <v>-3566713363.9955049</v>
      </c>
      <c r="E74" s="26">
        <v>-28333186.261181302</v>
      </c>
      <c r="F74" s="26">
        <v>1412195776.7354879</v>
      </c>
      <c r="G74" s="31">
        <v>4773180131.3640842</v>
      </c>
      <c r="H74" s="26">
        <v>-3381865892.6965871</v>
      </c>
      <c r="I74" s="26">
        <v>-26813204.570927057</v>
      </c>
      <c r="J74" s="26">
        <v>1364501034.0965698</v>
      </c>
      <c r="K74" s="27" t="s">
        <v>1</v>
      </c>
      <c r="L74" s="26">
        <v>5191032875.3801613</v>
      </c>
      <c r="M74" s="26">
        <v>5191032875.3801613</v>
      </c>
      <c r="N74" s="26">
        <v>-3693514315.678844</v>
      </c>
      <c r="O74" s="26">
        <v>-35802039.829718411</v>
      </c>
      <c r="P74" s="26">
        <v>1461716519.8715999</v>
      </c>
      <c r="Q74" s="26">
        <v>4949670055.7441797</v>
      </c>
      <c r="R74" s="26">
        <v>-3502218741.0379219</v>
      </c>
      <c r="S74" s="26">
        <v>-33900723.16790697</v>
      </c>
      <c r="T74" s="26">
        <v>1413550591.538352</v>
      </c>
      <c r="U74" s="27" t="s">
        <v>1</v>
      </c>
    </row>
    <row r="75" spans="1:21" x14ac:dyDescent="0.3">
      <c r="K75" s="28"/>
      <c r="U75" s="28"/>
    </row>
    <row r="76" spans="1:21" x14ac:dyDescent="0.3">
      <c r="A76" s="21" t="s">
        <v>82</v>
      </c>
      <c r="B76" s="6"/>
      <c r="C76" s="6"/>
      <c r="D76" s="6"/>
      <c r="E76" s="6"/>
      <c r="F76" s="6"/>
      <c r="G76" s="30"/>
      <c r="H76" s="6"/>
      <c r="I76" s="6"/>
      <c r="J76" s="6"/>
      <c r="K76" s="22"/>
      <c r="L76" s="6"/>
      <c r="M76" s="6"/>
      <c r="N76" s="6"/>
      <c r="O76" s="6"/>
      <c r="P76" s="6"/>
      <c r="Q76" s="6"/>
      <c r="R76" s="6"/>
      <c r="S76" s="6"/>
      <c r="T76" s="6"/>
      <c r="U76" s="22"/>
    </row>
    <row r="77" spans="1:21" x14ac:dyDescent="0.3">
      <c r="A77" s="23" t="s">
        <v>83</v>
      </c>
      <c r="B77" s="6"/>
      <c r="C77" s="6"/>
      <c r="D77" s="6"/>
      <c r="E77" s="6"/>
      <c r="F77" s="6"/>
      <c r="G77" s="30"/>
      <c r="H77" s="6"/>
      <c r="I77" s="6"/>
      <c r="J77" s="6"/>
      <c r="K77" s="22"/>
      <c r="L77" s="6"/>
      <c r="M77" s="6"/>
      <c r="N77" s="6"/>
      <c r="O77" s="6"/>
      <c r="P77" s="6"/>
      <c r="Q77" s="6"/>
      <c r="R77" s="6"/>
      <c r="S77" s="6"/>
      <c r="T77" s="6"/>
      <c r="U77" s="22"/>
    </row>
    <row r="78" spans="1:21" x14ac:dyDescent="0.3">
      <c r="A78" s="24" t="s">
        <v>350</v>
      </c>
      <c r="B78" s="6">
        <v>102433386.02604645</v>
      </c>
      <c r="C78" s="6">
        <v>102433386.02604645</v>
      </c>
      <c r="D78" s="6">
        <v>0</v>
      </c>
      <c r="E78" s="6">
        <v>-92317.562446489057</v>
      </c>
      <c r="F78" s="6">
        <v>102341068.46359996</v>
      </c>
      <c r="G78" s="30">
        <v>99099539.281888977</v>
      </c>
      <c r="H78" s="6">
        <v>0</v>
      </c>
      <c r="I78" s="6">
        <v>-89312.950210859912</v>
      </c>
      <c r="J78" s="6">
        <v>99010226.331678122</v>
      </c>
      <c r="K78" s="25">
        <v>0.96745351419595016</v>
      </c>
      <c r="L78" s="6">
        <v>107963097.74967262</v>
      </c>
      <c r="M78" s="6">
        <v>107963097.74967262</v>
      </c>
      <c r="N78" s="6">
        <v>0</v>
      </c>
      <c r="O78" s="6">
        <v>-92317.562446489057</v>
      </c>
      <c r="P78" s="6">
        <v>107870780.18722613</v>
      </c>
      <c r="Q78" s="6">
        <v>104530328.26394573</v>
      </c>
      <c r="R78" s="6">
        <v>0</v>
      </c>
      <c r="S78" s="6">
        <v>-89382.254753690373</v>
      </c>
      <c r="T78" s="6">
        <v>104440946.00919203</v>
      </c>
      <c r="U78" s="25">
        <v>0.96820423313819459</v>
      </c>
    </row>
    <row r="79" spans="1:21" x14ac:dyDescent="0.3">
      <c r="A79" s="24" t="s">
        <v>351</v>
      </c>
      <c r="B79" s="6">
        <v>-864263.79645727878</v>
      </c>
      <c r="C79" s="6">
        <v>-864263.79645727878</v>
      </c>
      <c r="D79" s="6">
        <v>0</v>
      </c>
      <c r="E79" s="6">
        <v>0</v>
      </c>
      <c r="F79" s="6">
        <v>-864263.79645727878</v>
      </c>
      <c r="G79" s="30">
        <v>-836135.04707492772</v>
      </c>
      <c r="H79" s="6">
        <v>0</v>
      </c>
      <c r="I79" s="6">
        <v>0</v>
      </c>
      <c r="J79" s="6">
        <v>-836135.04707492772</v>
      </c>
      <c r="K79" s="25">
        <v>0.96745351419595016</v>
      </c>
      <c r="L79" s="6">
        <v>-910223.37867950008</v>
      </c>
      <c r="M79" s="6">
        <v>-910223.37867950008</v>
      </c>
      <c r="N79" s="6">
        <v>0</v>
      </c>
      <c r="O79" s="6">
        <v>0</v>
      </c>
      <c r="P79" s="6">
        <v>-910223.37867950008</v>
      </c>
      <c r="Q79" s="6">
        <v>-881282.12833884184</v>
      </c>
      <c r="R79" s="6">
        <v>0</v>
      </c>
      <c r="S79" s="6">
        <v>0</v>
      </c>
      <c r="T79" s="6">
        <v>-881282.12833884184</v>
      </c>
      <c r="U79" s="25">
        <v>0.96820423313819459</v>
      </c>
    </row>
    <row r="80" spans="1:21" x14ac:dyDescent="0.3">
      <c r="A80" s="24" t="s">
        <v>352</v>
      </c>
      <c r="B80" s="6">
        <v>1143857.9659328319</v>
      </c>
      <c r="C80" s="6">
        <v>1143857.9659328319</v>
      </c>
      <c r="D80" s="6">
        <v>0</v>
      </c>
      <c r="E80" s="6">
        <v>0</v>
      </c>
      <c r="F80" s="6">
        <v>1143857.9659328319</v>
      </c>
      <c r="G80" s="30">
        <v>0</v>
      </c>
      <c r="H80" s="6">
        <v>0</v>
      </c>
      <c r="I80" s="6">
        <v>0</v>
      </c>
      <c r="J80" s="6">
        <v>0</v>
      </c>
      <c r="K80" s="25">
        <v>0</v>
      </c>
      <c r="L80" s="6">
        <v>1143857.9659328319</v>
      </c>
      <c r="M80" s="6">
        <v>1143857.9659328319</v>
      </c>
      <c r="N80" s="6">
        <v>0</v>
      </c>
      <c r="O80" s="6">
        <v>0</v>
      </c>
      <c r="P80" s="6">
        <v>1143857.9659328319</v>
      </c>
      <c r="Q80" s="6">
        <v>0</v>
      </c>
      <c r="R80" s="6">
        <v>0</v>
      </c>
      <c r="S80" s="6">
        <v>0</v>
      </c>
      <c r="T80" s="6">
        <v>0</v>
      </c>
      <c r="U80" s="25">
        <v>0</v>
      </c>
    </row>
    <row r="81" spans="1:21" x14ac:dyDescent="0.3">
      <c r="A81" s="24" t="s">
        <v>353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30">
        <v>0</v>
      </c>
      <c r="H81" s="6">
        <v>0</v>
      </c>
      <c r="I81" s="6">
        <v>0</v>
      </c>
      <c r="J81" s="6">
        <v>0</v>
      </c>
      <c r="K81" s="25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25">
        <v>0</v>
      </c>
    </row>
    <row r="82" spans="1:21" x14ac:dyDescent="0.3">
      <c r="A82" s="24" t="s">
        <v>354</v>
      </c>
      <c r="B82" s="6">
        <v>1108999.232660912</v>
      </c>
      <c r="C82" s="6">
        <v>1108999.232660912</v>
      </c>
      <c r="D82" s="6">
        <v>-1108999.232660912</v>
      </c>
      <c r="E82" s="6">
        <v>0</v>
      </c>
      <c r="F82" s="6">
        <v>0</v>
      </c>
      <c r="G82" s="30">
        <v>1108999.232660912</v>
      </c>
      <c r="H82" s="6">
        <v>-1108999.232660912</v>
      </c>
      <c r="I82" s="6">
        <v>0</v>
      </c>
      <c r="J82" s="6">
        <v>0</v>
      </c>
      <c r="K82" s="25">
        <v>1</v>
      </c>
      <c r="L82" s="6">
        <v>981669.02695489686</v>
      </c>
      <c r="M82" s="6">
        <v>981669.02695489686</v>
      </c>
      <c r="N82" s="6">
        <v>-981669.02695489686</v>
      </c>
      <c r="O82" s="6">
        <v>0</v>
      </c>
      <c r="P82" s="6">
        <v>0</v>
      </c>
      <c r="Q82" s="6">
        <v>981669.02695489686</v>
      </c>
      <c r="R82" s="6">
        <v>-981669.02695489686</v>
      </c>
      <c r="S82" s="6">
        <v>0</v>
      </c>
      <c r="T82" s="6">
        <v>0</v>
      </c>
      <c r="U82" s="25">
        <v>1</v>
      </c>
    </row>
    <row r="83" spans="1:21" x14ac:dyDescent="0.3">
      <c r="A83" s="24" t="s">
        <v>355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30">
        <v>0</v>
      </c>
      <c r="H83" s="6">
        <v>0</v>
      </c>
      <c r="I83" s="6">
        <v>0</v>
      </c>
      <c r="J83" s="6">
        <v>0</v>
      </c>
      <c r="K83" s="25">
        <v>1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25">
        <v>1</v>
      </c>
    </row>
    <row r="84" spans="1:21" x14ac:dyDescent="0.3">
      <c r="A84" s="24" t="s">
        <v>356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30">
        <v>0</v>
      </c>
      <c r="H84" s="6">
        <v>0</v>
      </c>
      <c r="I84" s="6">
        <v>0</v>
      </c>
      <c r="J84" s="6">
        <v>0</v>
      </c>
      <c r="K84" s="25">
        <v>0.96251873996716342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25">
        <v>0.96350784103948783</v>
      </c>
    </row>
    <row r="85" spans="1:21" x14ac:dyDescent="0.3">
      <c r="A85" s="24" t="s">
        <v>357</v>
      </c>
      <c r="B85" s="6">
        <v>225120.44928702011</v>
      </c>
      <c r="C85" s="6">
        <v>225120.44928702011</v>
      </c>
      <c r="D85" s="6">
        <v>-225120.44928702011</v>
      </c>
      <c r="E85" s="6">
        <v>0</v>
      </c>
      <c r="F85" s="6">
        <v>0</v>
      </c>
      <c r="G85" s="30">
        <v>213216.43453234065</v>
      </c>
      <c r="H85" s="6">
        <v>-213216.43453234065</v>
      </c>
      <c r="I85" s="6">
        <v>0</v>
      </c>
      <c r="J85" s="6">
        <v>0</v>
      </c>
      <c r="K85" s="25">
        <v>0.94712157517284312</v>
      </c>
      <c r="L85" s="6">
        <v>225120.44928702019</v>
      </c>
      <c r="M85" s="6">
        <v>225120.44928702019</v>
      </c>
      <c r="N85" s="6">
        <v>-225120.44928702019</v>
      </c>
      <c r="O85" s="6">
        <v>0</v>
      </c>
      <c r="P85" s="6">
        <v>0</v>
      </c>
      <c r="Q85" s="6">
        <v>213238.49975140029</v>
      </c>
      <c r="R85" s="6">
        <v>-213238.49975140029</v>
      </c>
      <c r="S85" s="6">
        <v>0</v>
      </c>
      <c r="T85" s="6">
        <v>0</v>
      </c>
      <c r="U85" s="25">
        <v>0.94721959034263092</v>
      </c>
    </row>
    <row r="86" spans="1:21" ht="15" thickBot="1" x14ac:dyDescent="0.35">
      <c r="A86" s="24" t="s">
        <v>93</v>
      </c>
      <c r="B86" s="6">
        <v>9672</v>
      </c>
      <c r="C86" s="6">
        <v>9672</v>
      </c>
      <c r="D86" s="6">
        <v>-9672</v>
      </c>
      <c r="E86" s="6">
        <v>0</v>
      </c>
      <c r="F86" s="6">
        <v>0</v>
      </c>
      <c r="G86" s="30">
        <v>9160.5598750717381</v>
      </c>
      <c r="H86" s="6">
        <v>-9160.5598750717381</v>
      </c>
      <c r="I86" s="6">
        <v>0</v>
      </c>
      <c r="J86" s="6">
        <v>0</v>
      </c>
      <c r="K86" s="25">
        <v>0.94712157517284312</v>
      </c>
      <c r="L86" s="6">
        <v>9672</v>
      </c>
      <c r="M86" s="6">
        <v>9672</v>
      </c>
      <c r="N86" s="6">
        <v>-9672</v>
      </c>
      <c r="O86" s="6">
        <v>0</v>
      </c>
      <c r="P86" s="6">
        <v>0</v>
      </c>
      <c r="Q86" s="6">
        <v>9161.507877793927</v>
      </c>
      <c r="R86" s="6">
        <v>-9161.507877793927</v>
      </c>
      <c r="S86" s="6">
        <v>0</v>
      </c>
      <c r="T86" s="6">
        <v>0</v>
      </c>
      <c r="U86" s="25">
        <v>0.94721959034263092</v>
      </c>
    </row>
    <row r="87" spans="1:21" x14ac:dyDescent="0.3">
      <c r="A87" s="23" t="s">
        <v>83</v>
      </c>
      <c r="B87" s="26">
        <v>104056771.87746996</v>
      </c>
      <c r="C87" s="26">
        <v>104056771.87746996</v>
      </c>
      <c r="D87" s="26">
        <v>-1343791.6819479321</v>
      </c>
      <c r="E87" s="26">
        <v>-92317.562446489057</v>
      </c>
      <c r="F87" s="26">
        <v>102620662.63307552</v>
      </c>
      <c r="G87" s="31">
        <v>99594780.461882383</v>
      </c>
      <c r="H87" s="26">
        <v>-1331376.2270683243</v>
      </c>
      <c r="I87" s="26">
        <v>-89312.950210859912</v>
      </c>
      <c r="J87" s="26">
        <v>98174091.284603193</v>
      </c>
      <c r="K87" s="27" t="s">
        <v>1</v>
      </c>
      <c r="L87" s="26">
        <v>109413193.81316788</v>
      </c>
      <c r="M87" s="26">
        <v>109413193.81316788</v>
      </c>
      <c r="N87" s="26">
        <v>-1216461.4762419171</v>
      </c>
      <c r="O87" s="26">
        <v>-92317.562446489057</v>
      </c>
      <c r="P87" s="26">
        <v>108104414.77447946</v>
      </c>
      <c r="Q87" s="26">
        <v>104853115.17019099</v>
      </c>
      <c r="R87" s="26">
        <v>-1204069.034584091</v>
      </c>
      <c r="S87" s="26">
        <v>-89382.254753690373</v>
      </c>
      <c r="T87" s="26">
        <v>103559663.88085319</v>
      </c>
      <c r="U87" s="27" t="s">
        <v>1</v>
      </c>
    </row>
    <row r="88" spans="1:21" x14ac:dyDescent="0.3">
      <c r="K88" s="28"/>
      <c r="U88" s="28"/>
    </row>
    <row r="89" spans="1:21" x14ac:dyDescent="0.3">
      <c r="A89" s="23" t="s">
        <v>94</v>
      </c>
      <c r="B89" s="6"/>
      <c r="C89" s="6"/>
      <c r="D89" s="6"/>
      <c r="E89" s="6"/>
      <c r="F89" s="6"/>
      <c r="G89" s="30"/>
      <c r="H89" s="6"/>
      <c r="I89" s="6"/>
      <c r="J89" s="6"/>
      <c r="K89" s="22"/>
      <c r="L89" s="6"/>
      <c r="M89" s="6"/>
      <c r="N89" s="6"/>
      <c r="O89" s="6"/>
      <c r="P89" s="6"/>
      <c r="Q89" s="6"/>
      <c r="R89" s="6"/>
      <c r="S89" s="6"/>
      <c r="T89" s="6"/>
      <c r="U89" s="22"/>
    </row>
    <row r="90" spans="1:21" x14ac:dyDescent="0.3">
      <c r="A90" s="24" t="s">
        <v>358</v>
      </c>
      <c r="B90" s="6">
        <v>57281463.660765253</v>
      </c>
      <c r="C90" s="6">
        <v>57281463.660765253</v>
      </c>
      <c r="D90" s="6">
        <v>0</v>
      </c>
      <c r="E90" s="6">
        <v>31449233.555971567</v>
      </c>
      <c r="F90" s="6">
        <v>88730697.216736823</v>
      </c>
      <c r="G90" s="30">
        <v>54451483.338193759</v>
      </c>
      <c r="H90" s="6">
        <v>0</v>
      </c>
      <c r="I90" s="6">
        <v>29895489.876333095</v>
      </c>
      <c r="J90" s="6">
        <v>84346973.214526862</v>
      </c>
      <c r="K90" s="25">
        <v>0.95059518137784804</v>
      </c>
      <c r="L90" s="6">
        <v>58053254.765364192</v>
      </c>
      <c r="M90" s="6">
        <v>58053254.765364192</v>
      </c>
      <c r="N90" s="6">
        <v>0</v>
      </c>
      <c r="O90" s="6">
        <v>31935323.749054264</v>
      </c>
      <c r="P90" s="6">
        <v>89988578.514418453</v>
      </c>
      <c r="Q90" s="6">
        <v>55225117.151265442</v>
      </c>
      <c r="R90" s="6">
        <v>0</v>
      </c>
      <c r="S90" s="6">
        <v>30379554.125487763</v>
      </c>
      <c r="T90" s="6">
        <v>85604671.276753202</v>
      </c>
      <c r="U90" s="25">
        <v>0.95128373722490955</v>
      </c>
    </row>
    <row r="91" spans="1:21" x14ac:dyDescent="0.3">
      <c r="A91" s="24" t="s">
        <v>359</v>
      </c>
      <c r="B91" s="6">
        <v>9711696</v>
      </c>
      <c r="C91" s="6">
        <v>9711696</v>
      </c>
      <c r="D91" s="6">
        <v>0</v>
      </c>
      <c r="E91" s="6">
        <v>2889061.0536463675</v>
      </c>
      <c r="F91" s="6">
        <v>12600757.053646367</v>
      </c>
      <c r="G91" s="30">
        <v>9231891.4206065219</v>
      </c>
      <c r="H91" s="6">
        <v>0</v>
      </c>
      <c r="I91" s="6">
        <v>2746327.5163026457</v>
      </c>
      <c r="J91" s="6">
        <v>11978218.936909167</v>
      </c>
      <c r="K91" s="25">
        <v>0.95059518137784804</v>
      </c>
      <c r="L91" s="6">
        <v>9711696</v>
      </c>
      <c r="M91" s="6">
        <v>9711696</v>
      </c>
      <c r="N91" s="6">
        <v>0</v>
      </c>
      <c r="O91" s="6">
        <v>2889061.0536463675</v>
      </c>
      <c r="P91" s="6">
        <v>12600757.053646367</v>
      </c>
      <c r="Q91" s="6">
        <v>9238578.4656722061</v>
      </c>
      <c r="R91" s="6">
        <v>0</v>
      </c>
      <c r="S91" s="6">
        <v>2748316.7961836527</v>
      </c>
      <c r="T91" s="6">
        <v>11986895.261855859</v>
      </c>
      <c r="U91" s="25">
        <v>0.95128373722490955</v>
      </c>
    </row>
    <row r="92" spans="1:21" x14ac:dyDescent="0.3">
      <c r="A92" s="24" t="s">
        <v>360</v>
      </c>
      <c r="B92" s="6">
        <v>23034939.798594698</v>
      </c>
      <c r="C92" s="6">
        <v>23034939.798594698</v>
      </c>
      <c r="D92" s="6">
        <v>-23034939.798594698</v>
      </c>
      <c r="E92" s="6">
        <v>0</v>
      </c>
      <c r="F92" s="6">
        <v>0</v>
      </c>
      <c r="G92" s="30">
        <v>21816888.466056623</v>
      </c>
      <c r="H92" s="6">
        <v>-21816888.466056623</v>
      </c>
      <c r="I92" s="6">
        <v>0</v>
      </c>
      <c r="J92" s="6">
        <v>0</v>
      </c>
      <c r="K92" s="25">
        <v>0.94712157517284312</v>
      </c>
      <c r="L92" s="6">
        <v>23304692.494202282</v>
      </c>
      <c r="M92" s="6">
        <v>23304692.494202282</v>
      </c>
      <c r="N92" s="6">
        <v>-23304692.494202282</v>
      </c>
      <c r="O92" s="6">
        <v>0</v>
      </c>
      <c r="P92" s="6">
        <v>0</v>
      </c>
      <c r="Q92" s="6">
        <v>22074661.277419273</v>
      </c>
      <c r="R92" s="6">
        <v>-22074661.277419273</v>
      </c>
      <c r="S92" s="6">
        <v>0</v>
      </c>
      <c r="T92" s="6">
        <v>0</v>
      </c>
      <c r="U92" s="25">
        <v>0.94721959034263092</v>
      </c>
    </row>
    <row r="93" spans="1:21" x14ac:dyDescent="0.3">
      <c r="A93" s="24" t="s">
        <v>98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30">
        <v>0</v>
      </c>
      <c r="H93" s="6">
        <v>0</v>
      </c>
      <c r="I93" s="6">
        <v>0</v>
      </c>
      <c r="J93" s="6">
        <v>0</v>
      </c>
      <c r="K93" s="25">
        <v>0.94712157517284312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25">
        <v>0.94721959034263092</v>
      </c>
    </row>
    <row r="94" spans="1:21" x14ac:dyDescent="0.3">
      <c r="A94" s="24" t="s">
        <v>361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30">
        <v>0</v>
      </c>
      <c r="H94" s="6">
        <v>0</v>
      </c>
      <c r="I94" s="6">
        <v>0</v>
      </c>
      <c r="J94" s="6">
        <v>0</v>
      </c>
      <c r="K94" s="25">
        <v>0.95059518137784804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25">
        <v>0.95128373722490955</v>
      </c>
    </row>
    <row r="95" spans="1:21" x14ac:dyDescent="0.3">
      <c r="A95" s="24" t="s">
        <v>362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30">
        <v>0</v>
      </c>
      <c r="H95" s="6">
        <v>0</v>
      </c>
      <c r="I95" s="6">
        <v>0</v>
      </c>
      <c r="J95" s="6">
        <v>0</v>
      </c>
      <c r="K95" s="25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25">
        <v>0</v>
      </c>
    </row>
    <row r="96" spans="1:21" x14ac:dyDescent="0.3">
      <c r="A96" s="24" t="s">
        <v>363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30">
        <v>0</v>
      </c>
      <c r="H96" s="6">
        <v>0</v>
      </c>
      <c r="I96" s="6">
        <v>0</v>
      </c>
      <c r="J96" s="6">
        <v>0</v>
      </c>
      <c r="K96" s="25">
        <v>0.94712157517284312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25">
        <v>0.94721959034263092</v>
      </c>
    </row>
    <row r="97" spans="1:21" ht="15" thickBot="1" x14ac:dyDescent="0.35">
      <c r="A97" s="24" t="s">
        <v>364</v>
      </c>
      <c r="B97" s="6">
        <v>1656000</v>
      </c>
      <c r="C97" s="6">
        <v>1656000</v>
      </c>
      <c r="D97" s="6">
        <v>0</v>
      </c>
      <c r="E97" s="6">
        <v>0</v>
      </c>
      <c r="F97" s="6">
        <v>1656000</v>
      </c>
      <c r="G97" s="30">
        <v>1656000</v>
      </c>
      <c r="H97" s="6">
        <v>0</v>
      </c>
      <c r="I97" s="6">
        <v>0</v>
      </c>
      <c r="J97" s="6">
        <v>1656000</v>
      </c>
      <c r="K97" s="25">
        <v>1</v>
      </c>
      <c r="L97" s="6">
        <v>1656000</v>
      </c>
      <c r="M97" s="6">
        <v>1656000</v>
      </c>
      <c r="N97" s="6">
        <v>0</v>
      </c>
      <c r="O97" s="6">
        <v>0</v>
      </c>
      <c r="P97" s="6">
        <v>1656000</v>
      </c>
      <c r="Q97" s="6">
        <v>1656000</v>
      </c>
      <c r="R97" s="6">
        <v>0</v>
      </c>
      <c r="S97" s="6">
        <v>0</v>
      </c>
      <c r="T97" s="6">
        <v>1656000</v>
      </c>
      <c r="U97" s="25">
        <v>1</v>
      </c>
    </row>
    <row r="98" spans="1:21" x14ac:dyDescent="0.3">
      <c r="A98" s="23" t="s">
        <v>94</v>
      </c>
      <c r="B98" s="26">
        <v>91684099.459359944</v>
      </c>
      <c r="C98" s="26">
        <v>91684099.459359944</v>
      </c>
      <c r="D98" s="26">
        <v>-23034939.798594698</v>
      </c>
      <c r="E98" s="26">
        <v>34338294.609617934</v>
      </c>
      <c r="F98" s="26">
        <v>102987454.27038319</v>
      </c>
      <c r="G98" s="31">
        <v>87156263.224856913</v>
      </c>
      <c r="H98" s="26">
        <v>-21816888.466056623</v>
      </c>
      <c r="I98" s="26">
        <v>32641817.39263574</v>
      </c>
      <c r="J98" s="26">
        <v>97981192.151436031</v>
      </c>
      <c r="K98" s="27" t="s">
        <v>1</v>
      </c>
      <c r="L98" s="26">
        <v>92725643.259566486</v>
      </c>
      <c r="M98" s="26">
        <v>92725643.259566486</v>
      </c>
      <c r="N98" s="26">
        <v>-23304692.494202282</v>
      </c>
      <c r="O98" s="26">
        <v>34824384.802700631</v>
      </c>
      <c r="P98" s="26">
        <v>104245335.56806482</v>
      </c>
      <c r="Q98" s="26">
        <v>88194356.894356921</v>
      </c>
      <c r="R98" s="26">
        <v>-22074661.277419273</v>
      </c>
      <c r="S98" s="26">
        <v>33127870.921671417</v>
      </c>
      <c r="T98" s="26">
        <v>99247566.538609058</v>
      </c>
      <c r="U98" s="27" t="s">
        <v>1</v>
      </c>
    </row>
    <row r="99" spans="1:21" x14ac:dyDescent="0.3">
      <c r="K99" s="28"/>
      <c r="U99" s="28"/>
    </row>
    <row r="100" spans="1:21" x14ac:dyDescent="0.3">
      <c r="A100" s="23" t="s">
        <v>104</v>
      </c>
      <c r="B100" s="6"/>
      <c r="C100" s="6"/>
      <c r="D100" s="6"/>
      <c r="E100" s="6"/>
      <c r="F100" s="6"/>
      <c r="G100" s="30"/>
      <c r="H100" s="6"/>
      <c r="I100" s="6"/>
      <c r="J100" s="6"/>
      <c r="K100" s="22"/>
      <c r="L100" s="6"/>
      <c r="M100" s="6"/>
      <c r="N100" s="6"/>
      <c r="O100" s="6"/>
      <c r="P100" s="6"/>
      <c r="Q100" s="6"/>
      <c r="R100" s="6"/>
      <c r="S100" s="6"/>
      <c r="T100" s="6"/>
      <c r="U100" s="22"/>
    </row>
    <row r="101" spans="1:21" x14ac:dyDescent="0.3">
      <c r="A101" s="24" t="s">
        <v>365</v>
      </c>
      <c r="B101" s="6">
        <v>78101445.165355012</v>
      </c>
      <c r="C101" s="6">
        <v>78101445.165355012</v>
      </c>
      <c r="D101" s="6">
        <v>0</v>
      </c>
      <c r="E101" s="6">
        <v>158560589.19079608</v>
      </c>
      <c r="F101" s="6">
        <v>236662034.3561511</v>
      </c>
      <c r="G101" s="30">
        <v>74242857.432832703</v>
      </c>
      <c r="H101" s="6">
        <v>0</v>
      </c>
      <c r="I101" s="6">
        <v>150726932.04120326</v>
      </c>
      <c r="J101" s="6">
        <v>224969789.47403598</v>
      </c>
      <c r="K101" s="25">
        <v>0.95059518137784804</v>
      </c>
      <c r="L101" s="6">
        <v>78270514.111634701</v>
      </c>
      <c r="M101" s="6">
        <v>78270514.111634701</v>
      </c>
      <c r="N101" s="6">
        <v>0</v>
      </c>
      <c r="O101" s="6">
        <v>159061695.06908107</v>
      </c>
      <c r="P101" s="6">
        <v>237332209.18071577</v>
      </c>
      <c r="Q101" s="6">
        <v>74457467.178630874</v>
      </c>
      <c r="R101" s="6">
        <v>0</v>
      </c>
      <c r="S101" s="6">
        <v>151312803.73464447</v>
      </c>
      <c r="T101" s="6">
        <v>225770270.91327536</v>
      </c>
      <c r="U101" s="25">
        <v>0.95128373722490955</v>
      </c>
    </row>
    <row r="102" spans="1:21" x14ac:dyDescent="0.3">
      <c r="A102" s="24" t="s">
        <v>366</v>
      </c>
      <c r="B102" s="6">
        <v>31418202.703133762</v>
      </c>
      <c r="C102" s="6">
        <v>31418202.703133762</v>
      </c>
      <c r="D102" s="6">
        <v>0</v>
      </c>
      <c r="E102" s="6">
        <v>0</v>
      </c>
      <c r="F102" s="6">
        <v>31418202.703133762</v>
      </c>
      <c r="G102" s="30">
        <v>29865992.097151432</v>
      </c>
      <c r="H102" s="6">
        <v>0</v>
      </c>
      <c r="I102" s="6">
        <v>0</v>
      </c>
      <c r="J102" s="6">
        <v>29865992.097151432</v>
      </c>
      <c r="K102" s="25">
        <v>0.95059518137784804</v>
      </c>
      <c r="L102" s="6">
        <v>31200215.73353377</v>
      </c>
      <c r="M102" s="6">
        <v>31200215.73353377</v>
      </c>
      <c r="N102" s="6">
        <v>0</v>
      </c>
      <c r="O102" s="6">
        <v>0</v>
      </c>
      <c r="P102" s="6">
        <v>31200215.73353377</v>
      </c>
      <c r="Q102" s="6">
        <v>29680257.825219426</v>
      </c>
      <c r="R102" s="6">
        <v>0</v>
      </c>
      <c r="S102" s="6">
        <v>0</v>
      </c>
      <c r="T102" s="6">
        <v>29680257.825219426</v>
      </c>
      <c r="U102" s="25">
        <v>0.95128373722490955</v>
      </c>
    </row>
    <row r="103" spans="1:21" x14ac:dyDescent="0.3">
      <c r="A103" s="24" t="s">
        <v>367</v>
      </c>
      <c r="B103" s="6">
        <v>13651560.317047128</v>
      </c>
      <c r="C103" s="6">
        <v>13651560.317047128</v>
      </c>
      <c r="D103" s="6">
        <v>0</v>
      </c>
      <c r="E103" s="6">
        <v>0</v>
      </c>
      <c r="F103" s="6">
        <v>13651560.317047128</v>
      </c>
      <c r="G103" s="30">
        <v>12977107.455674049</v>
      </c>
      <c r="H103" s="6">
        <v>0</v>
      </c>
      <c r="I103" s="6">
        <v>0</v>
      </c>
      <c r="J103" s="6">
        <v>12977107.455674049</v>
      </c>
      <c r="K103" s="25">
        <v>0.95059518137784804</v>
      </c>
      <c r="L103" s="6">
        <v>13244107.480826985</v>
      </c>
      <c r="M103" s="6">
        <v>13244107.480826985</v>
      </c>
      <c r="N103" s="6">
        <v>0</v>
      </c>
      <c r="O103" s="6">
        <v>0</v>
      </c>
      <c r="P103" s="6">
        <v>13244107.480826985</v>
      </c>
      <c r="Q103" s="6">
        <v>12598904.060569476</v>
      </c>
      <c r="R103" s="6">
        <v>0</v>
      </c>
      <c r="S103" s="6">
        <v>0</v>
      </c>
      <c r="T103" s="6">
        <v>12598904.060569476</v>
      </c>
      <c r="U103" s="25">
        <v>0.95128373722490955</v>
      </c>
    </row>
    <row r="104" spans="1:21" x14ac:dyDescent="0.3">
      <c r="A104" s="24" t="s">
        <v>368</v>
      </c>
      <c r="B104" s="6">
        <v>39941028.695096299</v>
      </c>
      <c r="C104" s="6">
        <v>39941028.695096299</v>
      </c>
      <c r="D104" s="6">
        <v>0</v>
      </c>
      <c r="E104" s="6">
        <v>0</v>
      </c>
      <c r="F104" s="6">
        <v>39941028.695096299</v>
      </c>
      <c r="G104" s="30">
        <v>37967749.416832902</v>
      </c>
      <c r="H104" s="6">
        <v>0</v>
      </c>
      <c r="I104" s="6">
        <v>0</v>
      </c>
      <c r="J104" s="6">
        <v>37967749.416832902</v>
      </c>
      <c r="K104" s="25">
        <v>0.95059518137784804</v>
      </c>
      <c r="L104" s="6">
        <v>40783990.718263038</v>
      </c>
      <c r="M104" s="6">
        <v>40783990.718263038</v>
      </c>
      <c r="N104" s="6">
        <v>0</v>
      </c>
      <c r="O104" s="6">
        <v>0</v>
      </c>
      <c r="P104" s="6">
        <v>40783990.718263038</v>
      </c>
      <c r="Q104" s="6">
        <v>38797147.109415285</v>
      </c>
      <c r="R104" s="6">
        <v>0</v>
      </c>
      <c r="S104" s="6">
        <v>0</v>
      </c>
      <c r="T104" s="6">
        <v>38797147.109415285</v>
      </c>
      <c r="U104" s="25">
        <v>0.95128373722490955</v>
      </c>
    </row>
    <row r="105" spans="1:21" x14ac:dyDescent="0.3">
      <c r="A105" s="24" t="s">
        <v>369</v>
      </c>
      <c r="B105" s="6">
        <v>3337501.7577378112</v>
      </c>
      <c r="C105" s="6">
        <v>3337501.7577378112</v>
      </c>
      <c r="D105" s="6">
        <v>0</v>
      </c>
      <c r="E105" s="6">
        <v>0</v>
      </c>
      <c r="F105" s="6">
        <v>3337501.7577378112</v>
      </c>
      <c r="G105" s="30">
        <v>0</v>
      </c>
      <c r="H105" s="6">
        <v>0</v>
      </c>
      <c r="I105" s="6">
        <v>0</v>
      </c>
      <c r="J105" s="6">
        <v>0</v>
      </c>
      <c r="K105" s="25">
        <v>0</v>
      </c>
      <c r="L105" s="6">
        <v>3337501.7577378112</v>
      </c>
      <c r="M105" s="6">
        <v>3337501.7577378112</v>
      </c>
      <c r="N105" s="6">
        <v>0</v>
      </c>
      <c r="O105" s="6">
        <v>0</v>
      </c>
      <c r="P105" s="6">
        <v>3337501.7577378112</v>
      </c>
      <c r="Q105" s="6">
        <v>0</v>
      </c>
      <c r="R105" s="6">
        <v>0</v>
      </c>
      <c r="S105" s="6">
        <v>0</v>
      </c>
      <c r="T105" s="6">
        <v>0</v>
      </c>
      <c r="U105" s="25">
        <v>0</v>
      </c>
    </row>
    <row r="106" spans="1:21" x14ac:dyDescent="0.3">
      <c r="A106" s="24" t="s">
        <v>370</v>
      </c>
      <c r="B106" s="6">
        <v>1708328.7085669627</v>
      </c>
      <c r="C106" s="6">
        <v>1708328.7085669627</v>
      </c>
      <c r="D106" s="6">
        <v>-1708328.7085669627</v>
      </c>
      <c r="E106" s="6">
        <v>0</v>
      </c>
      <c r="F106" s="6">
        <v>0</v>
      </c>
      <c r="G106" s="30">
        <v>1617994.9773709306</v>
      </c>
      <c r="H106" s="6">
        <v>-1617994.9773709306</v>
      </c>
      <c r="I106" s="6">
        <v>0</v>
      </c>
      <c r="J106" s="6">
        <v>0</v>
      </c>
      <c r="K106" s="25">
        <v>0.94712157517284312</v>
      </c>
      <c r="L106" s="6">
        <v>1856476.1072745577</v>
      </c>
      <c r="M106" s="6">
        <v>1856476.1072745577</v>
      </c>
      <c r="N106" s="6">
        <v>-1856476.1072745577</v>
      </c>
      <c r="O106" s="6">
        <v>0</v>
      </c>
      <c r="P106" s="6">
        <v>0</v>
      </c>
      <c r="Q106" s="6">
        <v>1758490.5378134886</v>
      </c>
      <c r="R106" s="6">
        <v>-1758490.5378134886</v>
      </c>
      <c r="S106" s="6">
        <v>0</v>
      </c>
      <c r="T106" s="6">
        <v>0</v>
      </c>
      <c r="U106" s="25">
        <v>0.94721959034263092</v>
      </c>
    </row>
    <row r="107" spans="1:21" x14ac:dyDescent="0.3">
      <c r="A107" s="24" t="s">
        <v>371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30">
        <v>0</v>
      </c>
      <c r="H107" s="6">
        <v>0</v>
      </c>
      <c r="I107" s="6">
        <v>0</v>
      </c>
      <c r="J107" s="6">
        <v>0</v>
      </c>
      <c r="K107" s="25">
        <v>0.95059518137784804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25">
        <v>0.95128373722490955</v>
      </c>
    </row>
    <row r="108" spans="1:21" ht="15" thickBot="1" x14ac:dyDescent="0.35">
      <c r="A108" s="24" t="s">
        <v>112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30">
        <v>0</v>
      </c>
      <c r="H108" s="6">
        <v>0</v>
      </c>
      <c r="I108" s="6">
        <v>0</v>
      </c>
      <c r="J108" s="6">
        <v>0</v>
      </c>
      <c r="K108" s="25">
        <v>0.94712157517284312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25">
        <v>0.94721959034263092</v>
      </c>
    </row>
    <row r="109" spans="1:21" x14ac:dyDescent="0.3">
      <c r="A109" s="23" t="s">
        <v>104</v>
      </c>
      <c r="B109" s="26">
        <v>168158067.346937</v>
      </c>
      <c r="C109" s="26">
        <v>168158067.346937</v>
      </c>
      <c r="D109" s="26">
        <v>-1708328.7085669627</v>
      </c>
      <c r="E109" s="26">
        <v>158560589.19079608</v>
      </c>
      <c r="F109" s="26">
        <v>325010327.82916611</v>
      </c>
      <c r="G109" s="31">
        <v>156671701.37986201</v>
      </c>
      <c r="H109" s="26">
        <v>-1617994.9773709306</v>
      </c>
      <c r="I109" s="26">
        <v>150726932.04120326</v>
      </c>
      <c r="J109" s="26">
        <v>305780638.44369435</v>
      </c>
      <c r="K109" s="27" t="s">
        <v>1</v>
      </c>
      <c r="L109" s="26">
        <v>168692805.90927088</v>
      </c>
      <c r="M109" s="26">
        <v>168692805.90927088</v>
      </c>
      <c r="N109" s="26">
        <v>-1856476.1072745577</v>
      </c>
      <c r="O109" s="26">
        <v>159061695.06908107</v>
      </c>
      <c r="P109" s="26">
        <v>325898024.87107736</v>
      </c>
      <c r="Q109" s="26">
        <v>157292266.71164855</v>
      </c>
      <c r="R109" s="26">
        <v>-1758490.5378134886</v>
      </c>
      <c r="S109" s="26">
        <v>151312803.73464447</v>
      </c>
      <c r="T109" s="26">
        <v>306846579.90847951</v>
      </c>
      <c r="U109" s="27" t="s">
        <v>1</v>
      </c>
    </row>
    <row r="110" spans="1:21" x14ac:dyDescent="0.3">
      <c r="K110" s="28"/>
      <c r="U110" s="28"/>
    </row>
    <row r="111" spans="1:21" x14ac:dyDescent="0.3">
      <c r="A111" s="23" t="s">
        <v>113</v>
      </c>
      <c r="B111" s="6"/>
      <c r="C111" s="6"/>
      <c r="D111" s="6"/>
      <c r="E111" s="6"/>
      <c r="F111" s="6"/>
      <c r="G111" s="30"/>
      <c r="H111" s="6"/>
      <c r="I111" s="6"/>
      <c r="J111" s="6"/>
      <c r="K111" s="22"/>
      <c r="L111" s="6"/>
      <c r="M111" s="6"/>
      <c r="N111" s="6"/>
      <c r="O111" s="6"/>
      <c r="P111" s="6"/>
      <c r="Q111" s="6"/>
      <c r="R111" s="6"/>
      <c r="S111" s="6"/>
      <c r="T111" s="6"/>
      <c r="U111" s="22"/>
    </row>
    <row r="112" spans="1:21" x14ac:dyDescent="0.3">
      <c r="A112" s="24" t="s">
        <v>372</v>
      </c>
      <c r="B112" s="6">
        <v>432996025.21375674</v>
      </c>
      <c r="C112" s="6">
        <v>432996025.21375674</v>
      </c>
      <c r="D112" s="6">
        <v>0</v>
      </c>
      <c r="E112" s="6">
        <v>86039298.516184151</v>
      </c>
      <c r="F112" s="6">
        <v>519035323.72994089</v>
      </c>
      <c r="G112" s="30">
        <v>411603935.12395835</v>
      </c>
      <c r="H112" s="6">
        <v>0</v>
      </c>
      <c r="I112" s="6">
        <v>81788542.578614891</v>
      </c>
      <c r="J112" s="6">
        <v>493392477.70257324</v>
      </c>
      <c r="K112" s="25">
        <v>0.95059518137784804</v>
      </c>
      <c r="L112" s="6">
        <v>452229527.93665147</v>
      </c>
      <c r="M112" s="6">
        <v>452229527.93665147</v>
      </c>
      <c r="N112" s="6">
        <v>0</v>
      </c>
      <c r="O112" s="6">
        <v>86176958.144046158</v>
      </c>
      <c r="P112" s="6">
        <v>538406486.08069766</v>
      </c>
      <c r="Q112" s="6">
        <v>430198595.41903442</v>
      </c>
      <c r="R112" s="6">
        <v>0</v>
      </c>
      <c r="S112" s="6">
        <v>81978738.805942878</v>
      </c>
      <c r="T112" s="6">
        <v>512177334.22497731</v>
      </c>
      <c r="U112" s="25">
        <v>0.95128373722490955</v>
      </c>
    </row>
    <row r="113" spans="1:21" x14ac:dyDescent="0.3">
      <c r="A113" s="24" t="s">
        <v>373</v>
      </c>
      <c r="B113" s="6">
        <v>8272812</v>
      </c>
      <c r="C113" s="6">
        <v>8272812</v>
      </c>
      <c r="D113" s="6">
        <v>0</v>
      </c>
      <c r="E113" s="6">
        <v>5933141.4858807242</v>
      </c>
      <c r="F113" s="6">
        <v>14205953.485880725</v>
      </c>
      <c r="G113" s="30">
        <v>7864095.2236448377</v>
      </c>
      <c r="H113" s="6">
        <v>0</v>
      </c>
      <c r="I113" s="6">
        <v>5640015.7069112221</v>
      </c>
      <c r="J113" s="6">
        <v>13504110.930556059</v>
      </c>
      <c r="K113" s="25">
        <v>0.95059518137784804</v>
      </c>
      <c r="L113" s="6">
        <v>8272812</v>
      </c>
      <c r="M113" s="6">
        <v>8272812</v>
      </c>
      <c r="N113" s="6">
        <v>0</v>
      </c>
      <c r="O113" s="6">
        <v>5933141.4858807242</v>
      </c>
      <c r="P113" s="6">
        <v>14205953.485880725</v>
      </c>
      <c r="Q113" s="6">
        <v>7869791.5167190786</v>
      </c>
      <c r="R113" s="6">
        <v>0</v>
      </c>
      <c r="S113" s="6">
        <v>5644101.0061727706</v>
      </c>
      <c r="T113" s="6">
        <v>13513892.522891849</v>
      </c>
      <c r="U113" s="25">
        <v>0.95128373722490955</v>
      </c>
    </row>
    <row r="114" spans="1:21" x14ac:dyDescent="0.3">
      <c r="A114" s="24" t="s">
        <v>374</v>
      </c>
      <c r="B114" s="6">
        <v>453816</v>
      </c>
      <c r="C114" s="6">
        <v>453816</v>
      </c>
      <c r="D114" s="6">
        <v>-453816</v>
      </c>
      <c r="E114" s="6">
        <v>0</v>
      </c>
      <c r="F114" s="6">
        <v>0</v>
      </c>
      <c r="G114" s="30">
        <v>429818.92475863895</v>
      </c>
      <c r="H114" s="6">
        <v>-429818.92475863895</v>
      </c>
      <c r="I114" s="6">
        <v>0</v>
      </c>
      <c r="J114" s="6">
        <v>0</v>
      </c>
      <c r="K114" s="25">
        <v>0.94712157517284312</v>
      </c>
      <c r="L114" s="6">
        <v>453816</v>
      </c>
      <c r="M114" s="6">
        <v>453816</v>
      </c>
      <c r="N114" s="6">
        <v>-453816</v>
      </c>
      <c r="O114" s="6">
        <v>0</v>
      </c>
      <c r="P114" s="6">
        <v>0</v>
      </c>
      <c r="Q114" s="6">
        <v>429863.4056109314</v>
      </c>
      <c r="R114" s="6">
        <v>-429863.4056109314</v>
      </c>
      <c r="S114" s="6">
        <v>0</v>
      </c>
      <c r="T114" s="6">
        <v>0</v>
      </c>
      <c r="U114" s="25">
        <v>0.94721959034263092</v>
      </c>
    </row>
    <row r="115" spans="1:21" x14ac:dyDescent="0.3">
      <c r="A115" s="24" t="s">
        <v>375</v>
      </c>
      <c r="B115" s="6">
        <v>1658922.0670017994</v>
      </c>
      <c r="C115" s="6">
        <v>1658922.0670017994</v>
      </c>
      <c r="D115" s="6">
        <v>-1658922.0670017994</v>
      </c>
      <c r="E115" s="6">
        <v>0</v>
      </c>
      <c r="F115" s="6">
        <v>0</v>
      </c>
      <c r="G115" s="30">
        <v>1571200.881187733</v>
      </c>
      <c r="H115" s="6">
        <v>-1571200.881187733</v>
      </c>
      <c r="I115" s="6">
        <v>0</v>
      </c>
      <c r="J115" s="6">
        <v>0</v>
      </c>
      <c r="K115" s="25">
        <v>0.94712157517284312</v>
      </c>
      <c r="L115" s="6">
        <v>1929410.6652189414</v>
      </c>
      <c r="M115" s="6">
        <v>1929410.6652189414</v>
      </c>
      <c r="N115" s="6">
        <v>-1929410.6652189414</v>
      </c>
      <c r="O115" s="6">
        <v>0</v>
      </c>
      <c r="P115" s="6">
        <v>0</v>
      </c>
      <c r="Q115" s="6">
        <v>1827575.5799113887</v>
      </c>
      <c r="R115" s="6">
        <v>-1827575.5799113887</v>
      </c>
      <c r="S115" s="6">
        <v>0</v>
      </c>
      <c r="T115" s="6">
        <v>0</v>
      </c>
      <c r="U115" s="25">
        <v>0.94721959034263092</v>
      </c>
    </row>
    <row r="116" spans="1:21" x14ac:dyDescent="0.3">
      <c r="A116" s="24" t="s">
        <v>376</v>
      </c>
      <c r="B116" s="6">
        <v>21320679.657033768</v>
      </c>
      <c r="C116" s="6">
        <v>21320679.657033768</v>
      </c>
      <c r="D116" s="6">
        <v>-21320679.657033768</v>
      </c>
      <c r="E116" s="6">
        <v>0</v>
      </c>
      <c r="F116" s="6">
        <v>0</v>
      </c>
      <c r="G116" s="30">
        <v>20193275.700525414</v>
      </c>
      <c r="H116" s="6">
        <v>-20193275.700525414</v>
      </c>
      <c r="I116" s="6">
        <v>0</v>
      </c>
      <c r="J116" s="6">
        <v>0</v>
      </c>
      <c r="K116" s="25">
        <v>0.94712157517284312</v>
      </c>
      <c r="L116" s="6">
        <v>21317681.412183803</v>
      </c>
      <c r="M116" s="6">
        <v>21317681.412183803</v>
      </c>
      <c r="N116" s="6">
        <v>-21317681.412183803</v>
      </c>
      <c r="O116" s="6">
        <v>0</v>
      </c>
      <c r="P116" s="6">
        <v>0</v>
      </c>
      <c r="Q116" s="6">
        <v>20192525.454303458</v>
      </c>
      <c r="R116" s="6">
        <v>-20192525.454303458</v>
      </c>
      <c r="S116" s="6">
        <v>0</v>
      </c>
      <c r="T116" s="6">
        <v>0</v>
      </c>
      <c r="U116" s="25">
        <v>0.94721959034263092</v>
      </c>
    </row>
    <row r="117" spans="1:21" x14ac:dyDescent="0.3">
      <c r="A117" s="24" t="s">
        <v>119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30">
        <v>0</v>
      </c>
      <c r="H117" s="6">
        <v>0</v>
      </c>
      <c r="I117" s="6">
        <v>0</v>
      </c>
      <c r="J117" s="6">
        <v>0</v>
      </c>
      <c r="K117" s="25">
        <v>0.94712157517284312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25">
        <v>0.94721959034263092</v>
      </c>
    </row>
    <row r="118" spans="1:21" ht="15" thickBot="1" x14ac:dyDescent="0.35">
      <c r="A118" s="24" t="s">
        <v>120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30">
        <v>0</v>
      </c>
      <c r="H118" s="6">
        <v>0</v>
      </c>
      <c r="I118" s="6">
        <v>0</v>
      </c>
      <c r="J118" s="6">
        <v>0</v>
      </c>
      <c r="K118" s="25">
        <v>0.94712157517284312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25">
        <v>0.94721959034263092</v>
      </c>
    </row>
    <row r="119" spans="1:21" x14ac:dyDescent="0.3">
      <c r="A119" s="23" t="s">
        <v>113</v>
      </c>
      <c r="B119" s="26">
        <v>464702254.9377923</v>
      </c>
      <c r="C119" s="26">
        <v>464702254.9377923</v>
      </c>
      <c r="D119" s="26">
        <v>-23433417.724035569</v>
      </c>
      <c r="E119" s="26">
        <v>91972440.002064869</v>
      </c>
      <c r="F119" s="26">
        <v>533241277.21582162</v>
      </c>
      <c r="G119" s="31">
        <v>441662325.85407495</v>
      </c>
      <c r="H119" s="26">
        <v>-22194295.506471787</v>
      </c>
      <c r="I119" s="26">
        <v>87428558.285526112</v>
      </c>
      <c r="J119" s="26">
        <v>506896588.6331293</v>
      </c>
      <c r="K119" s="27" t="s">
        <v>1</v>
      </c>
      <c r="L119" s="26">
        <v>484203248.01405424</v>
      </c>
      <c r="M119" s="26">
        <v>484203248.01405424</v>
      </c>
      <c r="N119" s="26">
        <v>-23700908.077402744</v>
      </c>
      <c r="O119" s="26">
        <v>92110099.629926875</v>
      </c>
      <c r="P119" s="26">
        <v>552612439.56657839</v>
      </c>
      <c r="Q119" s="26">
        <v>460518351.3755793</v>
      </c>
      <c r="R119" s="26">
        <v>-22449964.439825777</v>
      </c>
      <c r="S119" s="26">
        <v>87622839.812115654</v>
      </c>
      <c r="T119" s="26">
        <v>525691226.74786913</v>
      </c>
      <c r="U119" s="27" t="s">
        <v>1</v>
      </c>
    </row>
    <row r="120" spans="1:21" x14ac:dyDescent="0.3">
      <c r="K120" s="28"/>
      <c r="U120" s="28"/>
    </row>
    <row r="121" spans="1:21" x14ac:dyDescent="0.3">
      <c r="A121" s="23" t="s">
        <v>121</v>
      </c>
      <c r="B121" s="6"/>
      <c r="C121" s="6"/>
      <c r="D121" s="6"/>
      <c r="E121" s="6"/>
      <c r="F121" s="6"/>
      <c r="G121" s="30"/>
      <c r="H121" s="6"/>
      <c r="I121" s="6"/>
      <c r="J121" s="6"/>
      <c r="K121" s="22"/>
      <c r="L121" s="6"/>
      <c r="M121" s="6"/>
      <c r="N121" s="6"/>
      <c r="O121" s="6"/>
      <c r="P121" s="6"/>
      <c r="Q121" s="6"/>
      <c r="R121" s="6"/>
      <c r="S121" s="6"/>
      <c r="T121" s="6"/>
      <c r="U121" s="22"/>
    </row>
    <row r="122" spans="1:21" x14ac:dyDescent="0.3">
      <c r="A122" s="24" t="s">
        <v>377</v>
      </c>
      <c r="B122" s="6">
        <v>128604795.19499685</v>
      </c>
      <c r="C122" s="6">
        <v>128604795.19499685</v>
      </c>
      <c r="D122" s="6">
        <v>0</v>
      </c>
      <c r="E122" s="6">
        <v>-6416455.1926012235</v>
      </c>
      <c r="F122" s="6">
        <v>122188340.00239563</v>
      </c>
      <c r="G122" s="30">
        <v>115325175.05970195</v>
      </c>
      <c r="H122" s="6">
        <v>0</v>
      </c>
      <c r="I122" s="6">
        <v>-5753897.5683408864</v>
      </c>
      <c r="J122" s="6">
        <v>109571277.49136107</v>
      </c>
      <c r="K122" s="25">
        <v>0.89674086323795554</v>
      </c>
      <c r="L122" s="6">
        <v>140493477.34217313</v>
      </c>
      <c r="M122" s="6">
        <v>140493477.34217313</v>
      </c>
      <c r="N122" s="6">
        <v>0</v>
      </c>
      <c r="O122" s="6">
        <v>-8393740.3004900366</v>
      </c>
      <c r="P122" s="6">
        <v>132099737.04168309</v>
      </c>
      <c r="Q122" s="6">
        <v>126266435.95612802</v>
      </c>
      <c r="R122" s="6">
        <v>0</v>
      </c>
      <c r="S122" s="6">
        <v>-7543750.0169700235</v>
      </c>
      <c r="T122" s="6">
        <v>118722685.93915799</v>
      </c>
      <c r="U122" s="25">
        <v>0.89873521778242393</v>
      </c>
    </row>
    <row r="123" spans="1:21" x14ac:dyDescent="0.3">
      <c r="A123" s="24" t="s">
        <v>378</v>
      </c>
      <c r="B123" s="6">
        <v>235451.74043150456</v>
      </c>
      <c r="C123" s="6">
        <v>235451.74043150456</v>
      </c>
      <c r="D123" s="6">
        <v>-235451.74043150456</v>
      </c>
      <c r="E123" s="6">
        <v>0</v>
      </c>
      <c r="F123" s="6">
        <v>0</v>
      </c>
      <c r="G123" s="30">
        <v>223001.42327467399</v>
      </c>
      <c r="H123" s="6">
        <v>-223001.42327467399</v>
      </c>
      <c r="I123" s="6">
        <v>0</v>
      </c>
      <c r="J123" s="6">
        <v>0</v>
      </c>
      <c r="K123" s="25">
        <v>0.94712157517284312</v>
      </c>
      <c r="L123" s="6">
        <v>237568.21838600535</v>
      </c>
      <c r="M123" s="6">
        <v>237568.21838600535</v>
      </c>
      <c r="N123" s="6">
        <v>-237568.21838600535</v>
      </c>
      <c r="O123" s="6">
        <v>0</v>
      </c>
      <c r="P123" s="6">
        <v>0</v>
      </c>
      <c r="Q123" s="6">
        <v>225029.27049802066</v>
      </c>
      <c r="R123" s="6">
        <v>-225029.27049802066</v>
      </c>
      <c r="S123" s="6">
        <v>0</v>
      </c>
      <c r="T123" s="6">
        <v>0</v>
      </c>
      <c r="U123" s="25">
        <v>0.94721959034263092</v>
      </c>
    </row>
    <row r="124" spans="1:21" x14ac:dyDescent="0.3">
      <c r="A124" s="24" t="s">
        <v>379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30">
        <v>0</v>
      </c>
      <c r="H124" s="6">
        <v>0</v>
      </c>
      <c r="I124" s="6">
        <v>0</v>
      </c>
      <c r="J124" s="6">
        <v>0</v>
      </c>
      <c r="K124" s="25">
        <v>1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25">
        <v>1</v>
      </c>
    </row>
    <row r="125" spans="1:21" x14ac:dyDescent="0.3">
      <c r="A125" s="24" t="s">
        <v>380</v>
      </c>
      <c r="B125" s="6">
        <v>19007.075910511943</v>
      </c>
      <c r="C125" s="6">
        <v>19007.075910511943</v>
      </c>
      <c r="D125" s="6">
        <v>0</v>
      </c>
      <c r="E125" s="6">
        <v>0</v>
      </c>
      <c r="F125" s="6">
        <v>19007.075910511943</v>
      </c>
      <c r="G125" s="30">
        <v>0</v>
      </c>
      <c r="H125" s="6">
        <v>0</v>
      </c>
      <c r="I125" s="6">
        <v>0</v>
      </c>
      <c r="J125" s="6">
        <v>0</v>
      </c>
      <c r="K125" s="25">
        <v>0</v>
      </c>
      <c r="L125" s="6">
        <v>19007.075910511943</v>
      </c>
      <c r="M125" s="6">
        <v>19007.075910511943</v>
      </c>
      <c r="N125" s="6">
        <v>0</v>
      </c>
      <c r="O125" s="6">
        <v>0</v>
      </c>
      <c r="P125" s="6">
        <v>19007.075910511943</v>
      </c>
      <c r="Q125" s="6">
        <v>0</v>
      </c>
      <c r="R125" s="6">
        <v>0</v>
      </c>
      <c r="S125" s="6">
        <v>0</v>
      </c>
      <c r="T125" s="6">
        <v>0</v>
      </c>
      <c r="U125" s="25">
        <v>0</v>
      </c>
    </row>
    <row r="126" spans="1:21" x14ac:dyDescent="0.3">
      <c r="A126" s="24" t="s">
        <v>381</v>
      </c>
      <c r="B126" s="6">
        <v>12094814.488115111</v>
      </c>
      <c r="C126" s="6">
        <v>12094814.488115111</v>
      </c>
      <c r="D126" s="6">
        <v>0</v>
      </c>
      <c r="E126" s="6">
        <v>0</v>
      </c>
      <c r="F126" s="6">
        <v>12094814.488115111</v>
      </c>
      <c r="G126" s="30">
        <v>11497272.372061208</v>
      </c>
      <c r="H126" s="6">
        <v>0</v>
      </c>
      <c r="I126" s="6">
        <v>0</v>
      </c>
      <c r="J126" s="6">
        <v>11497272.372061208</v>
      </c>
      <c r="K126" s="25">
        <v>0.95059518137784804</v>
      </c>
      <c r="L126" s="6">
        <v>11806701.464520629</v>
      </c>
      <c r="M126" s="6">
        <v>11806701.464520629</v>
      </c>
      <c r="N126" s="6">
        <v>0</v>
      </c>
      <c r="O126" s="6">
        <v>0</v>
      </c>
      <c r="P126" s="6">
        <v>11806701.464520629</v>
      </c>
      <c r="Q126" s="6">
        <v>11231523.093467996</v>
      </c>
      <c r="R126" s="6">
        <v>0</v>
      </c>
      <c r="S126" s="6">
        <v>0</v>
      </c>
      <c r="T126" s="6">
        <v>11231523.093467996</v>
      </c>
      <c r="U126" s="25">
        <v>0.95128373722490944</v>
      </c>
    </row>
    <row r="127" spans="1:21" x14ac:dyDescent="0.3">
      <c r="A127" s="24" t="s">
        <v>382</v>
      </c>
      <c r="B127" s="6">
        <v>1916365.2569913475</v>
      </c>
      <c r="C127" s="6">
        <v>1916365.2569913475</v>
      </c>
      <c r="D127" s="6">
        <v>0</v>
      </c>
      <c r="E127" s="6">
        <v>0</v>
      </c>
      <c r="F127" s="6">
        <v>1916365.2569913475</v>
      </c>
      <c r="G127" s="30">
        <v>1916365.2569913475</v>
      </c>
      <c r="H127" s="6">
        <v>0</v>
      </c>
      <c r="I127" s="6">
        <v>0</v>
      </c>
      <c r="J127" s="6">
        <v>1916365.2569913475</v>
      </c>
      <c r="K127" s="25">
        <v>1</v>
      </c>
      <c r="L127" s="6">
        <v>1908836.6511061883</v>
      </c>
      <c r="M127" s="6">
        <v>1908836.6511061883</v>
      </c>
      <c r="N127" s="6">
        <v>0</v>
      </c>
      <c r="O127" s="6">
        <v>0</v>
      </c>
      <c r="P127" s="6">
        <v>1908836.6511061883</v>
      </c>
      <c r="Q127" s="6">
        <v>1908836.6511061883</v>
      </c>
      <c r="R127" s="6">
        <v>0</v>
      </c>
      <c r="S127" s="6">
        <v>0</v>
      </c>
      <c r="T127" s="6">
        <v>1908836.6511061883</v>
      </c>
      <c r="U127" s="25">
        <v>1</v>
      </c>
    </row>
    <row r="128" spans="1:21" ht="15" thickBot="1" x14ac:dyDescent="0.35">
      <c r="A128" s="24" t="s">
        <v>383</v>
      </c>
      <c r="B128" s="6">
        <v>142823.98852234814</v>
      </c>
      <c r="C128" s="6">
        <v>142823.98852234814</v>
      </c>
      <c r="D128" s="6">
        <v>0</v>
      </c>
      <c r="E128" s="6">
        <v>0</v>
      </c>
      <c r="F128" s="6">
        <v>142823.98852234814</v>
      </c>
      <c r="G128" s="30">
        <v>0</v>
      </c>
      <c r="H128" s="6">
        <v>0</v>
      </c>
      <c r="I128" s="6">
        <v>0</v>
      </c>
      <c r="J128" s="6">
        <v>0</v>
      </c>
      <c r="K128" s="25">
        <v>0</v>
      </c>
      <c r="L128" s="6">
        <v>142262.89218822893</v>
      </c>
      <c r="M128" s="6">
        <v>142262.89218822893</v>
      </c>
      <c r="N128" s="6">
        <v>0</v>
      </c>
      <c r="O128" s="6">
        <v>0</v>
      </c>
      <c r="P128" s="6">
        <v>142262.89218822893</v>
      </c>
      <c r="Q128" s="6">
        <v>0</v>
      </c>
      <c r="R128" s="6">
        <v>0</v>
      </c>
      <c r="S128" s="6">
        <v>0</v>
      </c>
      <c r="T128" s="6">
        <v>0</v>
      </c>
      <c r="U128" s="25">
        <v>0</v>
      </c>
    </row>
    <row r="129" spans="1:21" x14ac:dyDescent="0.3">
      <c r="A129" s="23" t="s">
        <v>121</v>
      </c>
      <c r="B129" s="26">
        <v>143013257.74496767</v>
      </c>
      <c r="C129" s="26">
        <v>143013257.74496767</v>
      </c>
      <c r="D129" s="26">
        <v>-235451.74043150456</v>
      </c>
      <c r="E129" s="26">
        <v>-6416455.1926012235</v>
      </c>
      <c r="F129" s="26">
        <v>136361350.81193495</v>
      </c>
      <c r="G129" s="31">
        <v>128961814.11202918</v>
      </c>
      <c r="H129" s="26">
        <v>-223001.42327467399</v>
      </c>
      <c r="I129" s="26">
        <v>-5753897.5683408864</v>
      </c>
      <c r="J129" s="26">
        <v>122984915.12041362</v>
      </c>
      <c r="K129" s="27" t="s">
        <v>1</v>
      </c>
      <c r="L129" s="26">
        <v>154607853.64428467</v>
      </c>
      <c r="M129" s="26">
        <v>154607853.64428467</v>
      </c>
      <c r="N129" s="26">
        <v>-237568.21838600535</v>
      </c>
      <c r="O129" s="26">
        <v>-8393740.3004900366</v>
      </c>
      <c r="P129" s="26">
        <v>145976545.12540862</v>
      </c>
      <c r="Q129" s="26">
        <v>139631824.97120023</v>
      </c>
      <c r="R129" s="26">
        <v>-225029.27049802066</v>
      </c>
      <c r="S129" s="26">
        <v>-7543750.0169700235</v>
      </c>
      <c r="T129" s="26">
        <v>131863045.68373218</v>
      </c>
      <c r="U129" s="27" t="s">
        <v>1</v>
      </c>
    </row>
    <row r="130" spans="1:21" x14ac:dyDescent="0.3">
      <c r="K130" s="28"/>
      <c r="U130" s="28"/>
    </row>
    <row r="131" spans="1:21" x14ac:dyDescent="0.3">
      <c r="A131" s="23" t="s">
        <v>130</v>
      </c>
      <c r="B131" s="6"/>
      <c r="C131" s="6"/>
      <c r="D131" s="6"/>
      <c r="E131" s="6"/>
      <c r="F131" s="6"/>
      <c r="G131" s="30"/>
      <c r="H131" s="6"/>
      <c r="I131" s="6"/>
      <c r="J131" s="6"/>
      <c r="K131" s="22"/>
      <c r="L131" s="6"/>
      <c r="M131" s="6"/>
      <c r="N131" s="6"/>
      <c r="O131" s="6"/>
      <c r="P131" s="6"/>
      <c r="Q131" s="6"/>
      <c r="R131" s="6"/>
      <c r="S131" s="6"/>
      <c r="T131" s="6"/>
      <c r="U131" s="22"/>
    </row>
    <row r="132" spans="1:21" x14ac:dyDescent="0.3">
      <c r="A132" s="24" t="s">
        <v>384</v>
      </c>
      <c r="B132" s="6">
        <v>3726393.1823173692</v>
      </c>
      <c r="C132" s="6">
        <v>3726393.1823173692</v>
      </c>
      <c r="D132" s="6">
        <v>0</v>
      </c>
      <c r="E132" s="6">
        <v>0</v>
      </c>
      <c r="F132" s="6">
        <v>3726393.1823173692</v>
      </c>
      <c r="G132" s="30">
        <v>3726393.1823173692</v>
      </c>
      <c r="H132" s="6">
        <v>0</v>
      </c>
      <c r="I132" s="6">
        <v>0</v>
      </c>
      <c r="J132" s="6">
        <v>3726393.1823173692</v>
      </c>
      <c r="K132" s="25">
        <v>1</v>
      </c>
      <c r="L132" s="6">
        <v>3830892.6346735503</v>
      </c>
      <c r="M132" s="6">
        <v>3830892.6346735503</v>
      </c>
      <c r="N132" s="6">
        <v>0</v>
      </c>
      <c r="O132" s="6">
        <v>0</v>
      </c>
      <c r="P132" s="6">
        <v>3830892.6346735503</v>
      </c>
      <c r="Q132" s="6">
        <v>3830892.6346735503</v>
      </c>
      <c r="R132" s="6">
        <v>0</v>
      </c>
      <c r="S132" s="6">
        <v>0</v>
      </c>
      <c r="T132" s="6">
        <v>3830892.6346735503</v>
      </c>
      <c r="U132" s="25">
        <v>1</v>
      </c>
    </row>
    <row r="133" spans="1:21" x14ac:dyDescent="0.3">
      <c r="A133" s="24" t="s">
        <v>385</v>
      </c>
      <c r="B133" s="6">
        <v>46984233.825812265</v>
      </c>
      <c r="C133" s="6">
        <v>46984233.825812265</v>
      </c>
      <c r="D133" s="6">
        <v>0</v>
      </c>
      <c r="E133" s="6">
        <v>0</v>
      </c>
      <c r="F133" s="6">
        <v>46984233.825812265</v>
      </c>
      <c r="G133" s="30">
        <v>46984233.825812265</v>
      </c>
      <c r="H133" s="6">
        <v>0</v>
      </c>
      <c r="I133" s="6">
        <v>0</v>
      </c>
      <c r="J133" s="6">
        <v>46984233.825812265</v>
      </c>
      <c r="K133" s="25">
        <v>1</v>
      </c>
      <c r="L133" s="6">
        <v>50906579.84242937</v>
      </c>
      <c r="M133" s="6">
        <v>50906579.84242937</v>
      </c>
      <c r="N133" s="6">
        <v>0</v>
      </c>
      <c r="O133" s="6">
        <v>0</v>
      </c>
      <c r="P133" s="6">
        <v>50906579.84242937</v>
      </c>
      <c r="Q133" s="6">
        <v>50906579.84242937</v>
      </c>
      <c r="R133" s="6">
        <v>0</v>
      </c>
      <c r="S133" s="6">
        <v>0</v>
      </c>
      <c r="T133" s="6">
        <v>50906579.84242937</v>
      </c>
      <c r="U133" s="25">
        <v>1</v>
      </c>
    </row>
    <row r="134" spans="1:21" x14ac:dyDescent="0.3">
      <c r="A134" s="24" t="s">
        <v>386</v>
      </c>
      <c r="B134" s="6">
        <v>79301413.862068877</v>
      </c>
      <c r="C134" s="6">
        <v>79301413.862068877</v>
      </c>
      <c r="D134" s="6">
        <v>0</v>
      </c>
      <c r="E134" s="6">
        <v>0</v>
      </c>
      <c r="F134" s="6">
        <v>79301413.862068877</v>
      </c>
      <c r="G134" s="30">
        <v>79301413.862068877</v>
      </c>
      <c r="H134" s="6">
        <v>0</v>
      </c>
      <c r="I134" s="6">
        <v>0</v>
      </c>
      <c r="J134" s="6">
        <v>79301413.862068877</v>
      </c>
      <c r="K134" s="25">
        <v>1</v>
      </c>
      <c r="L134" s="6">
        <v>91909919.751632318</v>
      </c>
      <c r="M134" s="6">
        <v>91909919.751632318</v>
      </c>
      <c r="N134" s="6">
        <v>0</v>
      </c>
      <c r="O134" s="6">
        <v>0</v>
      </c>
      <c r="P134" s="6">
        <v>91909919.751632318</v>
      </c>
      <c r="Q134" s="6">
        <v>91909919.751632318</v>
      </c>
      <c r="R134" s="6">
        <v>0</v>
      </c>
      <c r="S134" s="6">
        <v>0</v>
      </c>
      <c r="T134" s="6">
        <v>91909919.751632318</v>
      </c>
      <c r="U134" s="25">
        <v>1</v>
      </c>
    </row>
    <row r="135" spans="1:21" x14ac:dyDescent="0.3">
      <c r="A135" s="24" t="s">
        <v>387</v>
      </c>
      <c r="B135" s="6">
        <v>82277943.767491296</v>
      </c>
      <c r="C135" s="6">
        <v>82277943.767491296</v>
      </c>
      <c r="D135" s="6">
        <v>0</v>
      </c>
      <c r="E135" s="6">
        <v>0</v>
      </c>
      <c r="F135" s="6">
        <v>82277943.767491296</v>
      </c>
      <c r="G135" s="30">
        <v>82277943.767491296</v>
      </c>
      <c r="H135" s="6">
        <v>0</v>
      </c>
      <c r="I135" s="6">
        <v>0</v>
      </c>
      <c r="J135" s="6">
        <v>82277943.767491296</v>
      </c>
      <c r="K135" s="25">
        <v>1</v>
      </c>
      <c r="L135" s="6">
        <v>92169301.958098799</v>
      </c>
      <c r="M135" s="6">
        <v>92169301.958098799</v>
      </c>
      <c r="N135" s="6">
        <v>0</v>
      </c>
      <c r="O135" s="6">
        <v>0</v>
      </c>
      <c r="P135" s="6">
        <v>92169301.958098799</v>
      </c>
      <c r="Q135" s="6">
        <v>92169301.958098799</v>
      </c>
      <c r="R135" s="6">
        <v>0</v>
      </c>
      <c r="S135" s="6">
        <v>0</v>
      </c>
      <c r="T135" s="6">
        <v>92169301.958098799</v>
      </c>
      <c r="U135" s="25">
        <v>1</v>
      </c>
    </row>
    <row r="136" spans="1:21" x14ac:dyDescent="0.3">
      <c r="A136" s="24" t="s">
        <v>388</v>
      </c>
      <c r="B136" s="6">
        <v>26899389.312896844</v>
      </c>
      <c r="C136" s="6">
        <v>26899389.312896844</v>
      </c>
      <c r="D136" s="6">
        <v>0</v>
      </c>
      <c r="E136" s="6">
        <v>0</v>
      </c>
      <c r="F136" s="6">
        <v>26899389.312896844</v>
      </c>
      <c r="G136" s="30">
        <v>26899389.312896844</v>
      </c>
      <c r="H136" s="6">
        <v>0</v>
      </c>
      <c r="I136" s="6">
        <v>0</v>
      </c>
      <c r="J136" s="6">
        <v>26899389.312896844</v>
      </c>
      <c r="K136" s="25">
        <v>1</v>
      </c>
      <c r="L136" s="6">
        <v>28345712.615413416</v>
      </c>
      <c r="M136" s="6">
        <v>28345712.615413416</v>
      </c>
      <c r="N136" s="6">
        <v>0</v>
      </c>
      <c r="O136" s="6">
        <v>0</v>
      </c>
      <c r="P136" s="6">
        <v>28345712.615413416</v>
      </c>
      <c r="Q136" s="6">
        <v>28345712.615413416</v>
      </c>
      <c r="R136" s="6">
        <v>0</v>
      </c>
      <c r="S136" s="6">
        <v>0</v>
      </c>
      <c r="T136" s="6">
        <v>28345712.615413416</v>
      </c>
      <c r="U136" s="25">
        <v>1</v>
      </c>
    </row>
    <row r="137" spans="1:21" x14ac:dyDescent="0.3">
      <c r="A137" s="24" t="s">
        <v>389</v>
      </c>
      <c r="B137" s="6">
        <v>68296922.011014655</v>
      </c>
      <c r="C137" s="6">
        <v>68296922.011014655</v>
      </c>
      <c r="D137" s="6">
        <v>0</v>
      </c>
      <c r="E137" s="6">
        <v>0</v>
      </c>
      <c r="F137" s="6">
        <v>68296922.011014655</v>
      </c>
      <c r="G137" s="30">
        <v>68296922.011014655</v>
      </c>
      <c r="H137" s="6">
        <v>0</v>
      </c>
      <c r="I137" s="6">
        <v>0</v>
      </c>
      <c r="J137" s="6">
        <v>68296922.011014655</v>
      </c>
      <c r="K137" s="25">
        <v>1</v>
      </c>
      <c r="L137" s="6">
        <v>73662458.809009999</v>
      </c>
      <c r="M137" s="6">
        <v>73662458.809009999</v>
      </c>
      <c r="N137" s="6">
        <v>0</v>
      </c>
      <c r="O137" s="6">
        <v>0</v>
      </c>
      <c r="P137" s="6">
        <v>73662458.809009999</v>
      </c>
      <c r="Q137" s="6">
        <v>73662458.809009999</v>
      </c>
      <c r="R137" s="6">
        <v>0</v>
      </c>
      <c r="S137" s="6">
        <v>0</v>
      </c>
      <c r="T137" s="6">
        <v>73662458.809009999</v>
      </c>
      <c r="U137" s="25">
        <v>1</v>
      </c>
    </row>
    <row r="138" spans="1:21" x14ac:dyDescent="0.3">
      <c r="A138" s="24" t="s">
        <v>390</v>
      </c>
      <c r="B138" s="6">
        <v>83462393.294078618</v>
      </c>
      <c r="C138" s="6">
        <v>83462393.294078618</v>
      </c>
      <c r="D138" s="6">
        <v>0</v>
      </c>
      <c r="E138" s="6">
        <v>-21875315.213089112</v>
      </c>
      <c r="F138" s="6">
        <v>61587078.08098951</v>
      </c>
      <c r="G138" s="30">
        <v>83462393.294078618</v>
      </c>
      <c r="H138" s="6">
        <v>0</v>
      </c>
      <c r="I138" s="6">
        <v>-21875315.213089112</v>
      </c>
      <c r="J138" s="6">
        <v>61587078.08098951</v>
      </c>
      <c r="K138" s="25">
        <v>1</v>
      </c>
      <c r="L138" s="6">
        <v>85524207.175208151</v>
      </c>
      <c r="M138" s="6">
        <v>85524207.175208151</v>
      </c>
      <c r="N138" s="6">
        <v>0</v>
      </c>
      <c r="O138" s="6">
        <v>-18265429.836744178</v>
      </c>
      <c r="P138" s="6">
        <v>67258777.338463977</v>
      </c>
      <c r="Q138" s="6">
        <v>85524207.175208151</v>
      </c>
      <c r="R138" s="6">
        <v>0</v>
      </c>
      <c r="S138" s="6">
        <v>-18265429.836744178</v>
      </c>
      <c r="T138" s="6">
        <v>67258777.338463977</v>
      </c>
      <c r="U138" s="25">
        <v>1</v>
      </c>
    </row>
    <row r="139" spans="1:21" x14ac:dyDescent="0.3">
      <c r="A139" s="24" t="s">
        <v>391</v>
      </c>
      <c r="B139" s="6">
        <v>39338326.450008981</v>
      </c>
      <c r="C139" s="6">
        <v>39338326.450008981</v>
      </c>
      <c r="D139" s="6">
        <v>0</v>
      </c>
      <c r="E139" s="6">
        <v>0</v>
      </c>
      <c r="F139" s="6">
        <v>39338326.450008981</v>
      </c>
      <c r="G139" s="30">
        <v>39338326.450008981</v>
      </c>
      <c r="H139" s="6">
        <v>0</v>
      </c>
      <c r="I139" s="6">
        <v>0</v>
      </c>
      <c r="J139" s="6">
        <v>39338326.450008981</v>
      </c>
      <c r="K139" s="25">
        <v>1</v>
      </c>
      <c r="L139" s="6">
        <v>43598354.662680253</v>
      </c>
      <c r="M139" s="6">
        <v>43598354.662680253</v>
      </c>
      <c r="N139" s="6">
        <v>0</v>
      </c>
      <c r="O139" s="6">
        <v>0</v>
      </c>
      <c r="P139" s="6">
        <v>43598354.662680253</v>
      </c>
      <c r="Q139" s="6">
        <v>43598354.662680253</v>
      </c>
      <c r="R139" s="6">
        <v>0</v>
      </c>
      <c r="S139" s="6">
        <v>0</v>
      </c>
      <c r="T139" s="6">
        <v>43598354.662680253</v>
      </c>
      <c r="U139" s="25">
        <v>1</v>
      </c>
    </row>
    <row r="140" spans="1:21" x14ac:dyDescent="0.3">
      <c r="A140" s="24" t="s">
        <v>392</v>
      </c>
      <c r="B140" s="6">
        <v>54948325.940522775</v>
      </c>
      <c r="C140" s="6">
        <v>54948325.940522775</v>
      </c>
      <c r="D140" s="6">
        <v>0</v>
      </c>
      <c r="E140" s="6">
        <v>0</v>
      </c>
      <c r="F140" s="6">
        <v>54948325.940522775</v>
      </c>
      <c r="G140" s="30">
        <v>54823065.135589369</v>
      </c>
      <c r="H140" s="6">
        <v>0</v>
      </c>
      <c r="I140" s="6">
        <v>0</v>
      </c>
      <c r="J140" s="6">
        <v>54823065.135589369</v>
      </c>
      <c r="K140" s="25">
        <v>0.99772038906027838</v>
      </c>
      <c r="L140" s="6">
        <v>61014756.009394199</v>
      </c>
      <c r="M140" s="6">
        <v>61014756.009394199</v>
      </c>
      <c r="N140" s="6">
        <v>0</v>
      </c>
      <c r="O140" s="6">
        <v>0</v>
      </c>
      <c r="P140" s="6">
        <v>61014756.009394199</v>
      </c>
      <c r="Q140" s="6">
        <v>60875666.10411074</v>
      </c>
      <c r="R140" s="6">
        <v>0</v>
      </c>
      <c r="S140" s="6">
        <v>0</v>
      </c>
      <c r="T140" s="6">
        <v>60875666.10411074</v>
      </c>
      <c r="U140" s="25">
        <v>0.99772038906027838</v>
      </c>
    </row>
    <row r="141" spans="1:21" x14ac:dyDescent="0.3">
      <c r="A141" s="24" t="s">
        <v>393</v>
      </c>
      <c r="B141" s="6">
        <v>3356096.0031430372</v>
      </c>
      <c r="C141" s="6">
        <v>3356096.0031430372</v>
      </c>
      <c r="D141" s="6">
        <v>0</v>
      </c>
      <c r="E141" s="6">
        <v>0</v>
      </c>
      <c r="F141" s="6">
        <v>3356096.0031430372</v>
      </c>
      <c r="G141" s="30">
        <v>3356096.0031430372</v>
      </c>
      <c r="H141" s="6">
        <v>0</v>
      </c>
      <c r="I141" s="6">
        <v>0</v>
      </c>
      <c r="J141" s="6">
        <v>3356096.0031430372</v>
      </c>
      <c r="K141" s="25">
        <v>1</v>
      </c>
      <c r="L141" s="6">
        <v>3536896.4122137618</v>
      </c>
      <c r="M141" s="6">
        <v>3536896.4122137618</v>
      </c>
      <c r="N141" s="6">
        <v>0</v>
      </c>
      <c r="O141" s="6">
        <v>0</v>
      </c>
      <c r="P141" s="6">
        <v>3536896.4122137618</v>
      </c>
      <c r="Q141" s="6">
        <v>3536896.4122137618</v>
      </c>
      <c r="R141" s="6">
        <v>0</v>
      </c>
      <c r="S141" s="6">
        <v>0</v>
      </c>
      <c r="T141" s="6">
        <v>3536896.4122137618</v>
      </c>
      <c r="U141" s="25">
        <v>1</v>
      </c>
    </row>
    <row r="142" spans="1:21" x14ac:dyDescent="0.3">
      <c r="A142" s="24" t="s">
        <v>394</v>
      </c>
      <c r="B142" s="6">
        <v>18999919.082505837</v>
      </c>
      <c r="C142" s="6">
        <v>18999919.082505837</v>
      </c>
      <c r="D142" s="6">
        <v>0</v>
      </c>
      <c r="E142" s="6">
        <v>0</v>
      </c>
      <c r="F142" s="6">
        <v>18999919.082505837</v>
      </c>
      <c r="G142" s="30">
        <v>18999919.082505837</v>
      </c>
      <c r="H142" s="6">
        <v>0</v>
      </c>
      <c r="I142" s="6">
        <v>0</v>
      </c>
      <c r="J142" s="6">
        <v>18999919.082505837</v>
      </c>
      <c r="K142" s="25">
        <v>1</v>
      </c>
      <c r="L142" s="6">
        <v>19987451.026051182</v>
      </c>
      <c r="M142" s="6">
        <v>19987451.026051182</v>
      </c>
      <c r="N142" s="6">
        <v>0</v>
      </c>
      <c r="O142" s="6">
        <v>0</v>
      </c>
      <c r="P142" s="6">
        <v>19987451.026051182</v>
      </c>
      <c r="Q142" s="6">
        <v>19987451.026051182</v>
      </c>
      <c r="R142" s="6">
        <v>0</v>
      </c>
      <c r="S142" s="6">
        <v>0</v>
      </c>
      <c r="T142" s="6">
        <v>19987451.026051182</v>
      </c>
      <c r="U142" s="25">
        <v>1</v>
      </c>
    </row>
    <row r="143" spans="1:21" x14ac:dyDescent="0.3">
      <c r="A143" s="24" t="s">
        <v>395</v>
      </c>
      <c r="B143" s="6">
        <v>189231.69630803377</v>
      </c>
      <c r="C143" s="6">
        <v>189231.69630803377</v>
      </c>
      <c r="D143" s="6">
        <v>-189231.69630803377</v>
      </c>
      <c r="E143" s="6">
        <v>0</v>
      </c>
      <c r="F143" s="6">
        <v>0</v>
      </c>
      <c r="G143" s="30">
        <v>179225.42227989403</v>
      </c>
      <c r="H143" s="6">
        <v>-179225.42227989403</v>
      </c>
      <c r="I143" s="6">
        <v>0</v>
      </c>
      <c r="J143" s="6">
        <v>0</v>
      </c>
      <c r="K143" s="25">
        <v>0.94712157517284312</v>
      </c>
      <c r="L143" s="6">
        <v>189265.19319251989</v>
      </c>
      <c r="M143" s="6">
        <v>189265.19319251989</v>
      </c>
      <c r="N143" s="6">
        <v>-189265.19319251989</v>
      </c>
      <c r="O143" s="6">
        <v>0</v>
      </c>
      <c r="P143" s="6">
        <v>0</v>
      </c>
      <c r="Q143" s="6">
        <v>179275.69876193759</v>
      </c>
      <c r="R143" s="6">
        <v>-179275.69876193759</v>
      </c>
      <c r="S143" s="6">
        <v>0</v>
      </c>
      <c r="T143" s="6">
        <v>0</v>
      </c>
      <c r="U143" s="25">
        <v>0.94721959034263092</v>
      </c>
    </row>
    <row r="144" spans="1:21" x14ac:dyDescent="0.3">
      <c r="A144" s="24" t="s">
        <v>396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30">
        <v>0</v>
      </c>
      <c r="H144" s="6">
        <v>0</v>
      </c>
      <c r="I144" s="6">
        <v>0</v>
      </c>
      <c r="J144" s="6">
        <v>0</v>
      </c>
      <c r="K144" s="25">
        <v>1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25">
        <v>1</v>
      </c>
    </row>
    <row r="145" spans="1:21" x14ac:dyDescent="0.3">
      <c r="A145" s="24" t="s">
        <v>397</v>
      </c>
      <c r="B145" s="6">
        <v>3881199.8081582161</v>
      </c>
      <c r="C145" s="6">
        <v>3881199.8081582161</v>
      </c>
      <c r="D145" s="6">
        <v>-3881199.8081582161</v>
      </c>
      <c r="E145" s="6">
        <v>0</v>
      </c>
      <c r="F145" s="6">
        <v>0</v>
      </c>
      <c r="G145" s="30">
        <v>3881199.8081582161</v>
      </c>
      <c r="H145" s="6">
        <v>-3881199.8081582161</v>
      </c>
      <c r="I145" s="6">
        <v>0</v>
      </c>
      <c r="J145" s="6">
        <v>0</v>
      </c>
      <c r="K145" s="25">
        <v>1</v>
      </c>
      <c r="L145" s="6">
        <v>5860492.8596113389</v>
      </c>
      <c r="M145" s="6">
        <v>5860492.8596113389</v>
      </c>
      <c r="N145" s="6">
        <v>-5860492.8596113389</v>
      </c>
      <c r="O145" s="6">
        <v>0</v>
      </c>
      <c r="P145" s="6">
        <v>0</v>
      </c>
      <c r="Q145" s="6">
        <v>5860492.8596113389</v>
      </c>
      <c r="R145" s="6">
        <v>-5860492.8596113389</v>
      </c>
      <c r="S145" s="6">
        <v>0</v>
      </c>
      <c r="T145" s="6">
        <v>0</v>
      </c>
      <c r="U145" s="25">
        <v>1</v>
      </c>
    </row>
    <row r="146" spans="1:21" x14ac:dyDescent="0.3">
      <c r="A146" s="24" t="s">
        <v>398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30">
        <v>0</v>
      </c>
      <c r="H146" s="6">
        <v>0</v>
      </c>
      <c r="I146" s="6">
        <v>0</v>
      </c>
      <c r="J146" s="6">
        <v>0</v>
      </c>
      <c r="K146" s="25">
        <v>1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25">
        <v>1</v>
      </c>
    </row>
    <row r="147" spans="1:21" x14ac:dyDescent="0.3">
      <c r="A147" s="24" t="s">
        <v>399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30">
        <v>0</v>
      </c>
      <c r="H147" s="6">
        <v>0</v>
      </c>
      <c r="I147" s="6">
        <v>0</v>
      </c>
      <c r="J147" s="6">
        <v>0</v>
      </c>
      <c r="K147" s="25">
        <v>1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25">
        <v>1</v>
      </c>
    </row>
    <row r="148" spans="1:21" x14ac:dyDescent="0.3">
      <c r="A148" s="24" t="s">
        <v>400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30">
        <v>0</v>
      </c>
      <c r="H148" s="6">
        <v>0</v>
      </c>
      <c r="I148" s="6">
        <v>0</v>
      </c>
      <c r="J148" s="6">
        <v>0</v>
      </c>
      <c r="K148" s="25">
        <v>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25">
        <v>1</v>
      </c>
    </row>
    <row r="149" spans="1:21" x14ac:dyDescent="0.3">
      <c r="A149" s="24" t="s">
        <v>401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30">
        <v>0</v>
      </c>
      <c r="H149" s="6">
        <v>0</v>
      </c>
      <c r="I149" s="6">
        <v>0</v>
      </c>
      <c r="J149" s="6">
        <v>0</v>
      </c>
      <c r="K149" s="25">
        <v>1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25">
        <v>1</v>
      </c>
    </row>
    <row r="150" spans="1:21" x14ac:dyDescent="0.3">
      <c r="A150" s="24" t="s">
        <v>402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30">
        <v>0</v>
      </c>
      <c r="H150" s="6">
        <v>0</v>
      </c>
      <c r="I150" s="6">
        <v>0</v>
      </c>
      <c r="J150" s="6">
        <v>0</v>
      </c>
      <c r="K150" s="25">
        <v>1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25">
        <v>1</v>
      </c>
    </row>
    <row r="151" spans="1:21" x14ac:dyDescent="0.3">
      <c r="A151" s="24" t="s">
        <v>403</v>
      </c>
      <c r="B151" s="6">
        <v>4404904.1357174879</v>
      </c>
      <c r="C151" s="6">
        <v>4404904.1357174879</v>
      </c>
      <c r="D151" s="6">
        <v>-4404904.1357174879</v>
      </c>
      <c r="E151" s="6">
        <v>0</v>
      </c>
      <c r="F151" s="6">
        <v>0</v>
      </c>
      <c r="G151" s="30">
        <v>4404904.1357174879</v>
      </c>
      <c r="H151" s="6">
        <v>-4404904.1357174879</v>
      </c>
      <c r="I151" s="6">
        <v>0</v>
      </c>
      <c r="J151" s="6">
        <v>0</v>
      </c>
      <c r="K151" s="25">
        <v>1</v>
      </c>
      <c r="L151" s="6">
        <v>4057916.5483841547</v>
      </c>
      <c r="M151" s="6">
        <v>4057916.5483841547</v>
      </c>
      <c r="N151" s="6">
        <v>-4057916.5483841547</v>
      </c>
      <c r="O151" s="6">
        <v>0</v>
      </c>
      <c r="P151" s="6">
        <v>0</v>
      </c>
      <c r="Q151" s="6">
        <v>4057916.5483841547</v>
      </c>
      <c r="R151" s="6">
        <v>-4057916.5483841547</v>
      </c>
      <c r="S151" s="6">
        <v>0</v>
      </c>
      <c r="T151" s="6">
        <v>0</v>
      </c>
      <c r="U151" s="25">
        <v>1</v>
      </c>
    </row>
    <row r="152" spans="1:21" x14ac:dyDescent="0.3">
      <c r="A152" s="24" t="s">
        <v>404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30">
        <v>0</v>
      </c>
      <c r="H152" s="6">
        <v>0</v>
      </c>
      <c r="I152" s="6">
        <v>0</v>
      </c>
      <c r="J152" s="6">
        <v>0</v>
      </c>
      <c r="K152" s="25">
        <v>1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25">
        <v>1</v>
      </c>
    </row>
    <row r="153" spans="1:21" ht="15" thickBot="1" x14ac:dyDescent="0.35">
      <c r="A153" s="24" t="s">
        <v>405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30">
        <v>0</v>
      </c>
      <c r="H153" s="6">
        <v>0</v>
      </c>
      <c r="I153" s="6">
        <v>0</v>
      </c>
      <c r="J153" s="6">
        <v>0</v>
      </c>
      <c r="K153" s="25">
        <v>0.99999999999999989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25">
        <v>0.99999999999999989</v>
      </c>
    </row>
    <row r="154" spans="1:21" x14ac:dyDescent="0.3">
      <c r="A154" s="23" t="s">
        <v>130</v>
      </c>
      <c r="B154" s="26">
        <v>516066692.37204432</v>
      </c>
      <c r="C154" s="26">
        <v>516066692.37204432</v>
      </c>
      <c r="D154" s="26">
        <v>-8475335.6401837375</v>
      </c>
      <c r="E154" s="26">
        <v>-21875315.213089112</v>
      </c>
      <c r="F154" s="26">
        <v>485716041.51877147</v>
      </c>
      <c r="G154" s="31">
        <v>515931425.29308277</v>
      </c>
      <c r="H154" s="26">
        <v>-8465329.3661555983</v>
      </c>
      <c r="I154" s="26">
        <v>-21875315.213089112</v>
      </c>
      <c r="J154" s="26">
        <v>485590780.71383804</v>
      </c>
      <c r="K154" s="27" t="s">
        <v>1</v>
      </c>
      <c r="L154" s="26">
        <v>564594205.49799311</v>
      </c>
      <c r="M154" s="26">
        <v>564594205.49799311</v>
      </c>
      <c r="N154" s="26">
        <v>-10107674.601188013</v>
      </c>
      <c r="O154" s="26">
        <v>-18265429.836744178</v>
      </c>
      <c r="P154" s="26">
        <v>536221101.0600608</v>
      </c>
      <c r="Q154" s="26">
        <v>564445126.098279</v>
      </c>
      <c r="R154" s="26">
        <v>-10097685.10675743</v>
      </c>
      <c r="S154" s="26">
        <v>-18265429.836744178</v>
      </c>
      <c r="T154" s="26">
        <v>536082011.15477729</v>
      </c>
      <c r="U154" s="27" t="s">
        <v>1</v>
      </c>
    </row>
    <row r="155" spans="1:21" x14ac:dyDescent="0.3">
      <c r="K155" s="28"/>
      <c r="U155" s="28"/>
    </row>
    <row r="156" spans="1:21" x14ac:dyDescent="0.3">
      <c r="A156" s="23" t="s">
        <v>153</v>
      </c>
      <c r="B156" s="6"/>
      <c r="C156" s="6"/>
      <c r="D156" s="6"/>
      <c r="E156" s="6"/>
      <c r="F156" s="6"/>
      <c r="G156" s="30"/>
      <c r="H156" s="6"/>
      <c r="I156" s="6"/>
      <c r="J156" s="6"/>
      <c r="K156" s="22"/>
      <c r="L156" s="6"/>
      <c r="M156" s="6"/>
      <c r="N156" s="6"/>
      <c r="O156" s="6"/>
      <c r="P156" s="6"/>
      <c r="Q156" s="6"/>
      <c r="R156" s="6"/>
      <c r="S156" s="6"/>
      <c r="T156" s="6"/>
      <c r="U156" s="22"/>
    </row>
    <row r="157" spans="1:21" x14ac:dyDescent="0.3">
      <c r="A157" s="24" t="s">
        <v>406</v>
      </c>
      <c r="B157" s="6">
        <v>10193914.166115997</v>
      </c>
      <c r="C157" s="6">
        <v>10193914.166115997</v>
      </c>
      <c r="D157" s="6">
        <v>0</v>
      </c>
      <c r="E157" s="6">
        <v>0</v>
      </c>
      <c r="F157" s="6">
        <v>10193914.166115997</v>
      </c>
      <c r="G157" s="30">
        <v>9862138.0834208</v>
      </c>
      <c r="H157" s="6">
        <v>0</v>
      </c>
      <c r="I157" s="6">
        <v>0</v>
      </c>
      <c r="J157" s="6">
        <v>9862138.0834208</v>
      </c>
      <c r="K157" s="25">
        <v>0.96745351419595016</v>
      </c>
      <c r="L157" s="6">
        <v>11041017.967435526</v>
      </c>
      <c r="M157" s="6">
        <v>11041017.967435526</v>
      </c>
      <c r="N157" s="6">
        <v>0</v>
      </c>
      <c r="O157" s="6">
        <v>0</v>
      </c>
      <c r="P157" s="6">
        <v>11041017.967435526</v>
      </c>
      <c r="Q157" s="6">
        <v>10689960.334225941</v>
      </c>
      <c r="R157" s="6">
        <v>0</v>
      </c>
      <c r="S157" s="6">
        <v>0</v>
      </c>
      <c r="T157" s="6">
        <v>10689960.334225941</v>
      </c>
      <c r="U157" s="25">
        <v>0.96820423313819459</v>
      </c>
    </row>
    <row r="158" spans="1:21" x14ac:dyDescent="0.3">
      <c r="A158" s="24" t="s">
        <v>407</v>
      </c>
      <c r="B158" s="6">
        <v>49002480.719240911</v>
      </c>
      <c r="C158" s="6">
        <v>49002480.719240911</v>
      </c>
      <c r="D158" s="6">
        <v>0</v>
      </c>
      <c r="E158" s="6">
        <v>-2657149.6220995495</v>
      </c>
      <c r="F158" s="6">
        <v>46345331.097141363</v>
      </c>
      <c r="G158" s="30">
        <v>47407622.176148914</v>
      </c>
      <c r="H158" s="6">
        <v>0</v>
      </c>
      <c r="I158" s="6">
        <v>-2570668.7396446499</v>
      </c>
      <c r="J158" s="6">
        <v>44836953.436504267</v>
      </c>
      <c r="K158" s="25">
        <v>0.96745351419595016</v>
      </c>
      <c r="L158" s="6">
        <v>38748417.689675234</v>
      </c>
      <c r="M158" s="6">
        <v>38748417.689675234</v>
      </c>
      <c r="N158" s="6">
        <v>0</v>
      </c>
      <c r="O158" s="6">
        <v>-2572429.6455529612</v>
      </c>
      <c r="P158" s="6">
        <v>36175988.044122271</v>
      </c>
      <c r="Q158" s="6">
        <v>37516382.034550466</v>
      </c>
      <c r="R158" s="6">
        <v>0</v>
      </c>
      <c r="S158" s="6">
        <v>-2490637.2722745636</v>
      </c>
      <c r="T158" s="6">
        <v>35025744.762275904</v>
      </c>
      <c r="U158" s="25">
        <v>0.96820423313819459</v>
      </c>
    </row>
    <row r="159" spans="1:21" x14ac:dyDescent="0.3">
      <c r="A159" s="24" t="s">
        <v>408</v>
      </c>
      <c r="B159" s="6">
        <v>531361.11396905582</v>
      </c>
      <c r="C159" s="6">
        <v>531361.11396905582</v>
      </c>
      <c r="D159" s="6">
        <v>-531361.11396905582</v>
      </c>
      <c r="E159" s="6">
        <v>0</v>
      </c>
      <c r="F159" s="6">
        <v>0</v>
      </c>
      <c r="G159" s="30">
        <v>531361.11396905582</v>
      </c>
      <c r="H159" s="6">
        <v>-531361.11396905582</v>
      </c>
      <c r="I159" s="6">
        <v>0</v>
      </c>
      <c r="J159" s="6">
        <v>0</v>
      </c>
      <c r="K159" s="25">
        <v>1</v>
      </c>
      <c r="L159" s="6">
        <v>532415.05510156974</v>
      </c>
      <c r="M159" s="6">
        <v>532415.05510156974</v>
      </c>
      <c r="N159" s="6">
        <v>-532415.05510156974</v>
      </c>
      <c r="O159" s="6">
        <v>0</v>
      </c>
      <c r="P159" s="6">
        <v>0</v>
      </c>
      <c r="Q159" s="6">
        <v>532415.05510156974</v>
      </c>
      <c r="R159" s="6">
        <v>-532415.05510156974</v>
      </c>
      <c r="S159" s="6">
        <v>0</v>
      </c>
      <c r="T159" s="6">
        <v>0</v>
      </c>
      <c r="U159" s="25">
        <v>1</v>
      </c>
    </row>
    <row r="160" spans="1:21" x14ac:dyDescent="0.3">
      <c r="A160" s="24" t="s">
        <v>409</v>
      </c>
      <c r="B160" s="6">
        <v>193513.45077712828</v>
      </c>
      <c r="C160" s="6">
        <v>193513.45077712828</v>
      </c>
      <c r="D160" s="6">
        <v>-193513.45077712828</v>
      </c>
      <c r="E160" s="6">
        <v>0</v>
      </c>
      <c r="F160" s="6">
        <v>0</v>
      </c>
      <c r="G160" s="30">
        <v>183280.76431716618</v>
      </c>
      <c r="H160" s="6">
        <v>-183280.76431716618</v>
      </c>
      <c r="I160" s="6">
        <v>0</v>
      </c>
      <c r="J160" s="6">
        <v>0</v>
      </c>
      <c r="K160" s="25">
        <v>0.94712157517284312</v>
      </c>
      <c r="L160" s="6">
        <v>190174.54515059903</v>
      </c>
      <c r="M160" s="6">
        <v>190174.54515059903</v>
      </c>
      <c r="N160" s="6">
        <v>-190174.54515059903</v>
      </c>
      <c r="O160" s="6">
        <v>0</v>
      </c>
      <c r="P160" s="6">
        <v>0</v>
      </c>
      <c r="Q160" s="6">
        <v>180137.05475114658</v>
      </c>
      <c r="R160" s="6">
        <v>-180137.05475114658</v>
      </c>
      <c r="S160" s="6">
        <v>0</v>
      </c>
      <c r="T160" s="6">
        <v>0</v>
      </c>
      <c r="U160" s="25">
        <v>0.94721959034263092</v>
      </c>
    </row>
    <row r="161" spans="1:21" ht="15" thickBot="1" x14ac:dyDescent="0.35">
      <c r="A161" s="24" t="s">
        <v>410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30">
        <v>0</v>
      </c>
      <c r="H161" s="6">
        <v>0</v>
      </c>
      <c r="I161" s="6">
        <v>0</v>
      </c>
      <c r="J161" s="6">
        <v>0</v>
      </c>
      <c r="K161" s="25">
        <v>0.96745351419595016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25">
        <v>0.96820423313819459</v>
      </c>
    </row>
    <row r="162" spans="1:21" x14ac:dyDescent="0.3">
      <c r="A162" s="23" t="s">
        <v>153</v>
      </c>
      <c r="B162" s="26">
        <v>59921269.450103097</v>
      </c>
      <c r="C162" s="26">
        <v>59921269.450103097</v>
      </c>
      <c r="D162" s="26">
        <v>-724874.56474618404</v>
      </c>
      <c r="E162" s="26">
        <v>-2657149.6220995495</v>
      </c>
      <c r="F162" s="26">
        <v>56539245.263257362</v>
      </c>
      <c r="G162" s="31">
        <v>57984402.13785594</v>
      </c>
      <c r="H162" s="26">
        <v>-714641.878286222</v>
      </c>
      <c r="I162" s="26">
        <v>-2570668.7396446499</v>
      </c>
      <c r="J162" s="26">
        <v>54699091.519925065</v>
      </c>
      <c r="K162" s="27" t="s">
        <v>1</v>
      </c>
      <c r="L162" s="26">
        <v>50512025.257362925</v>
      </c>
      <c r="M162" s="26">
        <v>50512025.257362925</v>
      </c>
      <c r="N162" s="26">
        <v>-722589.60025216872</v>
      </c>
      <c r="O162" s="26">
        <v>-2572429.6455529612</v>
      </c>
      <c r="P162" s="26">
        <v>47217006.011557795</v>
      </c>
      <c r="Q162" s="26">
        <v>48918894.478629127</v>
      </c>
      <c r="R162" s="26">
        <v>-712552.10985271633</v>
      </c>
      <c r="S162" s="26">
        <v>-2490637.2722745636</v>
      </c>
      <c r="T162" s="26">
        <v>45715705.096501842</v>
      </c>
      <c r="U162" s="27" t="s">
        <v>1</v>
      </c>
    </row>
    <row r="163" spans="1:21" x14ac:dyDescent="0.3">
      <c r="K163" s="28"/>
      <c r="U163" s="28"/>
    </row>
    <row r="164" spans="1:21" x14ac:dyDescent="0.3">
      <c r="A164" s="23" t="s">
        <v>160</v>
      </c>
      <c r="B164" s="6"/>
      <c r="C164" s="6"/>
      <c r="D164" s="6"/>
      <c r="E164" s="6"/>
      <c r="F164" s="6"/>
      <c r="G164" s="30"/>
      <c r="H164" s="6"/>
      <c r="I164" s="6"/>
      <c r="J164" s="6"/>
      <c r="K164" s="22"/>
      <c r="L164" s="6"/>
      <c r="M164" s="6"/>
      <c r="N164" s="6"/>
      <c r="O164" s="6"/>
      <c r="P164" s="6"/>
      <c r="Q164" s="6"/>
      <c r="R164" s="6"/>
      <c r="S164" s="6"/>
      <c r="T164" s="6"/>
      <c r="U164" s="22"/>
    </row>
    <row r="165" spans="1:21" x14ac:dyDescent="0.3">
      <c r="A165" s="24" t="s">
        <v>411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30">
        <v>0</v>
      </c>
      <c r="H165" s="6">
        <v>0</v>
      </c>
      <c r="I165" s="6">
        <v>0</v>
      </c>
      <c r="J165" s="6">
        <v>0</v>
      </c>
      <c r="K165" s="25">
        <v>0.95059518137784804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25">
        <v>0.95128373722490955</v>
      </c>
    </row>
    <row r="166" spans="1:21" ht="15" thickBot="1" x14ac:dyDescent="0.35">
      <c r="A166" s="24" t="s">
        <v>412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30">
        <v>0</v>
      </c>
      <c r="H166" s="6">
        <v>0</v>
      </c>
      <c r="I166" s="6">
        <v>0</v>
      </c>
      <c r="J166" s="6">
        <v>0</v>
      </c>
      <c r="K166" s="25">
        <v>0.96745351419595016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25">
        <v>0.96820423313819459</v>
      </c>
    </row>
    <row r="167" spans="1:21" x14ac:dyDescent="0.3">
      <c r="A167" s="23" t="s">
        <v>160</v>
      </c>
      <c r="B167" s="26">
        <v>0</v>
      </c>
      <c r="C167" s="26">
        <v>0</v>
      </c>
      <c r="D167" s="26">
        <v>0</v>
      </c>
      <c r="E167" s="26">
        <v>0</v>
      </c>
      <c r="F167" s="26">
        <v>0</v>
      </c>
      <c r="G167" s="31">
        <v>0</v>
      </c>
      <c r="H167" s="26">
        <v>0</v>
      </c>
      <c r="I167" s="26">
        <v>0</v>
      </c>
      <c r="J167" s="26">
        <v>0</v>
      </c>
      <c r="K167" s="27" t="s">
        <v>1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7" t="s">
        <v>1</v>
      </c>
    </row>
    <row r="168" spans="1:21" ht="15" thickBot="1" x14ac:dyDescent="0.35">
      <c r="K168" s="28"/>
      <c r="U168" s="28"/>
    </row>
    <row r="169" spans="1:21" x14ac:dyDescent="0.3">
      <c r="A169" s="21" t="s">
        <v>82</v>
      </c>
      <c r="B169" s="26">
        <v>1547602413.1886742</v>
      </c>
      <c r="C169" s="26">
        <v>1547602413.1886742</v>
      </c>
      <c r="D169" s="26">
        <v>-58956139.85850659</v>
      </c>
      <c r="E169" s="26">
        <v>253830086.21224251</v>
      </c>
      <c r="F169" s="26">
        <v>1742476359.5424101</v>
      </c>
      <c r="G169" s="31">
        <v>1487962712.4636443</v>
      </c>
      <c r="H169" s="26">
        <v>-56363527.844684161</v>
      </c>
      <c r="I169" s="26">
        <v>240508113.2480796</v>
      </c>
      <c r="J169" s="26">
        <v>1672107297.8670397</v>
      </c>
      <c r="K169" s="27" t="s">
        <v>1</v>
      </c>
      <c r="L169" s="26">
        <v>1624748975.3957</v>
      </c>
      <c r="M169" s="26">
        <v>1624748975.3957</v>
      </c>
      <c r="N169" s="26">
        <v>-61146370.574947685</v>
      </c>
      <c r="O169" s="26">
        <v>256672262.15647492</v>
      </c>
      <c r="P169" s="26">
        <v>1820274866.9772272</v>
      </c>
      <c r="Q169" s="26">
        <v>1563853935.6998842</v>
      </c>
      <c r="R169" s="26">
        <v>-58522451.776750803</v>
      </c>
      <c r="S169" s="26">
        <v>243674315.0876891</v>
      </c>
      <c r="T169" s="26">
        <v>1749005799.0108223</v>
      </c>
      <c r="U169" s="27" t="s">
        <v>1</v>
      </c>
    </row>
    <row r="170" spans="1:21" x14ac:dyDescent="0.3">
      <c r="K170" s="28"/>
      <c r="U170" s="28"/>
    </row>
    <row r="171" spans="1:21" x14ac:dyDescent="0.3">
      <c r="A171" s="21" t="s">
        <v>163</v>
      </c>
      <c r="B171" s="6"/>
      <c r="C171" s="6"/>
      <c r="D171" s="6"/>
      <c r="E171" s="6"/>
      <c r="F171" s="6"/>
      <c r="G171" s="30"/>
      <c r="H171" s="6"/>
      <c r="I171" s="6"/>
      <c r="J171" s="6"/>
      <c r="K171" s="22"/>
      <c r="L171" s="6"/>
      <c r="M171" s="6"/>
      <c r="N171" s="6"/>
      <c r="O171" s="6"/>
      <c r="P171" s="6"/>
      <c r="Q171" s="6"/>
      <c r="R171" s="6"/>
      <c r="S171" s="6"/>
      <c r="T171" s="6"/>
      <c r="U171" s="22"/>
    </row>
    <row r="172" spans="1:21" x14ac:dyDescent="0.3">
      <c r="A172" s="24" t="s">
        <v>413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  <c r="G172" s="30">
        <v>0</v>
      </c>
      <c r="H172" s="6">
        <v>0</v>
      </c>
      <c r="I172" s="6">
        <v>0</v>
      </c>
      <c r="J172" s="6">
        <v>0</v>
      </c>
      <c r="K172" s="25">
        <v>0.96745351419595016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25">
        <v>0.96820423313819459</v>
      </c>
    </row>
    <row r="173" spans="1:21" x14ac:dyDescent="0.3">
      <c r="A173" s="24" t="s">
        <v>414</v>
      </c>
      <c r="B173" s="6">
        <v>82553065.840000004</v>
      </c>
      <c r="C173" s="6">
        <v>82553065.840000004</v>
      </c>
      <c r="D173" s="6">
        <v>0</v>
      </c>
      <c r="E173" s="6">
        <v>0</v>
      </c>
      <c r="F173" s="6">
        <v>82553065.840000004</v>
      </c>
      <c r="G173" s="30">
        <v>79866253.654557645</v>
      </c>
      <c r="H173" s="6">
        <v>0</v>
      </c>
      <c r="I173" s="6">
        <v>0</v>
      </c>
      <c r="J173" s="6">
        <v>79866253.654557645</v>
      </c>
      <c r="K173" s="25">
        <v>0.96745351419595016</v>
      </c>
      <c r="L173" s="6">
        <v>87073918.799999997</v>
      </c>
      <c r="M173" s="6">
        <v>87073918.799999997</v>
      </c>
      <c r="N173" s="6">
        <v>0</v>
      </c>
      <c r="O173" s="6">
        <v>0</v>
      </c>
      <c r="P173" s="6">
        <v>87073918.799999997</v>
      </c>
      <c r="Q173" s="6">
        <v>84305336.778091416</v>
      </c>
      <c r="R173" s="6">
        <v>0</v>
      </c>
      <c r="S173" s="6">
        <v>0</v>
      </c>
      <c r="T173" s="6">
        <v>84305336.778091416</v>
      </c>
      <c r="U173" s="25">
        <v>0.96820423313819459</v>
      </c>
    </row>
    <row r="174" spans="1:21" x14ac:dyDescent="0.3">
      <c r="A174" s="24" t="s">
        <v>415</v>
      </c>
      <c r="B174" s="6">
        <v>-10600238</v>
      </c>
      <c r="C174" s="6">
        <v>-10600238</v>
      </c>
      <c r="D174" s="6">
        <v>0</v>
      </c>
      <c r="E174" s="6">
        <v>0</v>
      </c>
      <c r="F174" s="6">
        <v>-10600238</v>
      </c>
      <c r="G174" s="30">
        <v>-10220885.249371288</v>
      </c>
      <c r="H174" s="6">
        <v>0</v>
      </c>
      <c r="I174" s="6">
        <v>0</v>
      </c>
      <c r="J174" s="6">
        <v>-10220885.249371288</v>
      </c>
      <c r="K174" s="25">
        <v>0.96421280818140953</v>
      </c>
      <c r="L174" s="6">
        <v>-10600080</v>
      </c>
      <c r="M174" s="6">
        <v>-10600080</v>
      </c>
      <c r="N174" s="6">
        <v>0</v>
      </c>
      <c r="O174" s="6">
        <v>0</v>
      </c>
      <c r="P174" s="6">
        <v>-10600080</v>
      </c>
      <c r="Q174" s="6">
        <v>-10232812.061685272</v>
      </c>
      <c r="R174" s="6">
        <v>0</v>
      </c>
      <c r="S174" s="6">
        <v>0</v>
      </c>
      <c r="T174" s="6">
        <v>-10232812.061685272</v>
      </c>
      <c r="U174" s="25">
        <v>0.96535234278281601</v>
      </c>
    </row>
    <row r="175" spans="1:21" x14ac:dyDescent="0.3">
      <c r="A175" s="24" t="s">
        <v>416</v>
      </c>
      <c r="B175" s="6">
        <v>-81688801.600000009</v>
      </c>
      <c r="C175" s="6">
        <v>-81688801.600000009</v>
      </c>
      <c r="D175" s="6">
        <v>0</v>
      </c>
      <c r="E175" s="6">
        <v>0</v>
      </c>
      <c r="F175" s="6">
        <v>-81688801.600000009</v>
      </c>
      <c r="G175" s="30">
        <v>-79030118.178375766</v>
      </c>
      <c r="H175" s="6">
        <v>0</v>
      </c>
      <c r="I175" s="6">
        <v>0</v>
      </c>
      <c r="J175" s="6">
        <v>-79030118.178375766</v>
      </c>
      <c r="K175" s="25">
        <v>0.96745351419595016</v>
      </c>
      <c r="L175" s="6">
        <v>-86209654.560000002</v>
      </c>
      <c r="M175" s="6">
        <v>-86209654.560000002</v>
      </c>
      <c r="N175" s="6">
        <v>0</v>
      </c>
      <c r="O175" s="6">
        <v>0</v>
      </c>
      <c r="P175" s="6">
        <v>-86209654.560000002</v>
      </c>
      <c r="Q175" s="6">
        <v>-83468552.482373461</v>
      </c>
      <c r="R175" s="6">
        <v>0</v>
      </c>
      <c r="S175" s="6">
        <v>0</v>
      </c>
      <c r="T175" s="6">
        <v>-83468552.482373461</v>
      </c>
      <c r="U175" s="25">
        <v>0.96820423313819459</v>
      </c>
    </row>
    <row r="176" spans="1:21" x14ac:dyDescent="0.3">
      <c r="A176" s="24" t="s">
        <v>417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30">
        <v>0</v>
      </c>
      <c r="H176" s="6">
        <v>0</v>
      </c>
      <c r="I176" s="6">
        <v>0</v>
      </c>
      <c r="J176" s="6">
        <v>0</v>
      </c>
      <c r="K176" s="25">
        <v>0.96745351419595016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25">
        <v>0.96820423313819459</v>
      </c>
    </row>
    <row r="177" spans="1:21" x14ac:dyDescent="0.3">
      <c r="A177" s="24" t="s">
        <v>418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30">
        <v>0</v>
      </c>
      <c r="H177" s="6">
        <v>0</v>
      </c>
      <c r="I177" s="6">
        <v>0</v>
      </c>
      <c r="J177" s="6">
        <v>0</v>
      </c>
      <c r="K177" s="25">
        <v>0.94712157517284312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25">
        <v>0.94721959034263092</v>
      </c>
    </row>
    <row r="178" spans="1:21" x14ac:dyDescent="0.3">
      <c r="A178" s="24" t="s">
        <v>419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  <c r="G178" s="30">
        <v>0</v>
      </c>
      <c r="H178" s="6">
        <v>0</v>
      </c>
      <c r="I178" s="6">
        <v>0</v>
      </c>
      <c r="J178" s="6">
        <v>0</v>
      </c>
      <c r="K178" s="25">
        <v>0.95059518137784804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25">
        <v>0.95128373722490955</v>
      </c>
    </row>
    <row r="179" spans="1:21" x14ac:dyDescent="0.3">
      <c r="A179" s="24" t="s">
        <v>171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  <c r="G179" s="30">
        <v>0</v>
      </c>
      <c r="H179" s="6">
        <v>0</v>
      </c>
      <c r="I179" s="6">
        <v>0</v>
      </c>
      <c r="J179" s="6">
        <v>0</v>
      </c>
      <c r="K179" s="25">
        <v>0.99772038906027838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25">
        <v>0.99772038906027838</v>
      </c>
    </row>
    <row r="180" spans="1:21" x14ac:dyDescent="0.3">
      <c r="A180" s="24" t="s">
        <v>420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  <c r="G180" s="30">
        <v>0</v>
      </c>
      <c r="H180" s="6">
        <v>0</v>
      </c>
      <c r="I180" s="6">
        <v>0</v>
      </c>
      <c r="J180" s="6">
        <v>0</v>
      </c>
      <c r="K180" s="25">
        <v>1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25">
        <v>1</v>
      </c>
    </row>
    <row r="181" spans="1:21" x14ac:dyDescent="0.3">
      <c r="A181" s="24" t="s">
        <v>421</v>
      </c>
      <c r="B181" s="6">
        <v>107376244.14889705</v>
      </c>
      <c r="C181" s="6">
        <v>107376244.14889705</v>
      </c>
      <c r="D181" s="6">
        <v>-107376244.14889705</v>
      </c>
      <c r="E181" s="6">
        <v>0</v>
      </c>
      <c r="F181" s="6">
        <v>0</v>
      </c>
      <c r="G181" s="30">
        <v>107376244.14889705</v>
      </c>
      <c r="H181" s="6">
        <v>-107376244.14889705</v>
      </c>
      <c r="I181" s="6">
        <v>0</v>
      </c>
      <c r="J181" s="6">
        <v>0</v>
      </c>
      <c r="K181" s="25">
        <v>1</v>
      </c>
      <c r="L181" s="6">
        <v>113869815.17046806</v>
      </c>
      <c r="M181" s="6">
        <v>113869815.17046806</v>
      </c>
      <c r="N181" s="6">
        <v>-113869815.17046806</v>
      </c>
      <c r="O181" s="6">
        <v>0</v>
      </c>
      <c r="P181" s="6">
        <v>0</v>
      </c>
      <c r="Q181" s="6">
        <v>113869815.17046806</v>
      </c>
      <c r="R181" s="6">
        <v>-113869815.17046806</v>
      </c>
      <c r="S181" s="6">
        <v>0</v>
      </c>
      <c r="T181" s="6">
        <v>0</v>
      </c>
      <c r="U181" s="25">
        <v>1</v>
      </c>
    </row>
    <row r="182" spans="1:21" x14ac:dyDescent="0.3">
      <c r="A182" s="24" t="s">
        <v>422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  <c r="G182" s="30">
        <v>0</v>
      </c>
      <c r="H182" s="6">
        <v>0</v>
      </c>
      <c r="I182" s="6">
        <v>0</v>
      </c>
      <c r="J182" s="6">
        <v>0</v>
      </c>
      <c r="K182" s="25">
        <v>1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25">
        <v>1</v>
      </c>
    </row>
    <row r="183" spans="1:21" x14ac:dyDescent="0.3">
      <c r="A183" s="24" t="s">
        <v>423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30">
        <v>0</v>
      </c>
      <c r="H183" s="6">
        <v>0</v>
      </c>
      <c r="I183" s="6">
        <v>0</v>
      </c>
      <c r="J183" s="6">
        <v>0</v>
      </c>
      <c r="K183" s="25">
        <v>1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25">
        <v>1</v>
      </c>
    </row>
    <row r="184" spans="1:21" x14ac:dyDescent="0.3">
      <c r="A184" s="24" t="s">
        <v>424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30">
        <v>0</v>
      </c>
      <c r="H184" s="6">
        <v>0</v>
      </c>
      <c r="I184" s="6">
        <v>0</v>
      </c>
      <c r="J184" s="6">
        <v>0</v>
      </c>
      <c r="K184" s="25">
        <v>1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25">
        <v>1</v>
      </c>
    </row>
    <row r="185" spans="1:21" x14ac:dyDescent="0.3">
      <c r="A185" s="24" t="s">
        <v>425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30">
        <v>0</v>
      </c>
      <c r="H185" s="6">
        <v>0</v>
      </c>
      <c r="I185" s="6">
        <v>0</v>
      </c>
      <c r="J185" s="6">
        <v>0</v>
      </c>
      <c r="K185" s="25">
        <v>0.96615085005884116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25">
        <v>0.96682919866866823</v>
      </c>
    </row>
    <row r="186" spans="1:21" x14ac:dyDescent="0.3">
      <c r="A186" s="24" t="s">
        <v>426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30">
        <v>0</v>
      </c>
      <c r="H186" s="6">
        <v>0</v>
      </c>
      <c r="I186" s="6">
        <v>0</v>
      </c>
      <c r="J186" s="6">
        <v>0</v>
      </c>
      <c r="K186" s="25">
        <v>1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25">
        <v>1</v>
      </c>
    </row>
    <row r="187" spans="1:21" x14ac:dyDescent="0.3">
      <c r="A187" s="24" t="s">
        <v>427</v>
      </c>
      <c r="B187" s="6">
        <v>8940363.7599999942</v>
      </c>
      <c r="C187" s="6">
        <v>8940363.7599999942</v>
      </c>
      <c r="D187" s="6">
        <v>-8940363.7599999942</v>
      </c>
      <c r="E187" s="6">
        <v>0</v>
      </c>
      <c r="F187" s="6">
        <v>0</v>
      </c>
      <c r="G187" s="30">
        <v>8940363.7599999942</v>
      </c>
      <c r="H187" s="6">
        <v>-8940363.7599999942</v>
      </c>
      <c r="I187" s="6">
        <v>0</v>
      </c>
      <c r="J187" s="6">
        <v>0</v>
      </c>
      <c r="K187" s="25">
        <v>1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25">
        <v>1</v>
      </c>
    </row>
    <row r="188" spans="1:21" x14ac:dyDescent="0.3">
      <c r="A188" s="24" t="s">
        <v>428</v>
      </c>
      <c r="B188" s="6">
        <v>4392095.76</v>
      </c>
      <c r="C188" s="6">
        <v>4392095.76</v>
      </c>
      <c r="D188" s="6">
        <v>0</v>
      </c>
      <c r="E188" s="6">
        <v>0</v>
      </c>
      <c r="F188" s="6">
        <v>4392095.76</v>
      </c>
      <c r="G188" s="30">
        <v>4392095.76</v>
      </c>
      <c r="H188" s="6">
        <v>0</v>
      </c>
      <c r="I188" s="6">
        <v>0</v>
      </c>
      <c r="J188" s="6">
        <v>4392095.76</v>
      </c>
      <c r="K188" s="25">
        <v>1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25">
        <v>1</v>
      </c>
    </row>
    <row r="189" spans="1:21" x14ac:dyDescent="0.3">
      <c r="A189" s="24" t="s">
        <v>429</v>
      </c>
      <c r="B189" s="6">
        <v>1948260</v>
      </c>
      <c r="C189" s="6">
        <v>1948260</v>
      </c>
      <c r="D189" s="6">
        <v>-1948260</v>
      </c>
      <c r="E189" s="6">
        <v>0</v>
      </c>
      <c r="F189" s="6">
        <v>0</v>
      </c>
      <c r="G189" s="30">
        <v>1845239.0800462433</v>
      </c>
      <c r="H189" s="6">
        <v>-1845239.0800462433</v>
      </c>
      <c r="I189" s="6">
        <v>0</v>
      </c>
      <c r="J189" s="6">
        <v>0</v>
      </c>
      <c r="K189" s="25">
        <v>0.94712157517284312</v>
      </c>
      <c r="L189" s="6">
        <v>1948260</v>
      </c>
      <c r="M189" s="6">
        <v>1948260</v>
      </c>
      <c r="N189" s="6">
        <v>-1948260</v>
      </c>
      <c r="O189" s="6">
        <v>0</v>
      </c>
      <c r="P189" s="6">
        <v>0</v>
      </c>
      <c r="Q189" s="6">
        <v>1845430.0390809341</v>
      </c>
      <c r="R189" s="6">
        <v>-1845430.0390809341</v>
      </c>
      <c r="S189" s="6">
        <v>0</v>
      </c>
      <c r="T189" s="6">
        <v>0</v>
      </c>
      <c r="U189" s="25">
        <v>0.94721959034263092</v>
      </c>
    </row>
    <row r="190" spans="1:21" x14ac:dyDescent="0.3">
      <c r="A190" s="24" t="s">
        <v>430</v>
      </c>
      <c r="B190" s="6">
        <v>-10101168</v>
      </c>
      <c r="C190" s="6">
        <v>-10101168</v>
      </c>
      <c r="D190" s="6">
        <v>10101168</v>
      </c>
      <c r="E190" s="6">
        <v>0</v>
      </c>
      <c r="F190" s="6">
        <v>0</v>
      </c>
      <c r="G190" s="30">
        <v>-9567034.147245517</v>
      </c>
      <c r="H190" s="6">
        <v>9567034.147245517</v>
      </c>
      <c r="I190" s="6">
        <v>0</v>
      </c>
      <c r="J190" s="6">
        <v>0</v>
      </c>
      <c r="K190" s="25">
        <v>0.94712157517284312</v>
      </c>
      <c r="L190" s="6">
        <v>-10101168</v>
      </c>
      <c r="M190" s="6">
        <v>-10101168</v>
      </c>
      <c r="N190" s="6">
        <v>10101168</v>
      </c>
      <c r="O190" s="6">
        <v>0</v>
      </c>
      <c r="P190" s="6">
        <v>0</v>
      </c>
      <c r="Q190" s="6">
        <v>-9568024.2149420921</v>
      </c>
      <c r="R190" s="6">
        <v>9568024.2149420921</v>
      </c>
      <c r="S190" s="6">
        <v>0</v>
      </c>
      <c r="T190" s="6">
        <v>0</v>
      </c>
      <c r="U190" s="25">
        <v>0.94721959034263092</v>
      </c>
    </row>
    <row r="191" spans="1:21" x14ac:dyDescent="0.3">
      <c r="A191" s="24" t="s">
        <v>431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  <c r="G191" s="30">
        <v>0</v>
      </c>
      <c r="H191" s="6">
        <v>0</v>
      </c>
      <c r="I191" s="6">
        <v>0</v>
      </c>
      <c r="J191" s="6">
        <v>0</v>
      </c>
      <c r="K191" s="25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25">
        <v>0</v>
      </c>
    </row>
    <row r="192" spans="1:21" x14ac:dyDescent="0.3">
      <c r="A192" s="24" t="s">
        <v>432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30">
        <v>0</v>
      </c>
      <c r="H192" s="6">
        <v>0</v>
      </c>
      <c r="I192" s="6">
        <v>0</v>
      </c>
      <c r="J192" s="6">
        <v>0</v>
      </c>
      <c r="K192" s="25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25">
        <v>0</v>
      </c>
    </row>
    <row r="193" spans="1:21" x14ac:dyDescent="0.3">
      <c r="A193" s="24" t="s">
        <v>433</v>
      </c>
      <c r="B193" s="6">
        <v>-1229710.44</v>
      </c>
      <c r="C193" s="6">
        <v>-1229710.44</v>
      </c>
      <c r="D193" s="6">
        <v>0</v>
      </c>
      <c r="E193" s="6">
        <v>0</v>
      </c>
      <c r="F193" s="6">
        <v>-1229710.44</v>
      </c>
      <c r="G193" s="30">
        <v>-1189687.686621448</v>
      </c>
      <c r="H193" s="6">
        <v>0</v>
      </c>
      <c r="I193" s="6">
        <v>0</v>
      </c>
      <c r="J193" s="6">
        <v>-1189687.686621448</v>
      </c>
      <c r="K193" s="25">
        <v>0.96745351419595016</v>
      </c>
      <c r="L193" s="6">
        <v>-1229710.44</v>
      </c>
      <c r="M193" s="6">
        <v>-1229710.44</v>
      </c>
      <c r="N193" s="6">
        <v>0</v>
      </c>
      <c r="O193" s="6">
        <v>0</v>
      </c>
      <c r="P193" s="6">
        <v>-1229710.44</v>
      </c>
      <c r="Q193" s="6">
        <v>-1190610.8535422317</v>
      </c>
      <c r="R193" s="6">
        <v>0</v>
      </c>
      <c r="S193" s="6">
        <v>0</v>
      </c>
      <c r="T193" s="6">
        <v>-1190610.8535422317</v>
      </c>
      <c r="U193" s="25">
        <v>0.96820423313819459</v>
      </c>
    </row>
    <row r="194" spans="1:21" x14ac:dyDescent="0.3">
      <c r="A194" s="24" t="s">
        <v>186</v>
      </c>
      <c r="B194" s="6">
        <v>115696914</v>
      </c>
      <c r="C194" s="6">
        <v>115696914</v>
      </c>
      <c r="D194" s="6">
        <v>-115696914</v>
      </c>
      <c r="E194" s="6">
        <v>0</v>
      </c>
      <c r="F194" s="6">
        <v>0</v>
      </c>
      <c r="G194" s="30">
        <v>109579043.43031697</v>
      </c>
      <c r="H194" s="6">
        <v>-109579043.43031697</v>
      </c>
      <c r="I194" s="6">
        <v>0</v>
      </c>
      <c r="J194" s="6">
        <v>0</v>
      </c>
      <c r="K194" s="25">
        <v>0.94712157517284312</v>
      </c>
      <c r="L194" s="6">
        <v>153650280</v>
      </c>
      <c r="M194" s="6">
        <v>153650280</v>
      </c>
      <c r="N194" s="6">
        <v>-153650280</v>
      </c>
      <c r="O194" s="6">
        <v>0</v>
      </c>
      <c r="P194" s="6">
        <v>0</v>
      </c>
      <c r="Q194" s="6">
        <v>145540555.27763054</v>
      </c>
      <c r="R194" s="6">
        <v>-145540555.27763054</v>
      </c>
      <c r="S194" s="6">
        <v>0</v>
      </c>
      <c r="T194" s="6">
        <v>0</v>
      </c>
      <c r="U194" s="25">
        <v>0.94721959034263092</v>
      </c>
    </row>
    <row r="195" spans="1:21" ht="15" thickBot="1" x14ac:dyDescent="0.35">
      <c r="A195" s="24" t="s">
        <v>434</v>
      </c>
      <c r="B195" s="6">
        <v>-4500366.7995811542</v>
      </c>
      <c r="C195" s="6">
        <v>-4500366.7995811542</v>
      </c>
      <c r="D195" s="6">
        <v>0</v>
      </c>
      <c r="E195" s="6">
        <v>0</v>
      </c>
      <c r="F195" s="6">
        <v>-4500366.7995811542</v>
      </c>
      <c r="G195" s="30">
        <v>0</v>
      </c>
      <c r="H195" s="6">
        <v>0</v>
      </c>
      <c r="I195" s="6">
        <v>0</v>
      </c>
      <c r="J195" s="6">
        <v>0</v>
      </c>
      <c r="K195" s="25">
        <v>0</v>
      </c>
      <c r="L195" s="6">
        <v>-4500366.7995811542</v>
      </c>
      <c r="M195" s="6">
        <v>-4500366.7995811542</v>
      </c>
      <c r="N195" s="6">
        <v>0</v>
      </c>
      <c r="O195" s="6">
        <v>0</v>
      </c>
      <c r="P195" s="6">
        <v>-4500366.7995811542</v>
      </c>
      <c r="Q195" s="6">
        <v>0</v>
      </c>
      <c r="R195" s="6">
        <v>0</v>
      </c>
      <c r="S195" s="6">
        <v>0</v>
      </c>
      <c r="T195" s="6">
        <v>0</v>
      </c>
      <c r="U195" s="25">
        <v>0</v>
      </c>
    </row>
    <row r="196" spans="1:21" x14ac:dyDescent="0.3">
      <c r="A196" s="21" t="s">
        <v>163</v>
      </c>
      <c r="B196" s="26">
        <v>212786658.6693159</v>
      </c>
      <c r="C196" s="26">
        <v>212786658.6693159</v>
      </c>
      <c r="D196" s="26">
        <v>-223860613.90889704</v>
      </c>
      <c r="E196" s="26">
        <v>0</v>
      </c>
      <c r="F196" s="26">
        <v>-11073955.23958116</v>
      </c>
      <c r="G196" s="31">
        <v>211991514.57220387</v>
      </c>
      <c r="H196" s="26">
        <v>-218173856.27201474</v>
      </c>
      <c r="I196" s="26">
        <v>0</v>
      </c>
      <c r="J196" s="26">
        <v>-6182341.6998108588</v>
      </c>
      <c r="K196" s="27" t="s">
        <v>1</v>
      </c>
      <c r="L196" s="26">
        <v>243901294.1708869</v>
      </c>
      <c r="M196" s="26">
        <v>243901294.1708869</v>
      </c>
      <c r="N196" s="26">
        <v>-259367187.17046806</v>
      </c>
      <c r="O196" s="26">
        <v>0</v>
      </c>
      <c r="P196" s="26">
        <v>-15465892.999581158</v>
      </c>
      <c r="Q196" s="26">
        <v>241101137.65272787</v>
      </c>
      <c r="R196" s="26">
        <v>-251687776.27223742</v>
      </c>
      <c r="S196" s="26">
        <v>0</v>
      </c>
      <c r="T196" s="26">
        <v>-10586638.619509555</v>
      </c>
      <c r="U196" s="27" t="s">
        <v>1</v>
      </c>
    </row>
    <row r="197" spans="1:21" x14ac:dyDescent="0.3">
      <c r="K197" s="28"/>
      <c r="U197" s="28"/>
    </row>
    <row r="198" spans="1:21" x14ac:dyDescent="0.3">
      <c r="A198" s="21" t="s">
        <v>188</v>
      </c>
      <c r="B198" s="6"/>
      <c r="C198" s="6"/>
      <c r="D198" s="6"/>
      <c r="E198" s="6"/>
      <c r="F198" s="6"/>
      <c r="G198" s="30"/>
      <c r="H198" s="6"/>
      <c r="I198" s="6"/>
      <c r="J198" s="6"/>
      <c r="K198" s="22"/>
      <c r="L198" s="6"/>
      <c r="M198" s="6"/>
      <c r="N198" s="6"/>
      <c r="O198" s="6"/>
      <c r="P198" s="6"/>
      <c r="Q198" s="6"/>
      <c r="R198" s="6"/>
      <c r="S198" s="6"/>
      <c r="T198" s="6"/>
      <c r="U198" s="22"/>
    </row>
    <row r="199" spans="1:21" x14ac:dyDescent="0.3">
      <c r="A199" s="24" t="s">
        <v>435</v>
      </c>
      <c r="B199" s="6">
        <v>48636696.991453618</v>
      </c>
      <c r="C199" s="6">
        <v>48636696.991453618</v>
      </c>
      <c r="D199" s="6">
        <v>0</v>
      </c>
      <c r="E199" s="6">
        <v>0</v>
      </c>
      <c r="F199" s="6">
        <v>48636696.991453618</v>
      </c>
      <c r="G199" s="30">
        <v>47053743.423265398</v>
      </c>
      <c r="H199" s="6">
        <v>0</v>
      </c>
      <c r="I199" s="6">
        <v>0</v>
      </c>
      <c r="J199" s="6">
        <v>47053743.423265398</v>
      </c>
      <c r="K199" s="25">
        <v>0.96745351419595016</v>
      </c>
      <c r="L199" s="6">
        <v>49972329.846510813</v>
      </c>
      <c r="M199" s="6">
        <v>49972329.846510813</v>
      </c>
      <c r="N199" s="6">
        <v>0</v>
      </c>
      <c r="O199" s="6">
        <v>0</v>
      </c>
      <c r="P199" s="6">
        <v>49972329.846510813</v>
      </c>
      <c r="Q199" s="6">
        <v>48383421.297169916</v>
      </c>
      <c r="R199" s="6">
        <v>0</v>
      </c>
      <c r="S199" s="6">
        <v>0</v>
      </c>
      <c r="T199" s="6">
        <v>48383421.297169916</v>
      </c>
      <c r="U199" s="25">
        <v>0.96820423313819459</v>
      </c>
    </row>
    <row r="200" spans="1:21" x14ac:dyDescent="0.3">
      <c r="A200" s="24" t="s">
        <v>436</v>
      </c>
      <c r="B200" s="6">
        <v>165352.19999999998</v>
      </c>
      <c r="C200" s="6">
        <v>165352.19999999998</v>
      </c>
      <c r="D200" s="6">
        <v>-165352.19999999998</v>
      </c>
      <c r="E200" s="6">
        <v>0</v>
      </c>
      <c r="F200" s="6">
        <v>0</v>
      </c>
      <c r="G200" s="30">
        <v>156608.63612229496</v>
      </c>
      <c r="H200" s="6">
        <v>-156608.63612229496</v>
      </c>
      <c r="I200" s="6">
        <v>0</v>
      </c>
      <c r="J200" s="6">
        <v>0</v>
      </c>
      <c r="K200" s="25">
        <v>0.94712157517284312</v>
      </c>
      <c r="L200" s="6">
        <v>171133.22000000003</v>
      </c>
      <c r="M200" s="6">
        <v>171133.22000000003</v>
      </c>
      <c r="N200" s="6">
        <v>-171133.22000000003</v>
      </c>
      <c r="O200" s="6">
        <v>0</v>
      </c>
      <c r="P200" s="6">
        <v>0</v>
      </c>
      <c r="Q200" s="6">
        <v>162100.73854241538</v>
      </c>
      <c r="R200" s="6">
        <v>-162100.73854241538</v>
      </c>
      <c r="S200" s="6">
        <v>0</v>
      </c>
      <c r="T200" s="6">
        <v>0</v>
      </c>
      <c r="U200" s="25">
        <v>0.94721959034263092</v>
      </c>
    </row>
    <row r="201" spans="1:21" x14ac:dyDescent="0.3">
      <c r="A201" s="24" t="s">
        <v>437</v>
      </c>
      <c r="B201" s="6">
        <v>1177095.01</v>
      </c>
      <c r="C201" s="6">
        <v>1177095.01</v>
      </c>
      <c r="D201" s="6">
        <v>-1177095.01</v>
      </c>
      <c r="E201" s="6">
        <v>0</v>
      </c>
      <c r="F201" s="6">
        <v>0</v>
      </c>
      <c r="G201" s="30">
        <v>1177095.01</v>
      </c>
      <c r="H201" s="6">
        <v>-1177095.01</v>
      </c>
      <c r="I201" s="6">
        <v>0</v>
      </c>
      <c r="J201" s="6">
        <v>0</v>
      </c>
      <c r="K201" s="25">
        <v>1</v>
      </c>
      <c r="L201" s="6">
        <v>1169308.95</v>
      </c>
      <c r="M201" s="6">
        <v>1169308.95</v>
      </c>
      <c r="N201" s="6">
        <v>-1169308.95</v>
      </c>
      <c r="O201" s="6">
        <v>0</v>
      </c>
      <c r="P201" s="6">
        <v>0</v>
      </c>
      <c r="Q201" s="6">
        <v>1169308.95</v>
      </c>
      <c r="R201" s="6">
        <v>-1169308.95</v>
      </c>
      <c r="S201" s="6">
        <v>0</v>
      </c>
      <c r="T201" s="6">
        <v>0</v>
      </c>
      <c r="U201" s="25">
        <v>1</v>
      </c>
    </row>
    <row r="202" spans="1:21" x14ac:dyDescent="0.3">
      <c r="A202" s="24" t="s">
        <v>438</v>
      </c>
      <c r="B202" s="6">
        <v>167427.26999999999</v>
      </c>
      <c r="C202" s="6">
        <v>167427.26999999999</v>
      </c>
      <c r="D202" s="6">
        <v>-167427.26999999999</v>
      </c>
      <c r="E202" s="6">
        <v>0</v>
      </c>
      <c r="F202" s="6">
        <v>0</v>
      </c>
      <c r="G202" s="30">
        <v>158573.97968928888</v>
      </c>
      <c r="H202" s="6">
        <v>-158573.97968928888</v>
      </c>
      <c r="I202" s="6">
        <v>0</v>
      </c>
      <c r="J202" s="6">
        <v>0</v>
      </c>
      <c r="K202" s="25">
        <v>0.94712157517284312</v>
      </c>
      <c r="L202" s="6">
        <v>163847.51999999999</v>
      </c>
      <c r="M202" s="6">
        <v>163847.51999999999</v>
      </c>
      <c r="N202" s="6">
        <v>-163847.51999999999</v>
      </c>
      <c r="O202" s="6">
        <v>0</v>
      </c>
      <c r="P202" s="6">
        <v>0</v>
      </c>
      <c r="Q202" s="6">
        <v>155199.58077305602</v>
      </c>
      <c r="R202" s="6">
        <v>-155199.58077305602</v>
      </c>
      <c r="S202" s="6">
        <v>0</v>
      </c>
      <c r="T202" s="6">
        <v>0</v>
      </c>
      <c r="U202" s="25">
        <v>0.94721959034263092</v>
      </c>
    </row>
    <row r="203" spans="1:21" x14ac:dyDescent="0.3">
      <c r="A203" s="24" t="s">
        <v>439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30">
        <v>0</v>
      </c>
      <c r="H203" s="6">
        <v>0</v>
      </c>
      <c r="I203" s="6">
        <v>0</v>
      </c>
      <c r="J203" s="6">
        <v>0</v>
      </c>
      <c r="K203" s="25">
        <v>0.94712157517284312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25">
        <v>0.94721959034263092</v>
      </c>
    </row>
    <row r="204" spans="1:21" x14ac:dyDescent="0.3">
      <c r="A204" s="24" t="s">
        <v>440</v>
      </c>
      <c r="B204" s="6">
        <v>546170000.00000036</v>
      </c>
      <c r="C204" s="6">
        <v>546170000.00000036</v>
      </c>
      <c r="D204" s="6">
        <v>0</v>
      </c>
      <c r="E204" s="6">
        <v>0</v>
      </c>
      <c r="F204" s="6">
        <v>546170000.00000036</v>
      </c>
      <c r="G204" s="30">
        <v>526624109.44444078</v>
      </c>
      <c r="H204" s="6">
        <v>0</v>
      </c>
      <c r="I204" s="6">
        <v>0</v>
      </c>
      <c r="J204" s="6">
        <v>526624109.44444078</v>
      </c>
      <c r="K204" s="25">
        <v>0.96421280818140953</v>
      </c>
      <c r="L204" s="6">
        <v>582720000</v>
      </c>
      <c r="M204" s="6">
        <v>582720000</v>
      </c>
      <c r="N204" s="6">
        <v>0</v>
      </c>
      <c r="O204" s="6">
        <v>0</v>
      </c>
      <c r="P204" s="6">
        <v>582720000</v>
      </c>
      <c r="Q204" s="6">
        <v>562530117.18640256</v>
      </c>
      <c r="R204" s="6">
        <v>0</v>
      </c>
      <c r="S204" s="6">
        <v>0</v>
      </c>
      <c r="T204" s="6">
        <v>562530117.18640256</v>
      </c>
      <c r="U204" s="25">
        <v>0.96535234278281601</v>
      </c>
    </row>
    <row r="205" spans="1:21" x14ac:dyDescent="0.3">
      <c r="A205" s="24" t="s">
        <v>441</v>
      </c>
      <c r="B205" s="6">
        <v>22190.65</v>
      </c>
      <c r="C205" s="6">
        <v>22190.65</v>
      </c>
      <c r="D205" s="6">
        <v>-22190.65</v>
      </c>
      <c r="E205" s="6">
        <v>0</v>
      </c>
      <c r="F205" s="6">
        <v>0</v>
      </c>
      <c r="G205" s="30">
        <v>21017.243382109253</v>
      </c>
      <c r="H205" s="6">
        <v>-21017.243382109253</v>
      </c>
      <c r="I205" s="6">
        <v>0</v>
      </c>
      <c r="J205" s="6">
        <v>0</v>
      </c>
      <c r="K205" s="25">
        <v>0.94712157517284312</v>
      </c>
      <c r="L205" s="6">
        <v>22249.089999999997</v>
      </c>
      <c r="M205" s="6">
        <v>22249.089999999997</v>
      </c>
      <c r="N205" s="6">
        <v>-22249.089999999997</v>
      </c>
      <c r="O205" s="6">
        <v>0</v>
      </c>
      <c r="P205" s="6">
        <v>0</v>
      </c>
      <c r="Q205" s="6">
        <v>21074.773915296322</v>
      </c>
      <c r="R205" s="6">
        <v>-21074.773915296322</v>
      </c>
      <c r="S205" s="6">
        <v>0</v>
      </c>
      <c r="T205" s="6">
        <v>0</v>
      </c>
      <c r="U205" s="25">
        <v>0.94721959034263092</v>
      </c>
    </row>
    <row r="206" spans="1:21" x14ac:dyDescent="0.3">
      <c r="A206" s="24" t="s">
        <v>442</v>
      </c>
      <c r="B206" s="6">
        <v>450660816.80973041</v>
      </c>
      <c r="C206" s="6">
        <v>450660816.80973041</v>
      </c>
      <c r="D206" s="6">
        <v>-450660816.80973041</v>
      </c>
      <c r="E206" s="6">
        <v>0</v>
      </c>
      <c r="F206" s="6">
        <v>0</v>
      </c>
      <c r="G206" s="30">
        <v>450660816.80973041</v>
      </c>
      <c r="H206" s="6">
        <v>-450660816.80973041</v>
      </c>
      <c r="I206" s="6">
        <v>0</v>
      </c>
      <c r="J206" s="6">
        <v>0</v>
      </c>
      <c r="K206" s="25">
        <v>1</v>
      </c>
      <c r="L206" s="6">
        <v>463741550.02207386</v>
      </c>
      <c r="M206" s="6">
        <v>463741550.02207386</v>
      </c>
      <c r="N206" s="6">
        <v>-463741550.02207386</v>
      </c>
      <c r="O206" s="6">
        <v>0</v>
      </c>
      <c r="P206" s="6">
        <v>0</v>
      </c>
      <c r="Q206" s="6">
        <v>463741550.02207386</v>
      </c>
      <c r="R206" s="6">
        <v>-463741550.02207386</v>
      </c>
      <c r="S206" s="6">
        <v>0</v>
      </c>
      <c r="T206" s="6">
        <v>0</v>
      </c>
      <c r="U206" s="25">
        <v>1</v>
      </c>
    </row>
    <row r="207" spans="1:21" x14ac:dyDescent="0.3">
      <c r="A207" s="24" t="s">
        <v>443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  <c r="G207" s="30">
        <v>0</v>
      </c>
      <c r="H207" s="6">
        <v>0</v>
      </c>
      <c r="I207" s="6">
        <v>0</v>
      </c>
      <c r="J207" s="6">
        <v>0</v>
      </c>
      <c r="K207" s="25">
        <v>0.96745351419595016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25">
        <v>0.96820423313819459</v>
      </c>
    </row>
    <row r="208" spans="1:21" x14ac:dyDescent="0.3">
      <c r="A208" s="24" t="s">
        <v>444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30">
        <v>0</v>
      </c>
      <c r="H208" s="6">
        <v>0</v>
      </c>
      <c r="I208" s="6">
        <v>0</v>
      </c>
      <c r="J208" s="6">
        <v>0</v>
      </c>
      <c r="K208" s="25">
        <v>0.96745351419595016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25">
        <v>0.96820423313819459</v>
      </c>
    </row>
    <row r="209" spans="1:21" x14ac:dyDescent="0.3">
      <c r="A209" s="24" t="s">
        <v>445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30">
        <v>0</v>
      </c>
      <c r="H209" s="6">
        <v>0</v>
      </c>
      <c r="I209" s="6">
        <v>0</v>
      </c>
      <c r="J209" s="6">
        <v>0</v>
      </c>
      <c r="K209" s="25">
        <v>0.96745351419595016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25">
        <v>0.96820423313819459</v>
      </c>
    </row>
    <row r="210" spans="1:21" x14ac:dyDescent="0.3">
      <c r="A210" s="24" t="s">
        <v>446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  <c r="G210" s="30">
        <v>0</v>
      </c>
      <c r="H210" s="6">
        <v>0</v>
      </c>
      <c r="I210" s="6">
        <v>0</v>
      </c>
      <c r="J210" s="6">
        <v>0</v>
      </c>
      <c r="K210" s="25">
        <v>1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25">
        <v>1</v>
      </c>
    </row>
    <row r="211" spans="1:21" x14ac:dyDescent="0.3">
      <c r="A211" s="24" t="s">
        <v>447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30">
        <v>0</v>
      </c>
      <c r="H211" s="6">
        <v>0</v>
      </c>
      <c r="I211" s="6">
        <v>0</v>
      </c>
      <c r="J211" s="6">
        <v>0</v>
      </c>
      <c r="K211" s="25">
        <v>1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25">
        <v>1</v>
      </c>
    </row>
    <row r="212" spans="1:21" x14ac:dyDescent="0.3">
      <c r="A212" s="24" t="s">
        <v>448</v>
      </c>
      <c r="B212" s="6">
        <v>245045145.47895715</v>
      </c>
      <c r="C212" s="6">
        <v>245045145.47895715</v>
      </c>
      <c r="D212" s="6">
        <v>-245045145.47895715</v>
      </c>
      <c r="E212" s="6">
        <v>0</v>
      </c>
      <c r="F212" s="6">
        <v>0</v>
      </c>
      <c r="G212" s="30">
        <v>245045145.47895715</v>
      </c>
      <c r="H212" s="6">
        <v>-245045145.47895715</v>
      </c>
      <c r="I212" s="6">
        <v>0</v>
      </c>
      <c r="J212" s="6">
        <v>0</v>
      </c>
      <c r="K212" s="25">
        <v>1</v>
      </c>
      <c r="L212" s="6">
        <v>250705582.46691898</v>
      </c>
      <c r="M212" s="6">
        <v>250705582.46691898</v>
      </c>
      <c r="N212" s="6">
        <v>-250705582.46691898</v>
      </c>
      <c r="O212" s="6">
        <v>0</v>
      </c>
      <c r="P212" s="6">
        <v>0</v>
      </c>
      <c r="Q212" s="6">
        <v>250705582.46691898</v>
      </c>
      <c r="R212" s="6">
        <v>-250705582.46691898</v>
      </c>
      <c r="S212" s="6">
        <v>0</v>
      </c>
      <c r="T212" s="6">
        <v>0</v>
      </c>
      <c r="U212" s="25">
        <v>1</v>
      </c>
    </row>
    <row r="213" spans="1:21" x14ac:dyDescent="0.3">
      <c r="A213" s="24" t="s">
        <v>449</v>
      </c>
      <c r="B213" s="6">
        <v>11563945.087904155</v>
      </c>
      <c r="C213" s="6">
        <v>11563945.087904155</v>
      </c>
      <c r="D213" s="6">
        <v>-11563945.087904155</v>
      </c>
      <c r="E213" s="6">
        <v>0</v>
      </c>
      <c r="F213" s="6">
        <v>0</v>
      </c>
      <c r="G213" s="30">
        <v>11563945.087904155</v>
      </c>
      <c r="H213" s="6">
        <v>-11563945.087904155</v>
      </c>
      <c r="I213" s="6">
        <v>0</v>
      </c>
      <c r="J213" s="6">
        <v>0</v>
      </c>
      <c r="K213" s="25">
        <v>1</v>
      </c>
      <c r="L213" s="6">
        <v>11899596.369166819</v>
      </c>
      <c r="M213" s="6">
        <v>11899596.369166819</v>
      </c>
      <c r="N213" s="6">
        <v>-11899596.369166819</v>
      </c>
      <c r="O213" s="6">
        <v>0</v>
      </c>
      <c r="P213" s="6">
        <v>0</v>
      </c>
      <c r="Q213" s="6">
        <v>11899596.369166819</v>
      </c>
      <c r="R213" s="6">
        <v>-11899596.369166819</v>
      </c>
      <c r="S213" s="6">
        <v>0</v>
      </c>
      <c r="T213" s="6">
        <v>0</v>
      </c>
      <c r="U213" s="25">
        <v>1</v>
      </c>
    </row>
    <row r="214" spans="1:21" x14ac:dyDescent="0.3">
      <c r="A214" s="24" t="s">
        <v>450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30">
        <v>0</v>
      </c>
      <c r="H214" s="6">
        <v>0</v>
      </c>
      <c r="I214" s="6">
        <v>0</v>
      </c>
      <c r="J214" s="6">
        <v>0</v>
      </c>
      <c r="K214" s="25">
        <v>1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25">
        <v>1</v>
      </c>
    </row>
    <row r="215" spans="1:21" x14ac:dyDescent="0.3">
      <c r="A215" s="24" t="s">
        <v>451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30">
        <v>0</v>
      </c>
      <c r="H215" s="6">
        <v>0</v>
      </c>
      <c r="I215" s="6">
        <v>0</v>
      </c>
      <c r="J215" s="6">
        <v>0</v>
      </c>
      <c r="K215" s="25">
        <v>1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25">
        <v>1</v>
      </c>
    </row>
    <row r="216" spans="1:21" x14ac:dyDescent="0.3">
      <c r="A216" s="24" t="s">
        <v>452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30">
        <v>0</v>
      </c>
      <c r="H216" s="6">
        <v>0</v>
      </c>
      <c r="I216" s="6">
        <v>0</v>
      </c>
      <c r="J216" s="6">
        <v>0</v>
      </c>
      <c r="K216" s="25">
        <v>1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25">
        <v>1</v>
      </c>
    </row>
    <row r="217" spans="1:21" x14ac:dyDescent="0.3">
      <c r="A217" s="24" t="s">
        <v>453</v>
      </c>
      <c r="B217" s="6">
        <v>4451079.3149771336</v>
      </c>
      <c r="C217" s="6">
        <v>4451079.3149771336</v>
      </c>
      <c r="D217" s="6">
        <v>0</v>
      </c>
      <c r="E217" s="6">
        <v>0</v>
      </c>
      <c r="F217" s="6">
        <v>4451079.3149771336</v>
      </c>
      <c r="G217" s="30">
        <v>4451079.3149771336</v>
      </c>
      <c r="H217" s="6">
        <v>0</v>
      </c>
      <c r="I217" s="6">
        <v>0</v>
      </c>
      <c r="J217" s="6">
        <v>4451079.3149771336</v>
      </c>
      <c r="K217" s="25">
        <v>1</v>
      </c>
      <c r="L217" s="6">
        <v>4498096.0364092886</v>
      </c>
      <c r="M217" s="6">
        <v>4498096.0364092886</v>
      </c>
      <c r="N217" s="6">
        <v>0</v>
      </c>
      <c r="O217" s="6">
        <v>0</v>
      </c>
      <c r="P217" s="6">
        <v>4498096.0364092886</v>
      </c>
      <c r="Q217" s="6">
        <v>4498096.0364092886</v>
      </c>
      <c r="R217" s="6">
        <v>0</v>
      </c>
      <c r="S217" s="6">
        <v>0</v>
      </c>
      <c r="T217" s="6">
        <v>4498096.0364092886</v>
      </c>
      <c r="U217" s="25">
        <v>1</v>
      </c>
    </row>
    <row r="218" spans="1:21" x14ac:dyDescent="0.3">
      <c r="A218" s="24" t="s">
        <v>454</v>
      </c>
      <c r="B218" s="6">
        <v>333041.61853163963</v>
      </c>
      <c r="C218" s="6">
        <v>333041.61853163963</v>
      </c>
      <c r="D218" s="6">
        <v>-333041.61853163963</v>
      </c>
      <c r="E218" s="6">
        <v>0</v>
      </c>
      <c r="F218" s="6">
        <v>0</v>
      </c>
      <c r="G218" s="30">
        <v>333041.61853163963</v>
      </c>
      <c r="H218" s="6">
        <v>-333041.61853163963</v>
      </c>
      <c r="I218" s="6">
        <v>0</v>
      </c>
      <c r="J218" s="6">
        <v>0</v>
      </c>
      <c r="K218" s="25">
        <v>1</v>
      </c>
      <c r="L218" s="6">
        <v>342708.3754320044</v>
      </c>
      <c r="M218" s="6">
        <v>342708.3754320044</v>
      </c>
      <c r="N218" s="6">
        <v>-342708.3754320044</v>
      </c>
      <c r="O218" s="6">
        <v>0</v>
      </c>
      <c r="P218" s="6">
        <v>0</v>
      </c>
      <c r="Q218" s="6">
        <v>342708.3754320044</v>
      </c>
      <c r="R218" s="6">
        <v>-342708.3754320044</v>
      </c>
      <c r="S218" s="6">
        <v>0</v>
      </c>
      <c r="T218" s="6">
        <v>0</v>
      </c>
      <c r="U218" s="25">
        <v>1</v>
      </c>
    </row>
    <row r="219" spans="1:21" x14ac:dyDescent="0.3">
      <c r="A219" s="24" t="s">
        <v>455</v>
      </c>
      <c r="B219" s="6">
        <v>52151.296747436194</v>
      </c>
      <c r="C219" s="6">
        <v>52151.296747436194</v>
      </c>
      <c r="D219" s="6">
        <v>-52151.296747436194</v>
      </c>
      <c r="E219" s="6">
        <v>0</v>
      </c>
      <c r="F219" s="6">
        <v>0</v>
      </c>
      <c r="G219" s="30">
        <v>52151.296747436194</v>
      </c>
      <c r="H219" s="6">
        <v>-52151.296747436194</v>
      </c>
      <c r="I219" s="6">
        <v>0</v>
      </c>
      <c r="J219" s="6">
        <v>0</v>
      </c>
      <c r="K219" s="25">
        <v>1</v>
      </c>
      <c r="L219" s="6">
        <v>51543.630697831533</v>
      </c>
      <c r="M219" s="6">
        <v>51543.630697831533</v>
      </c>
      <c r="N219" s="6">
        <v>-51543.630697831533</v>
      </c>
      <c r="O219" s="6">
        <v>0</v>
      </c>
      <c r="P219" s="6">
        <v>0</v>
      </c>
      <c r="Q219" s="6">
        <v>51543.630697831533</v>
      </c>
      <c r="R219" s="6">
        <v>-51543.630697831533</v>
      </c>
      <c r="S219" s="6">
        <v>0</v>
      </c>
      <c r="T219" s="6">
        <v>0</v>
      </c>
      <c r="U219" s="25">
        <v>1</v>
      </c>
    </row>
    <row r="220" spans="1:21" x14ac:dyDescent="0.3">
      <c r="A220" s="24" t="s">
        <v>456</v>
      </c>
      <c r="B220" s="6">
        <v>2247543.2937686541</v>
      </c>
      <c r="C220" s="6">
        <v>2247543.2937686541</v>
      </c>
      <c r="D220" s="6">
        <v>-2247543.2937686541</v>
      </c>
      <c r="E220" s="6">
        <v>0</v>
      </c>
      <c r="F220" s="6">
        <v>0</v>
      </c>
      <c r="G220" s="30">
        <v>2247543.2937686541</v>
      </c>
      <c r="H220" s="6">
        <v>-2247543.2937686541</v>
      </c>
      <c r="I220" s="6">
        <v>0</v>
      </c>
      <c r="J220" s="6">
        <v>0</v>
      </c>
      <c r="K220" s="25">
        <v>1</v>
      </c>
      <c r="L220" s="6">
        <v>2402834.2593181152</v>
      </c>
      <c r="M220" s="6">
        <v>2402834.2593181152</v>
      </c>
      <c r="N220" s="6">
        <v>-2402834.2593181152</v>
      </c>
      <c r="O220" s="6">
        <v>0</v>
      </c>
      <c r="P220" s="6">
        <v>0</v>
      </c>
      <c r="Q220" s="6">
        <v>2402834.2593181152</v>
      </c>
      <c r="R220" s="6">
        <v>-2402834.2593181152</v>
      </c>
      <c r="S220" s="6">
        <v>0</v>
      </c>
      <c r="T220" s="6">
        <v>0</v>
      </c>
      <c r="U220" s="25">
        <v>1</v>
      </c>
    </row>
    <row r="221" spans="1:21" x14ac:dyDescent="0.3">
      <c r="A221" s="24" t="s">
        <v>457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  <c r="G221" s="30">
        <v>0</v>
      </c>
      <c r="H221" s="6">
        <v>0</v>
      </c>
      <c r="I221" s="6">
        <v>0</v>
      </c>
      <c r="J221" s="6">
        <v>0</v>
      </c>
      <c r="K221" s="25">
        <v>1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25">
        <v>1</v>
      </c>
    </row>
    <row r="222" spans="1:21" x14ac:dyDescent="0.3">
      <c r="A222" s="24" t="s">
        <v>458</v>
      </c>
      <c r="B222" s="6">
        <v>236650.75600625307</v>
      </c>
      <c r="C222" s="6">
        <v>236650.75600625307</v>
      </c>
      <c r="D222" s="6">
        <v>-236650.75600625307</v>
      </c>
      <c r="E222" s="6">
        <v>0</v>
      </c>
      <c r="F222" s="6">
        <v>0</v>
      </c>
      <c r="G222" s="30">
        <v>236650.75600625307</v>
      </c>
      <c r="H222" s="6">
        <v>-236650.75600625307</v>
      </c>
      <c r="I222" s="6">
        <v>0</v>
      </c>
      <c r="J222" s="6">
        <v>0</v>
      </c>
      <c r="K222" s="25">
        <v>1</v>
      </c>
      <c r="L222" s="6">
        <v>219668.91580985265</v>
      </c>
      <c r="M222" s="6">
        <v>219668.91580985265</v>
      </c>
      <c r="N222" s="6">
        <v>-219668.91580985265</v>
      </c>
      <c r="O222" s="6">
        <v>0</v>
      </c>
      <c r="P222" s="6">
        <v>0</v>
      </c>
      <c r="Q222" s="6">
        <v>219668.91580985265</v>
      </c>
      <c r="R222" s="6">
        <v>-219668.91580985265</v>
      </c>
      <c r="S222" s="6">
        <v>0</v>
      </c>
      <c r="T222" s="6">
        <v>0</v>
      </c>
      <c r="U222" s="25">
        <v>1</v>
      </c>
    </row>
    <row r="223" spans="1:21" x14ac:dyDescent="0.3">
      <c r="A223" s="24" t="s">
        <v>459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  <c r="G223" s="30">
        <v>0</v>
      </c>
      <c r="H223" s="6">
        <v>0</v>
      </c>
      <c r="I223" s="6">
        <v>0</v>
      </c>
      <c r="J223" s="6">
        <v>0</v>
      </c>
      <c r="K223" s="25">
        <v>0.96745351419595016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25">
        <v>0.96820423313819459</v>
      </c>
    </row>
    <row r="224" spans="1:21" x14ac:dyDescent="0.3">
      <c r="A224" s="24" t="s">
        <v>460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30">
        <v>0</v>
      </c>
      <c r="H224" s="6">
        <v>0</v>
      </c>
      <c r="I224" s="6">
        <v>0</v>
      </c>
      <c r="J224" s="6">
        <v>0</v>
      </c>
      <c r="K224" s="25">
        <v>1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25">
        <v>1</v>
      </c>
    </row>
    <row r="225" spans="1:21" x14ac:dyDescent="0.3">
      <c r="A225" s="24" t="s">
        <v>461</v>
      </c>
      <c r="B225" s="6">
        <v>153708.67289816341</v>
      </c>
      <c r="C225" s="6">
        <v>153708.67289816341</v>
      </c>
      <c r="D225" s="6">
        <v>-153708.67289816341</v>
      </c>
      <c r="E225" s="6">
        <v>0</v>
      </c>
      <c r="F225" s="6">
        <v>0</v>
      </c>
      <c r="G225" s="30">
        <v>153708.67289816341</v>
      </c>
      <c r="H225" s="6">
        <v>-153708.67289816341</v>
      </c>
      <c r="I225" s="6">
        <v>0</v>
      </c>
      <c r="J225" s="6">
        <v>0</v>
      </c>
      <c r="K225" s="25">
        <v>1</v>
      </c>
      <c r="L225" s="6">
        <v>137832.37536322593</v>
      </c>
      <c r="M225" s="6">
        <v>137832.37536322593</v>
      </c>
      <c r="N225" s="6">
        <v>-137832.37536322593</v>
      </c>
      <c r="O225" s="6">
        <v>0</v>
      </c>
      <c r="P225" s="6">
        <v>0</v>
      </c>
      <c r="Q225" s="6">
        <v>137832.37536322593</v>
      </c>
      <c r="R225" s="6">
        <v>-137832.37536322593</v>
      </c>
      <c r="S225" s="6">
        <v>0</v>
      </c>
      <c r="T225" s="6">
        <v>0</v>
      </c>
      <c r="U225" s="25">
        <v>1</v>
      </c>
    </row>
    <row r="226" spans="1:21" x14ac:dyDescent="0.3">
      <c r="A226" s="24" t="s">
        <v>462</v>
      </c>
      <c r="B226" s="6">
        <v>63733.44000000001</v>
      </c>
      <c r="C226" s="6">
        <v>63733.44000000001</v>
      </c>
      <c r="D226" s="6">
        <v>0</v>
      </c>
      <c r="E226" s="6">
        <v>0</v>
      </c>
      <c r="F226" s="6">
        <v>63733.44000000001</v>
      </c>
      <c r="G226" s="30">
        <v>61659.140499796747</v>
      </c>
      <c r="H226" s="6">
        <v>0</v>
      </c>
      <c r="I226" s="6">
        <v>0</v>
      </c>
      <c r="J226" s="6">
        <v>61659.140499796747</v>
      </c>
      <c r="K226" s="25">
        <v>0.96745351419595016</v>
      </c>
      <c r="L226" s="6">
        <v>63733.44000000001</v>
      </c>
      <c r="M226" s="6">
        <v>63733.44000000001</v>
      </c>
      <c r="N226" s="6">
        <v>0</v>
      </c>
      <c r="O226" s="6">
        <v>0</v>
      </c>
      <c r="P226" s="6">
        <v>63733.44000000001</v>
      </c>
      <c r="Q226" s="6">
        <v>61706.986400459144</v>
      </c>
      <c r="R226" s="6">
        <v>0</v>
      </c>
      <c r="S226" s="6">
        <v>0</v>
      </c>
      <c r="T226" s="6">
        <v>61706.986400459144</v>
      </c>
      <c r="U226" s="25">
        <v>0.96820423313819459</v>
      </c>
    </row>
    <row r="227" spans="1:21" x14ac:dyDescent="0.3">
      <c r="A227" s="24" t="s">
        <v>463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30">
        <v>0</v>
      </c>
      <c r="H227" s="6">
        <v>0</v>
      </c>
      <c r="I227" s="6">
        <v>0</v>
      </c>
      <c r="J227" s="6">
        <v>0</v>
      </c>
      <c r="K227" s="25">
        <v>0.96421280818140953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25">
        <v>0.96535234278281601</v>
      </c>
    </row>
    <row r="228" spans="1:21" x14ac:dyDescent="0.3">
      <c r="A228" s="24" t="s">
        <v>218</v>
      </c>
      <c r="B228" s="6">
        <v>4192123</v>
      </c>
      <c r="C228" s="6">
        <v>4192123</v>
      </c>
      <c r="D228" s="6">
        <v>-4192123</v>
      </c>
      <c r="E228" s="6">
        <v>0</v>
      </c>
      <c r="F228" s="6">
        <v>0</v>
      </c>
      <c r="G228" s="30">
        <v>3970450.1390783046</v>
      </c>
      <c r="H228" s="6">
        <v>-3970450.1390783046</v>
      </c>
      <c r="I228" s="6">
        <v>0</v>
      </c>
      <c r="J228" s="6">
        <v>0</v>
      </c>
      <c r="K228" s="25">
        <v>0.94712157517284312</v>
      </c>
      <c r="L228" s="6">
        <v>8872721</v>
      </c>
      <c r="M228" s="6">
        <v>8872721</v>
      </c>
      <c r="N228" s="6">
        <v>-8872721</v>
      </c>
      <c r="O228" s="6">
        <v>0</v>
      </c>
      <c r="P228" s="6">
        <v>0</v>
      </c>
      <c r="Q228" s="6">
        <v>8404415.1508444585</v>
      </c>
      <c r="R228" s="6">
        <v>-8404415.1508444585</v>
      </c>
      <c r="S228" s="6">
        <v>0</v>
      </c>
      <c r="T228" s="6">
        <v>0</v>
      </c>
      <c r="U228" s="25">
        <v>0.94721959034263092</v>
      </c>
    </row>
    <row r="229" spans="1:21" ht="15" thickBot="1" x14ac:dyDescent="0.35">
      <c r="A229" s="24" t="s">
        <v>219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  <c r="G229" s="30">
        <v>0</v>
      </c>
      <c r="H229" s="6">
        <v>0</v>
      </c>
      <c r="I229" s="6">
        <v>0</v>
      </c>
      <c r="J229" s="6">
        <v>0</v>
      </c>
      <c r="K229" s="25">
        <v>0.94712157517284312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25">
        <v>0.94721959034263092</v>
      </c>
    </row>
    <row r="230" spans="1:21" x14ac:dyDescent="0.3">
      <c r="A230" s="21" t="s">
        <v>188</v>
      </c>
      <c r="B230" s="26">
        <v>1315338700.890975</v>
      </c>
      <c r="C230" s="26">
        <v>1315338700.890975</v>
      </c>
      <c r="D230" s="26">
        <v>-716017191.14454389</v>
      </c>
      <c r="E230" s="26">
        <v>0</v>
      </c>
      <c r="F230" s="26">
        <v>599321509.74643123</v>
      </c>
      <c r="G230" s="31">
        <v>1293967339.345999</v>
      </c>
      <c r="H230" s="26">
        <v>-715776748.02281582</v>
      </c>
      <c r="I230" s="26">
        <v>0</v>
      </c>
      <c r="J230" s="26">
        <v>578190591.32318318</v>
      </c>
      <c r="K230" s="27" t="s">
        <v>1</v>
      </c>
      <c r="L230" s="26">
        <v>1377154735.5177009</v>
      </c>
      <c r="M230" s="26">
        <v>1377154735.5177009</v>
      </c>
      <c r="N230" s="26">
        <v>-739900576.19478071</v>
      </c>
      <c r="O230" s="26">
        <v>0</v>
      </c>
      <c r="P230" s="26">
        <v>637254159.32292008</v>
      </c>
      <c r="Q230" s="26">
        <v>1354886757.1152382</v>
      </c>
      <c r="R230" s="26">
        <v>-739413415.60885596</v>
      </c>
      <c r="S230" s="26">
        <v>0</v>
      </c>
      <c r="T230" s="26">
        <v>615473341.50638223</v>
      </c>
      <c r="U230" s="27" t="s">
        <v>1</v>
      </c>
    </row>
    <row r="231" spans="1:21" x14ac:dyDescent="0.3">
      <c r="K231" s="28"/>
      <c r="U231" s="28"/>
    </row>
    <row r="232" spans="1:21" x14ac:dyDescent="0.3">
      <c r="A232" s="21" t="s">
        <v>221</v>
      </c>
      <c r="B232" s="6"/>
      <c r="C232" s="6"/>
      <c r="D232" s="6"/>
      <c r="E232" s="6"/>
      <c r="F232" s="6"/>
      <c r="G232" s="30"/>
      <c r="H232" s="6"/>
      <c r="I232" s="6"/>
      <c r="J232" s="6"/>
      <c r="K232" s="22"/>
      <c r="L232" s="6"/>
      <c r="M232" s="6"/>
      <c r="N232" s="6"/>
      <c r="O232" s="6"/>
      <c r="P232" s="6"/>
      <c r="Q232" s="6"/>
      <c r="R232" s="6"/>
      <c r="S232" s="6"/>
      <c r="T232" s="6"/>
      <c r="U232" s="22"/>
    </row>
    <row r="233" spans="1:21" x14ac:dyDescent="0.3">
      <c r="A233" s="23" t="s">
        <v>222</v>
      </c>
      <c r="B233" s="6"/>
      <c r="C233" s="6"/>
      <c r="D233" s="6"/>
      <c r="E233" s="6"/>
      <c r="F233" s="6"/>
      <c r="G233" s="30"/>
      <c r="H233" s="6"/>
      <c r="I233" s="6"/>
      <c r="J233" s="6"/>
      <c r="K233" s="22"/>
      <c r="L233" s="6"/>
      <c r="M233" s="6"/>
      <c r="N233" s="6"/>
      <c r="O233" s="6"/>
      <c r="P233" s="6"/>
      <c r="Q233" s="6"/>
      <c r="R233" s="6"/>
      <c r="S233" s="6"/>
      <c r="T233" s="6"/>
      <c r="U233" s="22"/>
    </row>
    <row r="234" spans="1:21" x14ac:dyDescent="0.3">
      <c r="A234" s="24" t="s">
        <v>464</v>
      </c>
      <c r="B234" s="6">
        <v>261594190.64604181</v>
      </c>
      <c r="C234" s="6">
        <v>261594190.64604181</v>
      </c>
      <c r="D234" s="6">
        <v>-51104285.066850103</v>
      </c>
      <c r="E234" s="6">
        <v>-74583099.658813491</v>
      </c>
      <c r="F234" s="6">
        <v>135906805.92037821</v>
      </c>
      <c r="G234" s="30">
        <v>250922593.66679823</v>
      </c>
      <c r="H234" s="6">
        <v>-56822574.992471755</v>
      </c>
      <c r="I234" s="6">
        <v>-70679591.044968203</v>
      </c>
      <c r="J234" s="6">
        <v>123420427.62935829</v>
      </c>
      <c r="K234" s="25">
        <v>1.9234183358237145</v>
      </c>
      <c r="L234" s="6">
        <v>355800972.76537746</v>
      </c>
      <c r="M234" s="6">
        <v>355800972.76537746</v>
      </c>
      <c r="N234" s="6">
        <v>-62560739.248511054</v>
      </c>
      <c r="O234" s="6">
        <v>-73052826.034574702</v>
      </c>
      <c r="P234" s="6">
        <v>220187407.48229173</v>
      </c>
      <c r="Q234" s="6">
        <v>339617372.77392197</v>
      </c>
      <c r="R234" s="6">
        <v>-67198927.056158215</v>
      </c>
      <c r="S234" s="6">
        <v>-69382615.527467936</v>
      </c>
      <c r="T234" s="6">
        <v>203035830.19029582</v>
      </c>
      <c r="U234" s="25">
        <v>1.9198673631728043</v>
      </c>
    </row>
    <row r="235" spans="1:21" ht="15" thickBot="1" x14ac:dyDescent="0.35">
      <c r="A235" s="24" t="s">
        <v>465</v>
      </c>
      <c r="B235" s="6">
        <v>42602008.188874222</v>
      </c>
      <c r="C235" s="6">
        <v>42602008.188874222</v>
      </c>
      <c r="D235" s="6">
        <v>-7534166.5477755331</v>
      </c>
      <c r="E235" s="6">
        <v>-12402329.497308368</v>
      </c>
      <c r="F235" s="6">
        <v>22665512.14379032</v>
      </c>
      <c r="G235" s="30">
        <v>40864081.74343089</v>
      </c>
      <c r="H235" s="6">
        <v>-8536023.3019585479</v>
      </c>
      <c r="I235" s="6">
        <v>-11753219.97724339</v>
      </c>
      <c r="J235" s="6">
        <v>20574838.46422895</v>
      </c>
      <c r="K235" s="25">
        <v>1.9234183358237145</v>
      </c>
      <c r="L235" s="6">
        <v>40971718.303029209</v>
      </c>
      <c r="M235" s="6">
        <v>40971718.303029209</v>
      </c>
      <c r="N235" s="6">
        <v>-9154104.9793442339</v>
      </c>
      <c r="O235" s="6">
        <v>-12147862.227971606</v>
      </c>
      <c r="P235" s="6">
        <v>19669751.095713366</v>
      </c>
      <c r="Q235" s="6">
        <v>39108120.531428784</v>
      </c>
      <c r="R235" s="6">
        <v>-9991308.290939346</v>
      </c>
      <c r="S235" s="6">
        <v>-11537547.555588016</v>
      </c>
      <c r="T235" s="6">
        <v>17579264.68490142</v>
      </c>
      <c r="U235" s="25">
        <v>1.9198673631728043</v>
      </c>
    </row>
    <row r="236" spans="1:21" x14ac:dyDescent="0.3">
      <c r="A236" s="23" t="s">
        <v>222</v>
      </c>
      <c r="B236" s="26">
        <v>304196198.83491606</v>
      </c>
      <c r="C236" s="26">
        <v>304196198.83491606</v>
      </c>
      <c r="D236" s="26">
        <v>-58638451.614625633</v>
      </c>
      <c r="E236" s="26">
        <v>-86985429.156121865</v>
      </c>
      <c r="F236" s="26">
        <v>158572318.06416851</v>
      </c>
      <c r="G236" s="31">
        <v>291786675.41022915</v>
      </c>
      <c r="H236" s="26">
        <v>-65358598.294430301</v>
      </c>
      <c r="I236" s="26">
        <v>-82432811.022211596</v>
      </c>
      <c r="J236" s="26">
        <v>143995266.09358725</v>
      </c>
      <c r="K236" s="27" t="s">
        <v>1</v>
      </c>
      <c r="L236" s="26">
        <v>396772691.0684067</v>
      </c>
      <c r="M236" s="26">
        <v>396772691.0684067</v>
      </c>
      <c r="N236" s="26">
        <v>-71714844.227855295</v>
      </c>
      <c r="O236" s="26">
        <v>-85200688.262546301</v>
      </c>
      <c r="P236" s="26">
        <v>239857158.57800511</v>
      </c>
      <c r="Q236" s="26">
        <v>378725493.30535078</v>
      </c>
      <c r="R236" s="26">
        <v>-77190235.347097561</v>
      </c>
      <c r="S236" s="26">
        <v>-80920163.083055958</v>
      </c>
      <c r="T236" s="26">
        <v>220615094.87519723</v>
      </c>
      <c r="U236" s="27" t="s">
        <v>1</v>
      </c>
    </row>
    <row r="237" spans="1:21" x14ac:dyDescent="0.3">
      <c r="K237" s="28"/>
      <c r="U237" s="28"/>
    </row>
    <row r="238" spans="1:21" x14ac:dyDescent="0.3">
      <c r="A238" s="23" t="s">
        <v>225</v>
      </c>
      <c r="B238" s="6"/>
      <c r="C238" s="6"/>
      <c r="D238" s="6"/>
      <c r="E238" s="6"/>
      <c r="F238" s="6"/>
      <c r="G238" s="30"/>
      <c r="H238" s="6"/>
      <c r="I238" s="6"/>
      <c r="J238" s="6"/>
      <c r="K238" s="22"/>
      <c r="L238" s="6"/>
      <c r="M238" s="6"/>
      <c r="N238" s="6"/>
      <c r="O238" s="6"/>
      <c r="P238" s="6"/>
      <c r="Q238" s="6"/>
      <c r="R238" s="6"/>
      <c r="S238" s="6"/>
      <c r="T238" s="6"/>
      <c r="U238" s="22"/>
    </row>
    <row r="239" spans="1:21" x14ac:dyDescent="0.3">
      <c r="A239" s="24" t="s">
        <v>466</v>
      </c>
      <c r="B239" s="6">
        <v>516185968.05179834</v>
      </c>
      <c r="C239" s="6">
        <v>516185968.05179834</v>
      </c>
      <c r="D239" s="6">
        <v>-8998803.4470091574</v>
      </c>
      <c r="E239" s="6">
        <v>0</v>
      </c>
      <c r="F239" s="6">
        <v>507187164.6047892</v>
      </c>
      <c r="G239" s="30">
        <v>495101775.44584727</v>
      </c>
      <c r="H239" s="6">
        <v>-8886047.663511917</v>
      </c>
      <c r="I239" s="6">
        <v>0</v>
      </c>
      <c r="J239" s="6">
        <v>486215727.78233534</v>
      </c>
      <c r="K239" s="25">
        <v>1.9233666908692175</v>
      </c>
      <c r="L239" s="6">
        <v>373341205.74234337</v>
      </c>
      <c r="M239" s="6">
        <v>373341205.74234337</v>
      </c>
      <c r="N239" s="6">
        <v>-6403119.4280679086</v>
      </c>
      <c r="O239" s="6">
        <v>0</v>
      </c>
      <c r="P239" s="6">
        <v>366938086.31427544</v>
      </c>
      <c r="Q239" s="6">
        <v>356258741.09801102</v>
      </c>
      <c r="R239" s="6">
        <v>-6229480.5287441332</v>
      </c>
      <c r="S239" s="6">
        <v>0</v>
      </c>
      <c r="T239" s="6">
        <v>350029260.56926686</v>
      </c>
      <c r="U239" s="25">
        <v>1.9195967058973404</v>
      </c>
    </row>
    <row r="240" spans="1:21" ht="15" thickBot="1" x14ac:dyDescent="0.35">
      <c r="A240" s="24" t="s">
        <v>467</v>
      </c>
      <c r="B240" s="6">
        <v>86427266.445305735</v>
      </c>
      <c r="C240" s="6">
        <v>86427266.445305735</v>
      </c>
      <c r="D240" s="6">
        <v>-1496399.6661693242</v>
      </c>
      <c r="E240" s="6">
        <v>0</v>
      </c>
      <c r="F240" s="6">
        <v>84930866.779136404</v>
      </c>
      <c r="G240" s="30">
        <v>82896062.207519859</v>
      </c>
      <c r="H240" s="6">
        <v>-1477649.6492612418</v>
      </c>
      <c r="I240" s="6">
        <v>0</v>
      </c>
      <c r="J240" s="6">
        <v>81418412.558258623</v>
      </c>
      <c r="K240" s="25">
        <v>1.9233552827380871</v>
      </c>
      <c r="L240" s="6">
        <v>80231262.475910246</v>
      </c>
      <c r="M240" s="6">
        <v>80231262.475910246</v>
      </c>
      <c r="N240" s="6">
        <v>-1064766.6471465908</v>
      </c>
      <c r="O240" s="6">
        <v>0</v>
      </c>
      <c r="P240" s="6">
        <v>79166495.828763649</v>
      </c>
      <c r="Q240" s="6">
        <v>76564736.033473715</v>
      </c>
      <c r="R240" s="6">
        <v>-1035892.4537594173</v>
      </c>
      <c r="S240" s="6">
        <v>0</v>
      </c>
      <c r="T240" s="6">
        <v>75528843.579714298</v>
      </c>
      <c r="U240" s="25">
        <v>1.9196528694193322</v>
      </c>
    </row>
    <row r="241" spans="1:21" x14ac:dyDescent="0.3">
      <c r="A241" s="23" t="s">
        <v>225</v>
      </c>
      <c r="B241" s="26">
        <v>602613234.49710405</v>
      </c>
      <c r="C241" s="26">
        <v>602613234.49710405</v>
      </c>
      <c r="D241" s="26">
        <v>-10495203.113178482</v>
      </c>
      <c r="E241" s="26">
        <v>0</v>
      </c>
      <c r="F241" s="26">
        <v>592118031.38392556</v>
      </c>
      <c r="G241" s="31">
        <v>577997837.65336716</v>
      </c>
      <c r="H241" s="26">
        <v>-10363697.312773159</v>
      </c>
      <c r="I241" s="26">
        <v>0</v>
      </c>
      <c r="J241" s="26">
        <v>567634140.34059393</v>
      </c>
      <c r="K241" s="27" t="s">
        <v>1</v>
      </c>
      <c r="L241" s="26">
        <v>453572468.21825361</v>
      </c>
      <c r="M241" s="26">
        <v>453572468.21825361</v>
      </c>
      <c r="N241" s="26">
        <v>-7467886.0752144996</v>
      </c>
      <c r="O241" s="26">
        <v>0</v>
      </c>
      <c r="P241" s="26">
        <v>446104582.14303911</v>
      </c>
      <c r="Q241" s="26">
        <v>432823477.13148475</v>
      </c>
      <c r="R241" s="26">
        <v>-7265372.9825035501</v>
      </c>
      <c r="S241" s="26">
        <v>0</v>
      </c>
      <c r="T241" s="26">
        <v>425558104.14898115</v>
      </c>
      <c r="U241" s="27" t="s">
        <v>1</v>
      </c>
    </row>
    <row r="242" spans="1:21" x14ac:dyDescent="0.3">
      <c r="K242" s="28"/>
      <c r="U242" s="28"/>
    </row>
    <row r="243" spans="1:21" x14ac:dyDescent="0.3">
      <c r="A243" s="23" t="s">
        <v>228</v>
      </c>
      <c r="B243" s="6"/>
      <c r="C243" s="6"/>
      <c r="D243" s="6"/>
      <c r="E243" s="6"/>
      <c r="F243" s="6"/>
      <c r="G243" s="30"/>
      <c r="H243" s="6"/>
      <c r="I243" s="6"/>
      <c r="J243" s="6"/>
      <c r="K243" s="22"/>
      <c r="L243" s="6"/>
      <c r="M243" s="6"/>
      <c r="N243" s="6"/>
      <c r="O243" s="6"/>
      <c r="P243" s="6"/>
      <c r="Q243" s="6"/>
      <c r="R243" s="6"/>
      <c r="S243" s="6"/>
      <c r="T243" s="6"/>
      <c r="U243" s="22"/>
    </row>
    <row r="244" spans="1:21" ht="15" thickBot="1" x14ac:dyDescent="0.35">
      <c r="A244" s="24" t="s">
        <v>468</v>
      </c>
      <c r="B244" s="6">
        <v>-3802880.1062057726</v>
      </c>
      <c r="C244" s="6">
        <v>-3802880.1062057726</v>
      </c>
      <c r="D244" s="6">
        <v>0</v>
      </c>
      <c r="E244" s="6">
        <v>0</v>
      </c>
      <c r="F244" s="6">
        <v>-3802880.1062057726</v>
      </c>
      <c r="G244" s="30">
        <v>-3666785.7063818849</v>
      </c>
      <c r="H244" s="6">
        <v>0</v>
      </c>
      <c r="I244" s="6">
        <v>0</v>
      </c>
      <c r="J244" s="6">
        <v>-3666785.7063818849</v>
      </c>
      <c r="K244" s="25">
        <v>0.96421280818140953</v>
      </c>
      <c r="L244" s="6">
        <v>-4463569.6905749738</v>
      </c>
      <c r="M244" s="6">
        <v>-4463569.6905749738</v>
      </c>
      <c r="N244" s="6">
        <v>0</v>
      </c>
      <c r="O244" s="6">
        <v>0</v>
      </c>
      <c r="P244" s="6">
        <v>-4463569.6905749738</v>
      </c>
      <c r="Q244" s="6">
        <v>-4308917.45797092</v>
      </c>
      <c r="R244" s="6">
        <v>0</v>
      </c>
      <c r="S244" s="6">
        <v>0</v>
      </c>
      <c r="T244" s="6">
        <v>-4308917.45797092</v>
      </c>
      <c r="U244" s="25">
        <v>0.96535234278281601</v>
      </c>
    </row>
    <row r="245" spans="1:21" x14ac:dyDescent="0.3">
      <c r="A245" s="23" t="s">
        <v>228</v>
      </c>
      <c r="B245" s="26">
        <v>-3802880.1062057726</v>
      </c>
      <c r="C245" s="26">
        <v>-3802880.1062057726</v>
      </c>
      <c r="D245" s="26">
        <v>0</v>
      </c>
      <c r="E245" s="26">
        <v>0</v>
      </c>
      <c r="F245" s="26">
        <v>-3802880.1062057726</v>
      </c>
      <c r="G245" s="31">
        <v>-3666785.7063818849</v>
      </c>
      <c r="H245" s="26">
        <v>0</v>
      </c>
      <c r="I245" s="26">
        <v>0</v>
      </c>
      <c r="J245" s="26">
        <v>-3666785.7063818849</v>
      </c>
      <c r="K245" s="27" t="s">
        <v>1</v>
      </c>
      <c r="L245" s="26">
        <v>-4463569.6905749738</v>
      </c>
      <c r="M245" s="26">
        <v>-4463569.6905749738</v>
      </c>
      <c r="N245" s="26">
        <v>0</v>
      </c>
      <c r="O245" s="26">
        <v>0</v>
      </c>
      <c r="P245" s="26">
        <v>-4463569.6905749738</v>
      </c>
      <c r="Q245" s="26">
        <v>-4308917.45797092</v>
      </c>
      <c r="R245" s="26">
        <v>0</v>
      </c>
      <c r="S245" s="26">
        <v>0</v>
      </c>
      <c r="T245" s="26">
        <v>-4308917.45797092</v>
      </c>
      <c r="U245" s="27" t="s">
        <v>1</v>
      </c>
    </row>
    <row r="246" spans="1:21" ht="15" thickBot="1" x14ac:dyDescent="0.35">
      <c r="K246" s="28"/>
      <c r="U246" s="28"/>
    </row>
    <row r="247" spans="1:21" x14ac:dyDescent="0.3">
      <c r="A247" s="21" t="s">
        <v>221</v>
      </c>
      <c r="B247" s="26">
        <v>903006553.22581422</v>
      </c>
      <c r="C247" s="26">
        <v>903006553.22581422</v>
      </c>
      <c r="D247" s="26">
        <v>-69133654.727804109</v>
      </c>
      <c r="E247" s="26">
        <v>-86985429.156121865</v>
      </c>
      <c r="F247" s="26">
        <v>746887469.34188831</v>
      </c>
      <c r="G247" s="31">
        <v>866117727.35721433</v>
      </c>
      <c r="H247" s="26">
        <v>-75722295.607203454</v>
      </c>
      <c r="I247" s="26">
        <v>-82432811.022211596</v>
      </c>
      <c r="J247" s="26">
        <v>707962620.7277993</v>
      </c>
      <c r="K247" s="27" t="s">
        <v>1</v>
      </c>
      <c r="L247" s="26">
        <v>845881589.59608531</v>
      </c>
      <c r="M247" s="26">
        <v>845881589.59608531</v>
      </c>
      <c r="N247" s="26">
        <v>-79182730.3030698</v>
      </c>
      <c r="O247" s="26">
        <v>-85200688.262546301</v>
      </c>
      <c r="P247" s="26">
        <v>681498171.03046918</v>
      </c>
      <c r="Q247" s="26">
        <v>807240052.97886455</v>
      </c>
      <c r="R247" s="26">
        <v>-84455608.329601109</v>
      </c>
      <c r="S247" s="26">
        <v>-80920163.083055958</v>
      </c>
      <c r="T247" s="26">
        <v>641864281.56620741</v>
      </c>
      <c r="U247" s="27" t="s">
        <v>1</v>
      </c>
    </row>
    <row r="248" spans="1:21" x14ac:dyDescent="0.3">
      <c r="K248" s="28"/>
      <c r="U248" s="28"/>
    </row>
    <row r="249" spans="1:21" x14ac:dyDescent="0.3">
      <c r="A249" s="21" t="s">
        <v>230</v>
      </c>
      <c r="B249" s="6"/>
      <c r="C249" s="6"/>
      <c r="D249" s="6"/>
      <c r="E249" s="6"/>
      <c r="F249" s="6"/>
      <c r="G249" s="30"/>
      <c r="H249" s="6"/>
      <c r="I249" s="6"/>
      <c r="J249" s="6"/>
      <c r="K249" s="22"/>
      <c r="L249" s="6"/>
      <c r="M249" s="6"/>
      <c r="N249" s="6"/>
      <c r="O249" s="6"/>
      <c r="P249" s="6"/>
      <c r="Q249" s="6"/>
      <c r="R249" s="6"/>
      <c r="S249" s="6"/>
      <c r="T249" s="6"/>
      <c r="U249" s="22"/>
    </row>
    <row r="250" spans="1:21" x14ac:dyDescent="0.3">
      <c r="A250" s="24" t="s">
        <v>469</v>
      </c>
      <c r="B250" s="6">
        <v>-5759289</v>
      </c>
      <c r="C250" s="6">
        <v>-5759289</v>
      </c>
      <c r="D250" s="6">
        <v>0</v>
      </c>
      <c r="E250" s="6">
        <v>0</v>
      </c>
      <c r="F250" s="6">
        <v>-5759289</v>
      </c>
      <c r="G250" s="30">
        <v>-5759289</v>
      </c>
      <c r="H250" s="6">
        <v>0</v>
      </c>
      <c r="I250" s="6">
        <v>0</v>
      </c>
      <c r="J250" s="6">
        <v>-5759289</v>
      </c>
      <c r="K250" s="25">
        <v>1</v>
      </c>
      <c r="L250" s="6">
        <v>-10758557</v>
      </c>
      <c r="M250" s="6">
        <v>-10758557</v>
      </c>
      <c r="N250" s="6">
        <v>0</v>
      </c>
      <c r="O250" s="6">
        <v>0</v>
      </c>
      <c r="P250" s="6">
        <v>-10758557</v>
      </c>
      <c r="Q250" s="6">
        <v>-10758557</v>
      </c>
      <c r="R250" s="6">
        <v>0</v>
      </c>
      <c r="S250" s="6">
        <v>0</v>
      </c>
      <c r="T250" s="6">
        <v>-10758557</v>
      </c>
      <c r="U250" s="25">
        <v>1</v>
      </c>
    </row>
    <row r="251" spans="1:21" x14ac:dyDescent="0.3">
      <c r="A251" s="24" t="s">
        <v>470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30">
        <v>0</v>
      </c>
      <c r="H251" s="6">
        <v>0</v>
      </c>
      <c r="I251" s="6">
        <v>0</v>
      </c>
      <c r="J251" s="6">
        <v>0</v>
      </c>
      <c r="K251" s="25">
        <v>1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25">
        <v>1</v>
      </c>
    </row>
    <row r="252" spans="1:21" ht="15" thickBot="1" x14ac:dyDescent="0.35">
      <c r="A252" s="24" t="s">
        <v>471</v>
      </c>
      <c r="B252" s="6">
        <v>-4160.7400000000034</v>
      </c>
      <c r="C252" s="6">
        <v>-4160.7400000000034</v>
      </c>
      <c r="D252" s="6">
        <v>4160.7400000000034</v>
      </c>
      <c r="E252" s="6">
        <v>0</v>
      </c>
      <c r="F252" s="6">
        <v>0</v>
      </c>
      <c r="G252" s="30">
        <v>-3940.7266226846587</v>
      </c>
      <c r="H252" s="6">
        <v>3940.7266226846587</v>
      </c>
      <c r="I252" s="6">
        <v>0</v>
      </c>
      <c r="J252" s="6">
        <v>0</v>
      </c>
      <c r="K252" s="25">
        <v>0.94712157517284312</v>
      </c>
      <c r="L252" s="6">
        <v>-339.29999999999899</v>
      </c>
      <c r="M252" s="6">
        <v>-339.29999999999899</v>
      </c>
      <c r="N252" s="6">
        <v>339.29999999999899</v>
      </c>
      <c r="O252" s="6">
        <v>0</v>
      </c>
      <c r="P252" s="6">
        <v>0</v>
      </c>
      <c r="Q252" s="6">
        <v>-321.39160700325374</v>
      </c>
      <c r="R252" s="6">
        <v>321.39160700325374</v>
      </c>
      <c r="S252" s="6">
        <v>0</v>
      </c>
      <c r="T252" s="6">
        <v>0</v>
      </c>
      <c r="U252" s="25">
        <v>0.94721959034263092</v>
      </c>
    </row>
    <row r="253" spans="1:21" x14ac:dyDescent="0.3">
      <c r="A253" s="21" t="s">
        <v>230</v>
      </c>
      <c r="B253" s="26">
        <v>-5763449.7400000002</v>
      </c>
      <c r="C253" s="26">
        <v>-5763449.7400000002</v>
      </c>
      <c r="D253" s="26">
        <v>4160.7400000000034</v>
      </c>
      <c r="E253" s="26">
        <v>0</v>
      </c>
      <c r="F253" s="26">
        <v>-5759289</v>
      </c>
      <c r="G253" s="31">
        <v>-5763229.7266226849</v>
      </c>
      <c r="H253" s="26">
        <v>3940.7266226846587</v>
      </c>
      <c r="I253" s="26">
        <v>0</v>
      </c>
      <c r="J253" s="26">
        <v>-5759289</v>
      </c>
      <c r="K253" s="27" t="s">
        <v>1</v>
      </c>
      <c r="L253" s="26">
        <v>-10758896.300000001</v>
      </c>
      <c r="M253" s="26">
        <v>-10758896.300000001</v>
      </c>
      <c r="N253" s="26">
        <v>339.29999999999899</v>
      </c>
      <c r="O253" s="26">
        <v>0</v>
      </c>
      <c r="P253" s="26">
        <v>-10758557</v>
      </c>
      <c r="Q253" s="26">
        <v>-10758878.391607003</v>
      </c>
      <c r="R253" s="26">
        <v>321.39160700325374</v>
      </c>
      <c r="S253" s="26">
        <v>0</v>
      </c>
      <c r="T253" s="26">
        <v>-10758557</v>
      </c>
      <c r="U253" s="27" t="s">
        <v>1</v>
      </c>
    </row>
    <row r="254" spans="1:21" ht="15.75" thickBot="1" x14ac:dyDescent="0.3">
      <c r="K254" s="28"/>
      <c r="U254" s="28"/>
    </row>
    <row r="255" spans="1:21" ht="15.75" thickBot="1" x14ac:dyDescent="0.3">
      <c r="A255" s="20" t="s">
        <v>14</v>
      </c>
      <c r="B255" s="29">
        <v>-1981393237.2158759</v>
      </c>
      <c r="C255" s="29">
        <v>-1981393237.2158759</v>
      </c>
      <c r="D255" s="29">
        <v>150421652.89888519</v>
      </c>
      <c r="E255" s="29">
        <v>138511470.79493934</v>
      </c>
      <c r="F255" s="29">
        <v>-1692460113.5220442</v>
      </c>
      <c r="G255" s="32">
        <v>-1902983437.1368175</v>
      </c>
      <c r="H255" s="29">
        <v>160336190.71357238</v>
      </c>
      <c r="I255" s="29">
        <v>131262097.65494095</v>
      </c>
      <c r="J255" s="29">
        <v>-1611385148.768302</v>
      </c>
      <c r="K255" s="27" t="s">
        <v>1</v>
      </c>
      <c r="L255" s="29">
        <v>-1962064414.4969358</v>
      </c>
      <c r="M255" s="29">
        <v>-1962064414.4969358</v>
      </c>
      <c r="N255" s="29">
        <v>173472751.09164354</v>
      </c>
      <c r="O255" s="29">
        <v>135669534.06421021</v>
      </c>
      <c r="P255" s="29">
        <v>-1652922129.3410804</v>
      </c>
      <c r="Q255" s="29">
        <v>-1878630901.945482</v>
      </c>
      <c r="R255" s="29">
        <v>180797368.74445274</v>
      </c>
      <c r="S255" s="29">
        <v>128853428.83672617</v>
      </c>
      <c r="T255" s="29">
        <v>-1568980104.3643031</v>
      </c>
      <c r="U255" s="27" t="s">
        <v>1</v>
      </c>
    </row>
    <row r="256" spans="1:21" ht="15" thickTop="1" x14ac:dyDescent="0.3"/>
  </sheetData>
  <mergeCells count="3">
    <mergeCell ref="L4:U4"/>
    <mergeCell ref="B4:K4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25"/>
  <sheetViews>
    <sheetView showGridLines="0" workbookViewId="0">
      <pane xSplit="1" ySplit="4" topLeftCell="J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4.4" x14ac:dyDescent="0.3"/>
  <cols>
    <col min="1" max="1" width="100.5546875" bestFit="1" customWidth="1"/>
    <col min="2" max="10" width="21.44140625" customWidth="1"/>
  </cols>
  <sheetData>
    <row r="1" spans="1:10" x14ac:dyDescent="0.3">
      <c r="A1" s="74" t="s">
        <v>487</v>
      </c>
    </row>
    <row r="2" spans="1:10" ht="15" thickBot="1" x14ac:dyDescent="0.35">
      <c r="A2" s="74" t="s">
        <v>486</v>
      </c>
    </row>
    <row r="3" spans="1:10" ht="15" thickBot="1" x14ac:dyDescent="0.35">
      <c r="A3" s="69" t="s">
        <v>2</v>
      </c>
      <c r="B3" s="69" t="s">
        <v>285</v>
      </c>
      <c r="C3" s="70"/>
      <c r="D3" s="70"/>
      <c r="E3" s="70"/>
      <c r="F3" s="70"/>
      <c r="G3" s="70"/>
      <c r="H3" s="70"/>
      <c r="I3" s="70"/>
      <c r="J3" s="69"/>
    </row>
    <row r="4" spans="1:10" ht="27" thickBot="1" x14ac:dyDescent="0.35">
      <c r="A4" s="69"/>
      <c r="B4" s="3" t="s">
        <v>3</v>
      </c>
      <c r="C4" s="3" t="s">
        <v>4</v>
      </c>
      <c r="D4" s="3" t="s">
        <v>5</v>
      </c>
      <c r="E4" s="3" t="s">
        <v>6</v>
      </c>
      <c r="F4" s="3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x14ac:dyDescent="0.3">
      <c r="A5" s="4" t="s">
        <v>12</v>
      </c>
      <c r="B5" s="5"/>
      <c r="C5" s="5"/>
      <c r="D5" s="5"/>
      <c r="E5" s="5"/>
      <c r="F5" s="5"/>
      <c r="G5" s="5"/>
      <c r="H5" s="5"/>
      <c r="I5" s="5"/>
      <c r="J5" s="6"/>
    </row>
    <row r="6" spans="1:10" x14ac:dyDescent="0.3">
      <c r="A6" s="9" t="s">
        <v>0</v>
      </c>
      <c r="B6" s="5"/>
      <c r="C6" s="5"/>
      <c r="D6" s="5"/>
      <c r="E6" s="5"/>
      <c r="F6" s="5"/>
      <c r="G6" s="5"/>
      <c r="H6" s="5"/>
      <c r="I6" s="5"/>
      <c r="J6" s="10"/>
    </row>
    <row r="7" spans="1:10" x14ac:dyDescent="0.3">
      <c r="A7" s="11" t="s">
        <v>16</v>
      </c>
      <c r="B7" s="5">
        <v>5665612.2699999996</v>
      </c>
      <c r="C7" s="5">
        <v>0</v>
      </c>
      <c r="D7" s="5">
        <v>0</v>
      </c>
      <c r="E7" s="5">
        <v>5665612.2699999996</v>
      </c>
      <c r="F7" s="5">
        <v>5664227.5898475898</v>
      </c>
      <c r="G7" s="5">
        <v>0</v>
      </c>
      <c r="H7" s="5">
        <v>0</v>
      </c>
      <c r="I7" s="5">
        <v>5664227.5898475898</v>
      </c>
      <c r="J7" s="12">
        <v>0.99975559920333024</v>
      </c>
    </row>
    <row r="8" spans="1:10" x14ac:dyDescent="0.3">
      <c r="A8" s="11" t="s">
        <v>17</v>
      </c>
      <c r="B8" s="5">
        <v>15332989.029999997</v>
      </c>
      <c r="C8" s="5">
        <v>0</v>
      </c>
      <c r="D8" s="5">
        <v>0</v>
      </c>
      <c r="E8" s="5">
        <v>15332989.029999997</v>
      </c>
      <c r="F8" s="5">
        <v>15316216.127146214</v>
      </c>
      <c r="G8" s="5">
        <v>0</v>
      </c>
      <c r="H8" s="5">
        <v>0</v>
      </c>
      <c r="I8" s="5">
        <v>15316216.127146214</v>
      </c>
      <c r="J8" s="12">
        <v>0.99890609046801204</v>
      </c>
    </row>
    <row r="9" spans="1:10" x14ac:dyDescent="0.3">
      <c r="A9" s="11" t="s">
        <v>18</v>
      </c>
      <c r="B9" s="5">
        <v>84194464.099999994</v>
      </c>
      <c r="C9" s="5">
        <v>0</v>
      </c>
      <c r="D9" s="5">
        <v>0</v>
      </c>
      <c r="E9" s="5">
        <v>84194464.099999994</v>
      </c>
      <c r="F9" s="5">
        <v>84194464.099999994</v>
      </c>
      <c r="G9" s="5">
        <v>0</v>
      </c>
      <c r="H9" s="5">
        <v>0</v>
      </c>
      <c r="I9" s="5">
        <v>84194464.099999994</v>
      </c>
      <c r="J9" s="12">
        <v>1</v>
      </c>
    </row>
    <row r="10" spans="1:10" x14ac:dyDescent="0.3">
      <c r="A10" s="11" t="s">
        <v>19</v>
      </c>
      <c r="B10" s="5">
        <v>5278890.5</v>
      </c>
      <c r="C10" s="5">
        <v>0</v>
      </c>
      <c r="D10" s="5">
        <v>0</v>
      </c>
      <c r="E10" s="5">
        <v>5278890.5</v>
      </c>
      <c r="F10" s="5">
        <v>5278890.5</v>
      </c>
      <c r="G10" s="5">
        <v>0</v>
      </c>
      <c r="H10" s="5">
        <v>0</v>
      </c>
      <c r="I10" s="5">
        <v>5278890.5</v>
      </c>
      <c r="J10" s="12">
        <v>1</v>
      </c>
    </row>
    <row r="11" spans="1:10" x14ac:dyDescent="0.3">
      <c r="A11" s="11" t="s">
        <v>20</v>
      </c>
      <c r="B11" s="5">
        <v>102394.06000000001</v>
      </c>
      <c r="C11" s="5">
        <v>-102394.06000000001</v>
      </c>
      <c r="D11" s="5">
        <v>0</v>
      </c>
      <c r="E11" s="5">
        <v>0</v>
      </c>
      <c r="F11" s="5">
        <v>102394.06000000001</v>
      </c>
      <c r="G11" s="5">
        <v>-102394.06000000001</v>
      </c>
      <c r="H11" s="5">
        <v>0</v>
      </c>
      <c r="I11" s="5">
        <v>0</v>
      </c>
      <c r="J11" s="12">
        <v>1</v>
      </c>
    </row>
    <row r="12" spans="1:10" ht="15" thickBot="1" x14ac:dyDescent="0.35">
      <c r="A12" s="11" t="s">
        <v>21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12">
        <v>0.99938510112540258</v>
      </c>
    </row>
    <row r="13" spans="1:10" x14ac:dyDescent="0.3">
      <c r="A13" s="13" t="s">
        <v>0</v>
      </c>
      <c r="B13" s="14">
        <v>110574349.95999999</v>
      </c>
      <c r="C13" s="14">
        <v>-102394.06000000001</v>
      </c>
      <c r="D13" s="14">
        <v>0</v>
      </c>
      <c r="E13" s="14">
        <v>110471955.89999999</v>
      </c>
      <c r="F13" s="14">
        <v>110556192.37699381</v>
      </c>
      <c r="G13" s="14">
        <v>-102394.06000000001</v>
      </c>
      <c r="H13" s="14">
        <v>0</v>
      </c>
      <c r="I13" s="14">
        <v>110453798.3169938</v>
      </c>
      <c r="J13" s="15" t="s">
        <v>1</v>
      </c>
    </row>
    <row r="15" spans="1:10" x14ac:dyDescent="0.3">
      <c r="A15" s="9" t="s">
        <v>22</v>
      </c>
      <c r="B15" s="5"/>
      <c r="C15" s="5"/>
      <c r="D15" s="5"/>
      <c r="E15" s="5"/>
      <c r="F15" s="5"/>
      <c r="G15" s="5"/>
      <c r="H15" s="5"/>
      <c r="I15" s="5"/>
      <c r="J15" s="10"/>
    </row>
    <row r="16" spans="1:10" x14ac:dyDescent="0.3">
      <c r="A16" s="11" t="s">
        <v>23</v>
      </c>
      <c r="B16" s="5">
        <v>2104129.25</v>
      </c>
      <c r="C16" s="5">
        <v>0</v>
      </c>
      <c r="D16" s="5">
        <v>0</v>
      </c>
      <c r="E16" s="5">
        <v>2104129.25</v>
      </c>
      <c r="F16" s="5">
        <v>2104129.25</v>
      </c>
      <c r="G16" s="5">
        <v>0</v>
      </c>
      <c r="H16" s="5">
        <v>0</v>
      </c>
      <c r="I16" s="5">
        <v>2104129.25</v>
      </c>
      <c r="J16" s="12">
        <v>1</v>
      </c>
    </row>
    <row r="17" spans="1:10" x14ac:dyDescent="0.3">
      <c r="A17" s="11" t="s">
        <v>24</v>
      </c>
      <c r="B17" s="5">
        <v>7244709.8000000007</v>
      </c>
      <c r="C17" s="5">
        <v>-7244709.8000000007</v>
      </c>
      <c r="D17" s="5">
        <v>0</v>
      </c>
      <c r="E17" s="5">
        <v>0</v>
      </c>
      <c r="F17" s="5">
        <v>7244709.8000000007</v>
      </c>
      <c r="G17" s="5">
        <v>-7244709.8000000007</v>
      </c>
      <c r="H17" s="5">
        <v>0</v>
      </c>
      <c r="I17" s="5">
        <v>0</v>
      </c>
      <c r="J17" s="12">
        <v>1</v>
      </c>
    </row>
    <row r="18" spans="1:10" x14ac:dyDescent="0.3">
      <c r="A18" s="11" t="s">
        <v>25</v>
      </c>
      <c r="B18" s="5">
        <v>2918073.73</v>
      </c>
      <c r="C18" s="5">
        <v>0</v>
      </c>
      <c r="D18" s="5">
        <v>0</v>
      </c>
      <c r="E18" s="5">
        <v>2918073.73</v>
      </c>
      <c r="F18" s="5">
        <v>2918073.73</v>
      </c>
      <c r="G18" s="5">
        <v>0</v>
      </c>
      <c r="H18" s="5">
        <v>0</v>
      </c>
      <c r="I18" s="5">
        <v>2918073.73</v>
      </c>
      <c r="J18" s="12">
        <v>1</v>
      </c>
    </row>
    <row r="19" spans="1:10" x14ac:dyDescent="0.3">
      <c r="A19" s="11" t="s">
        <v>26</v>
      </c>
      <c r="B19" s="5">
        <v>67831620.920000002</v>
      </c>
      <c r="C19" s="5">
        <v>-67831620.920000002</v>
      </c>
      <c r="D19" s="5">
        <v>0</v>
      </c>
      <c r="E19" s="5">
        <v>0</v>
      </c>
      <c r="F19" s="5">
        <v>67831620.920000002</v>
      </c>
      <c r="G19" s="5">
        <v>-67831620.920000002</v>
      </c>
      <c r="H19" s="5">
        <v>0</v>
      </c>
      <c r="I19" s="5">
        <v>0</v>
      </c>
      <c r="J19" s="12">
        <v>1</v>
      </c>
    </row>
    <row r="20" spans="1:10" x14ac:dyDescent="0.3">
      <c r="A20" s="11" t="s">
        <v>27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12">
        <v>1</v>
      </c>
    </row>
    <row r="21" spans="1:10" x14ac:dyDescent="0.3">
      <c r="A21" s="11" t="s">
        <v>28</v>
      </c>
      <c r="B21" s="5">
        <v>8572779.0099999998</v>
      </c>
      <c r="C21" s="5">
        <v>-8572779.0099999998</v>
      </c>
      <c r="D21" s="5">
        <v>0</v>
      </c>
      <c r="E21" s="5">
        <v>0</v>
      </c>
      <c r="F21" s="5">
        <v>8572779.0099999998</v>
      </c>
      <c r="G21" s="5">
        <v>-8572779.0099999998</v>
      </c>
      <c r="H21" s="5">
        <v>0</v>
      </c>
      <c r="I21" s="5">
        <v>0</v>
      </c>
      <c r="J21" s="12">
        <v>1</v>
      </c>
    </row>
    <row r="22" spans="1:10" x14ac:dyDescent="0.3">
      <c r="A22" s="11" t="s">
        <v>29</v>
      </c>
      <c r="B22" s="5">
        <v>9328691.5999999996</v>
      </c>
      <c r="C22" s="5">
        <v>0</v>
      </c>
      <c r="D22" s="5">
        <v>0</v>
      </c>
      <c r="E22" s="5">
        <v>9328691.5999999996</v>
      </c>
      <c r="F22" s="5">
        <v>9328691.5999999996</v>
      </c>
      <c r="G22" s="5">
        <v>0</v>
      </c>
      <c r="H22" s="5">
        <v>0</v>
      </c>
      <c r="I22" s="5">
        <v>9328691.5999999996</v>
      </c>
      <c r="J22" s="12">
        <v>1</v>
      </c>
    </row>
    <row r="23" spans="1:10" ht="15" thickBot="1" x14ac:dyDescent="0.35">
      <c r="A23" s="11" t="s">
        <v>30</v>
      </c>
      <c r="B23" s="5">
        <v>4184680.91</v>
      </c>
      <c r="C23" s="5">
        <v>-4184680.91</v>
      </c>
      <c r="D23" s="5">
        <v>0</v>
      </c>
      <c r="E23" s="5">
        <v>0</v>
      </c>
      <c r="F23" s="5">
        <v>4184680.91</v>
      </c>
      <c r="G23" s="5">
        <v>-4184680.91</v>
      </c>
      <c r="H23" s="5">
        <v>0</v>
      </c>
      <c r="I23" s="5">
        <v>0</v>
      </c>
      <c r="J23" s="12">
        <v>1</v>
      </c>
    </row>
    <row r="24" spans="1:10" x14ac:dyDescent="0.3">
      <c r="A24" s="13" t="s">
        <v>22</v>
      </c>
      <c r="B24" s="14">
        <v>102184685.22</v>
      </c>
      <c r="C24" s="14">
        <v>-87833790.640000001</v>
      </c>
      <c r="D24" s="14">
        <v>0</v>
      </c>
      <c r="E24" s="14">
        <v>14350894.58</v>
      </c>
      <c r="F24" s="14">
        <v>102184685.22</v>
      </c>
      <c r="G24" s="14">
        <v>-87833790.640000001</v>
      </c>
      <c r="H24" s="14">
        <v>0</v>
      </c>
      <c r="I24" s="14">
        <v>14350894.58</v>
      </c>
      <c r="J24" s="15" t="s">
        <v>1</v>
      </c>
    </row>
    <row r="26" spans="1:10" x14ac:dyDescent="0.3">
      <c r="A26" s="9" t="s">
        <v>31</v>
      </c>
      <c r="B26" s="5"/>
      <c r="C26" s="5"/>
      <c r="D26" s="5"/>
      <c r="E26" s="5"/>
      <c r="F26" s="5"/>
      <c r="G26" s="5"/>
      <c r="H26" s="5"/>
      <c r="I26" s="5"/>
      <c r="J26" s="10"/>
    </row>
    <row r="27" spans="1:10" x14ac:dyDescent="0.3">
      <c r="A27" s="1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12">
        <v>1</v>
      </c>
    </row>
    <row r="28" spans="1:10" x14ac:dyDescent="0.3">
      <c r="A28" s="11" t="s">
        <v>33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12">
        <v>1</v>
      </c>
    </row>
    <row r="29" spans="1:10" ht="15" thickBot="1" x14ac:dyDescent="0.35">
      <c r="A29" s="11" t="s">
        <v>34</v>
      </c>
      <c r="B29" s="5">
        <v>26149384.279999997</v>
      </c>
      <c r="C29" s="5">
        <v>0</v>
      </c>
      <c r="D29" s="5">
        <v>0</v>
      </c>
      <c r="E29" s="5">
        <v>26149384.279999997</v>
      </c>
      <c r="F29" s="5">
        <v>26149384.279999997</v>
      </c>
      <c r="G29" s="5">
        <v>0</v>
      </c>
      <c r="H29" s="5">
        <v>0</v>
      </c>
      <c r="I29" s="5">
        <v>26149384.279999997</v>
      </c>
      <c r="J29" s="12">
        <v>1</v>
      </c>
    </row>
    <row r="30" spans="1:10" x14ac:dyDescent="0.3">
      <c r="A30" s="13" t="s">
        <v>31</v>
      </c>
      <c r="B30" s="14">
        <v>26149384.279999997</v>
      </c>
      <c r="C30" s="14">
        <v>0</v>
      </c>
      <c r="D30" s="14">
        <v>0</v>
      </c>
      <c r="E30" s="14">
        <v>26149384.279999997</v>
      </c>
      <c r="F30" s="14">
        <v>26149384.279999997</v>
      </c>
      <c r="G30" s="14">
        <v>0</v>
      </c>
      <c r="H30" s="14">
        <v>0</v>
      </c>
      <c r="I30" s="14">
        <v>26149384.279999997</v>
      </c>
      <c r="J30" s="15" t="s">
        <v>1</v>
      </c>
    </row>
    <row r="32" spans="1:10" x14ac:dyDescent="0.3">
      <c r="A32" s="9" t="s">
        <v>35</v>
      </c>
      <c r="B32" s="5"/>
      <c r="C32" s="5"/>
      <c r="D32" s="5"/>
      <c r="E32" s="5"/>
      <c r="F32" s="5"/>
      <c r="G32" s="5"/>
      <c r="H32" s="5"/>
      <c r="I32" s="5"/>
      <c r="J32" s="10"/>
    </row>
    <row r="33" spans="1:10" x14ac:dyDescent="0.3">
      <c r="A33" s="11" t="s">
        <v>36</v>
      </c>
      <c r="B33" s="5">
        <v>220265824.98000002</v>
      </c>
      <c r="C33" s="5">
        <v>-30402476.709999997</v>
      </c>
      <c r="D33" s="5">
        <v>0</v>
      </c>
      <c r="E33" s="5">
        <v>189863348.27000001</v>
      </c>
      <c r="F33" s="5">
        <v>212829066.84394798</v>
      </c>
      <c r="G33" s="5">
        <v>-29376008.504822209</v>
      </c>
      <c r="H33" s="5">
        <v>0</v>
      </c>
      <c r="I33" s="5">
        <v>183453058.33912575</v>
      </c>
      <c r="J33" s="12">
        <v>0.9662373491814843</v>
      </c>
    </row>
    <row r="34" spans="1:10" x14ac:dyDescent="0.3">
      <c r="A34" s="11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12">
        <v>0</v>
      </c>
    </row>
    <row r="35" spans="1:10" x14ac:dyDescent="0.3">
      <c r="A35" s="11" t="s">
        <v>38</v>
      </c>
      <c r="B35" s="5">
        <v>41741746.089999996</v>
      </c>
      <c r="C35" s="5">
        <v>-433529.22</v>
      </c>
      <c r="D35" s="5">
        <v>0</v>
      </c>
      <c r="E35" s="5">
        <v>41308216.869999997</v>
      </c>
      <c r="F35" s="5">
        <v>40332434.092208184</v>
      </c>
      <c r="G35" s="5">
        <v>-418892.12432551652</v>
      </c>
      <c r="H35" s="5">
        <v>0</v>
      </c>
      <c r="I35" s="5">
        <v>39913541.96788267</v>
      </c>
      <c r="J35" s="12">
        <v>0.9662373491814843</v>
      </c>
    </row>
    <row r="36" spans="1:10" x14ac:dyDescent="0.3">
      <c r="A36" s="11" t="s">
        <v>39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12">
        <v>0</v>
      </c>
    </row>
    <row r="37" spans="1:10" x14ac:dyDescent="0.3">
      <c r="A37" s="11" t="s">
        <v>40</v>
      </c>
      <c r="B37" s="5">
        <v>515499.99999999988</v>
      </c>
      <c r="C37" s="5">
        <v>-515499.99999999988</v>
      </c>
      <c r="D37" s="5">
        <v>0</v>
      </c>
      <c r="E37" s="5">
        <v>0</v>
      </c>
      <c r="F37" s="5">
        <v>515499.99999999988</v>
      </c>
      <c r="G37" s="5">
        <v>-515499.99999999988</v>
      </c>
      <c r="H37" s="5">
        <v>0</v>
      </c>
      <c r="I37" s="5">
        <v>0</v>
      </c>
      <c r="J37" s="12">
        <v>1</v>
      </c>
    </row>
    <row r="38" spans="1:10" x14ac:dyDescent="0.3">
      <c r="A38" s="11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12">
        <v>0.94489643486071895</v>
      </c>
    </row>
    <row r="39" spans="1:10" x14ac:dyDescent="0.3">
      <c r="A39" s="11" t="s">
        <v>42</v>
      </c>
      <c r="B39" s="5">
        <v>-87284681.309999987</v>
      </c>
      <c r="C39" s="5">
        <v>0</v>
      </c>
      <c r="D39" s="5">
        <v>0</v>
      </c>
      <c r="E39" s="5">
        <v>-87284681.309999987</v>
      </c>
      <c r="F39" s="5">
        <v>-84337719.09312503</v>
      </c>
      <c r="G39" s="5">
        <v>0</v>
      </c>
      <c r="H39" s="5">
        <v>0</v>
      </c>
      <c r="I39" s="5">
        <v>-84337719.09312503</v>
      </c>
      <c r="J39" s="12">
        <v>0.9662373491814843</v>
      </c>
    </row>
    <row r="40" spans="1:10" x14ac:dyDescent="0.3">
      <c r="A40" s="11" t="s">
        <v>43</v>
      </c>
      <c r="B40" s="5">
        <v>-450999.99999999988</v>
      </c>
      <c r="C40" s="5">
        <v>450999.99999999988</v>
      </c>
      <c r="D40" s="5">
        <v>0</v>
      </c>
      <c r="E40" s="5">
        <v>0</v>
      </c>
      <c r="F40" s="5">
        <v>-450999.99999999988</v>
      </c>
      <c r="G40" s="5">
        <v>450999.99999999988</v>
      </c>
      <c r="H40" s="5">
        <v>0</v>
      </c>
      <c r="I40" s="5">
        <v>0</v>
      </c>
      <c r="J40" s="12">
        <v>1</v>
      </c>
    </row>
    <row r="41" spans="1:10" x14ac:dyDescent="0.3">
      <c r="A41" s="11" t="s">
        <v>44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12">
        <v>0</v>
      </c>
    </row>
    <row r="42" spans="1:10" x14ac:dyDescent="0.3">
      <c r="A42" s="11" t="s">
        <v>45</v>
      </c>
      <c r="B42" s="5">
        <v>34203017.400000006</v>
      </c>
      <c r="C42" s="5">
        <v>0</v>
      </c>
      <c r="D42" s="5">
        <v>0</v>
      </c>
      <c r="E42" s="5">
        <v>34203017.400000006</v>
      </c>
      <c r="F42" s="5">
        <v>33048232.866584189</v>
      </c>
      <c r="G42" s="5">
        <v>0</v>
      </c>
      <c r="H42" s="5">
        <v>0</v>
      </c>
      <c r="I42" s="5">
        <v>33048232.866584189</v>
      </c>
      <c r="J42" s="12">
        <v>0.9662373491814843</v>
      </c>
    </row>
    <row r="43" spans="1:10" x14ac:dyDescent="0.3">
      <c r="A43" s="11" t="s">
        <v>46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12">
        <v>0</v>
      </c>
    </row>
    <row r="44" spans="1:10" x14ac:dyDescent="0.3">
      <c r="A44" s="11" t="s">
        <v>47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12">
        <v>1</v>
      </c>
    </row>
    <row r="45" spans="1:10" x14ac:dyDescent="0.3">
      <c r="A45" s="11" t="s">
        <v>48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12">
        <v>0.94645979999999996</v>
      </c>
    </row>
    <row r="46" spans="1:10" x14ac:dyDescent="0.3">
      <c r="A46" s="11" t="s">
        <v>49</v>
      </c>
      <c r="B46" s="5">
        <v>537610.32999999996</v>
      </c>
      <c r="C46" s="5">
        <v>-537610.32999999996</v>
      </c>
      <c r="D46" s="5">
        <v>0</v>
      </c>
      <c r="E46" s="5">
        <v>0</v>
      </c>
      <c r="F46" s="5">
        <v>507986.08416129457</v>
      </c>
      <c r="G46" s="5">
        <v>-507986.08416129457</v>
      </c>
      <c r="H46" s="5">
        <v>0</v>
      </c>
      <c r="I46" s="5">
        <v>0</v>
      </c>
      <c r="J46" s="12">
        <v>0.94489643486071895</v>
      </c>
    </row>
    <row r="47" spans="1:10" x14ac:dyDescent="0.3">
      <c r="A47" s="11" t="s">
        <v>50</v>
      </c>
      <c r="B47" s="5">
        <v>11236863.1</v>
      </c>
      <c r="C47" s="5">
        <v>0</v>
      </c>
      <c r="D47" s="5">
        <v>0</v>
      </c>
      <c r="E47" s="5">
        <v>11236863.1</v>
      </c>
      <c r="F47" s="5">
        <v>10784563.317285389</v>
      </c>
      <c r="G47" s="5">
        <v>0</v>
      </c>
      <c r="H47" s="5">
        <v>0</v>
      </c>
      <c r="I47" s="5">
        <v>10784563.317285389</v>
      </c>
      <c r="J47" s="12">
        <v>0.95974857229375599</v>
      </c>
    </row>
    <row r="48" spans="1:10" x14ac:dyDescent="0.3">
      <c r="A48" s="11" t="s">
        <v>51</v>
      </c>
      <c r="B48" s="5">
        <v>926956.20999999973</v>
      </c>
      <c r="C48" s="5">
        <v>0</v>
      </c>
      <c r="D48" s="5">
        <v>0</v>
      </c>
      <c r="E48" s="5">
        <v>926956.20999999973</v>
      </c>
      <c r="F48" s="5">
        <v>877187.75505442207</v>
      </c>
      <c r="G48" s="5">
        <v>0</v>
      </c>
      <c r="H48" s="5">
        <v>0</v>
      </c>
      <c r="I48" s="5">
        <v>877187.75505442207</v>
      </c>
      <c r="J48" s="12">
        <v>0.94630981009817317</v>
      </c>
    </row>
    <row r="49" spans="1:10" x14ac:dyDescent="0.3">
      <c r="A49" s="11" t="s">
        <v>52</v>
      </c>
      <c r="B49" s="5">
        <v>462105.59999999992</v>
      </c>
      <c r="C49" s="5">
        <v>-462105.59999999992</v>
      </c>
      <c r="D49" s="5">
        <v>0</v>
      </c>
      <c r="E49" s="5">
        <v>0</v>
      </c>
      <c r="F49" s="5">
        <v>443505.18984894943</v>
      </c>
      <c r="G49" s="5">
        <v>-443505.18984894943</v>
      </c>
      <c r="H49" s="5">
        <v>0</v>
      </c>
      <c r="I49" s="5">
        <v>0</v>
      </c>
      <c r="J49" s="12">
        <v>0.95974857229375599</v>
      </c>
    </row>
    <row r="50" spans="1:10" x14ac:dyDescent="0.3">
      <c r="A50" s="11" t="s">
        <v>53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12">
        <v>0.94489643486071895</v>
      </c>
    </row>
    <row r="51" spans="1:10" x14ac:dyDescent="0.3">
      <c r="A51" s="11" t="s">
        <v>54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12">
        <v>0</v>
      </c>
    </row>
    <row r="52" spans="1:10" x14ac:dyDescent="0.3">
      <c r="A52" s="11" t="s">
        <v>55</v>
      </c>
      <c r="B52" s="5">
        <v>24147744.239999995</v>
      </c>
      <c r="C52" s="5">
        <v>0</v>
      </c>
      <c r="D52" s="5">
        <v>0</v>
      </c>
      <c r="E52" s="5">
        <v>24147744.239999995</v>
      </c>
      <c r="F52" s="5">
        <v>23332452.38317005</v>
      </c>
      <c r="G52" s="5">
        <v>0</v>
      </c>
      <c r="H52" s="5">
        <v>0</v>
      </c>
      <c r="I52" s="5">
        <v>23332452.38317005</v>
      </c>
      <c r="J52" s="12">
        <v>0.9662373491814843</v>
      </c>
    </row>
    <row r="53" spans="1:10" x14ac:dyDescent="0.3">
      <c r="A53" s="11" t="s">
        <v>56</v>
      </c>
      <c r="B53" s="5">
        <v>298977.66000000003</v>
      </c>
      <c r="C53" s="5">
        <v>-298977.66000000003</v>
      </c>
      <c r="D53" s="5">
        <v>0</v>
      </c>
      <c r="E53" s="5">
        <v>0</v>
      </c>
      <c r="F53" s="5">
        <v>282970.33628806804</v>
      </c>
      <c r="G53" s="5">
        <v>-282970.33628806804</v>
      </c>
      <c r="H53" s="5">
        <v>0</v>
      </c>
      <c r="I53" s="5">
        <v>0</v>
      </c>
      <c r="J53" s="12">
        <v>0.94645979999999996</v>
      </c>
    </row>
    <row r="54" spans="1:10" x14ac:dyDescent="0.3">
      <c r="A54" s="11" t="s">
        <v>57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12">
        <v>0.94645979999999996</v>
      </c>
    </row>
    <row r="55" spans="1:10" x14ac:dyDescent="0.3">
      <c r="A55" s="11" t="s">
        <v>58</v>
      </c>
      <c r="B55" s="5">
        <v>1076.19</v>
      </c>
      <c r="C55" s="5">
        <v>-1076.19</v>
      </c>
      <c r="D55" s="5">
        <v>0</v>
      </c>
      <c r="E55" s="5">
        <v>0</v>
      </c>
      <c r="F55" s="5">
        <v>1016.8880942327572</v>
      </c>
      <c r="G55" s="5">
        <v>-1016.8880942327572</v>
      </c>
      <c r="H55" s="5">
        <v>0</v>
      </c>
      <c r="I55" s="5">
        <v>0</v>
      </c>
      <c r="J55" s="12">
        <v>0.94489643486071895</v>
      </c>
    </row>
    <row r="56" spans="1:10" x14ac:dyDescent="0.3">
      <c r="A56" s="11" t="s">
        <v>59</v>
      </c>
      <c r="B56" s="5">
        <v>185412.53000000003</v>
      </c>
      <c r="C56" s="5">
        <v>-185412.53000000003</v>
      </c>
      <c r="D56" s="5">
        <v>0</v>
      </c>
      <c r="E56" s="5">
        <v>0</v>
      </c>
      <c r="F56" s="5">
        <v>185412.53000000003</v>
      </c>
      <c r="G56" s="5">
        <v>-185412.53000000003</v>
      </c>
      <c r="H56" s="5">
        <v>0</v>
      </c>
      <c r="I56" s="5">
        <v>0</v>
      </c>
      <c r="J56" s="12">
        <v>1</v>
      </c>
    </row>
    <row r="57" spans="1:10" x14ac:dyDescent="0.3">
      <c r="A57" s="11" t="s">
        <v>60</v>
      </c>
      <c r="B57" s="5">
        <v>13313.700000000003</v>
      </c>
      <c r="C57" s="5">
        <v>-13313.700000000003</v>
      </c>
      <c r="D57" s="5">
        <v>0</v>
      </c>
      <c r="E57" s="5">
        <v>0</v>
      </c>
      <c r="F57" s="5">
        <v>12649.999691662304</v>
      </c>
      <c r="G57" s="5">
        <v>-12649.999691662304</v>
      </c>
      <c r="H57" s="5">
        <v>0</v>
      </c>
      <c r="I57" s="5">
        <v>0</v>
      </c>
      <c r="J57" s="12">
        <v>0.95014907138228299</v>
      </c>
    </row>
    <row r="58" spans="1:10" x14ac:dyDescent="0.3">
      <c r="A58" s="11" t="s">
        <v>61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12">
        <v>0</v>
      </c>
    </row>
    <row r="59" spans="1:10" x14ac:dyDescent="0.3">
      <c r="A59" s="11" t="s">
        <v>62</v>
      </c>
      <c r="B59" s="5">
        <v>59775555.669999994</v>
      </c>
      <c r="C59" s="5">
        <v>0</v>
      </c>
      <c r="D59" s="5">
        <v>0</v>
      </c>
      <c r="E59" s="5">
        <v>59775555.669999994</v>
      </c>
      <c r="F59" s="5">
        <v>57757374.456431039</v>
      </c>
      <c r="G59" s="5">
        <v>0</v>
      </c>
      <c r="H59" s="5">
        <v>0</v>
      </c>
      <c r="I59" s="5">
        <v>57757374.456431039</v>
      </c>
      <c r="J59" s="12">
        <v>0.9662373491814843</v>
      </c>
    </row>
    <row r="60" spans="1:10" x14ac:dyDescent="0.3">
      <c r="A60" s="11" t="s">
        <v>63</v>
      </c>
      <c r="B60" s="5">
        <v>36179.109999999993</v>
      </c>
      <c r="C60" s="5">
        <v>-36179.109999999993</v>
      </c>
      <c r="D60" s="5">
        <v>0</v>
      </c>
      <c r="E60" s="5">
        <v>0</v>
      </c>
      <c r="F60" s="5">
        <v>34185.512055433777</v>
      </c>
      <c r="G60" s="5">
        <v>-34185.512055433777</v>
      </c>
      <c r="H60" s="5">
        <v>0</v>
      </c>
      <c r="I60" s="5">
        <v>0</v>
      </c>
      <c r="J60" s="12">
        <v>0.94489643486071895</v>
      </c>
    </row>
    <row r="61" spans="1:10" x14ac:dyDescent="0.3">
      <c r="A61" s="11" t="s">
        <v>64</v>
      </c>
      <c r="B61" s="5">
        <v>246611.67</v>
      </c>
      <c r="C61" s="5">
        <v>-246611.67</v>
      </c>
      <c r="D61" s="5">
        <v>0</v>
      </c>
      <c r="E61" s="5">
        <v>0</v>
      </c>
      <c r="F61" s="5">
        <v>234317.84924253402</v>
      </c>
      <c r="G61" s="5">
        <v>-234317.84924253402</v>
      </c>
      <c r="H61" s="5">
        <v>0</v>
      </c>
      <c r="I61" s="5">
        <v>0</v>
      </c>
      <c r="J61" s="12">
        <v>0.95014907138228299</v>
      </c>
    </row>
    <row r="62" spans="1:10" x14ac:dyDescent="0.3">
      <c r="A62" s="11" t="s">
        <v>65</v>
      </c>
      <c r="B62" s="5">
        <v>274913.25</v>
      </c>
      <c r="C62" s="5">
        <v>-274913.25</v>
      </c>
      <c r="D62" s="5">
        <v>0</v>
      </c>
      <c r="E62" s="5">
        <v>0</v>
      </c>
      <c r="F62" s="5">
        <v>260194.33961234998</v>
      </c>
      <c r="G62" s="5">
        <v>-260194.33961234998</v>
      </c>
      <c r="H62" s="5">
        <v>0</v>
      </c>
      <c r="I62" s="5">
        <v>0</v>
      </c>
      <c r="J62" s="12">
        <v>0.94645979999999996</v>
      </c>
    </row>
    <row r="63" spans="1:10" x14ac:dyDescent="0.3">
      <c r="A63" s="11" t="s">
        <v>66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12">
        <v>0.94645979999999996</v>
      </c>
    </row>
    <row r="64" spans="1:10" x14ac:dyDescent="0.3">
      <c r="A64" s="11" t="s">
        <v>67</v>
      </c>
      <c r="B64" s="5">
        <v>2158059.4300000002</v>
      </c>
      <c r="C64" s="5">
        <v>-2158059.4300000002</v>
      </c>
      <c r="D64" s="5">
        <v>0</v>
      </c>
      <c r="E64" s="5">
        <v>0</v>
      </c>
      <c r="F64" s="5">
        <v>2158059.4300000002</v>
      </c>
      <c r="G64" s="5">
        <v>-2158059.4300000002</v>
      </c>
      <c r="H64" s="5">
        <v>0</v>
      </c>
      <c r="I64" s="5">
        <v>0</v>
      </c>
      <c r="J64" s="12">
        <v>1</v>
      </c>
    </row>
    <row r="65" spans="1:10" x14ac:dyDescent="0.3">
      <c r="A65" s="11" t="s">
        <v>68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12">
        <v>0.9662373491814843</v>
      </c>
    </row>
    <row r="66" spans="1:10" x14ac:dyDescent="0.3">
      <c r="A66" s="11" t="s">
        <v>69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12">
        <v>0</v>
      </c>
    </row>
    <row r="67" spans="1:10" x14ac:dyDescent="0.3">
      <c r="A67" s="11" t="s">
        <v>70</v>
      </c>
      <c r="B67" s="5">
        <v>2289501.4700000002</v>
      </c>
      <c r="C67" s="5">
        <v>0</v>
      </c>
      <c r="D67" s="5">
        <v>0</v>
      </c>
      <c r="E67" s="5">
        <v>2289501.4700000002</v>
      </c>
      <c r="F67" s="5">
        <v>2289501.4700000002</v>
      </c>
      <c r="G67" s="5">
        <v>0</v>
      </c>
      <c r="H67" s="5">
        <v>0</v>
      </c>
      <c r="I67" s="5">
        <v>2289501.4700000002</v>
      </c>
      <c r="J67" s="12">
        <v>1</v>
      </c>
    </row>
    <row r="68" spans="1:10" x14ac:dyDescent="0.3">
      <c r="A68" s="11" t="s">
        <v>71</v>
      </c>
      <c r="B68" s="5">
        <v>602111.80999999994</v>
      </c>
      <c r="C68" s="5">
        <v>0</v>
      </c>
      <c r="D68" s="5">
        <v>0</v>
      </c>
      <c r="E68" s="5">
        <v>602111.80999999994</v>
      </c>
      <c r="F68" s="5">
        <v>0</v>
      </c>
      <c r="G68" s="5">
        <v>0</v>
      </c>
      <c r="H68" s="5">
        <v>0</v>
      </c>
      <c r="I68" s="5">
        <v>0</v>
      </c>
      <c r="J68" s="12">
        <v>0</v>
      </c>
    </row>
    <row r="69" spans="1:10" x14ac:dyDescent="0.3">
      <c r="A69" s="11" t="s">
        <v>72</v>
      </c>
      <c r="B69" s="5">
        <v>946458.20999999973</v>
      </c>
      <c r="C69" s="5">
        <v>0</v>
      </c>
      <c r="D69" s="5">
        <v>0</v>
      </c>
      <c r="E69" s="5">
        <v>946458.20999999973</v>
      </c>
      <c r="F69" s="5">
        <v>0</v>
      </c>
      <c r="G69" s="5">
        <v>0</v>
      </c>
      <c r="H69" s="5">
        <v>0</v>
      </c>
      <c r="I69" s="5">
        <v>0</v>
      </c>
      <c r="J69" s="12">
        <v>0</v>
      </c>
    </row>
    <row r="70" spans="1:10" x14ac:dyDescent="0.3">
      <c r="A70" s="11" t="s">
        <v>73</v>
      </c>
      <c r="B70" s="5">
        <v>-2913099.4</v>
      </c>
      <c r="C70" s="5">
        <v>2913099.4</v>
      </c>
      <c r="D70" s="5">
        <v>0</v>
      </c>
      <c r="E70" s="5">
        <v>0</v>
      </c>
      <c r="F70" s="5">
        <v>-2913099.4</v>
      </c>
      <c r="G70" s="5">
        <v>2913099.4</v>
      </c>
      <c r="H70" s="5">
        <v>0</v>
      </c>
      <c r="I70" s="5">
        <v>0</v>
      </c>
      <c r="J70" s="12">
        <v>1</v>
      </c>
    </row>
    <row r="71" spans="1:10" x14ac:dyDescent="0.3">
      <c r="A71" s="11" t="s">
        <v>74</v>
      </c>
      <c r="B71" s="5">
        <v>15009164.259999998</v>
      </c>
      <c r="C71" s="5">
        <v>-2165741.523</v>
      </c>
      <c r="D71" s="5">
        <v>0</v>
      </c>
      <c r="E71" s="5">
        <v>12843422.736999998</v>
      </c>
      <c r="F71" s="5">
        <v>14502415.088011872</v>
      </c>
      <c r="G71" s="5">
        <v>-2092620.3481957908</v>
      </c>
      <c r="H71" s="5">
        <v>0</v>
      </c>
      <c r="I71" s="5">
        <v>12409794.739816081</v>
      </c>
      <c r="J71" s="12">
        <v>0.9662373491814843</v>
      </c>
    </row>
    <row r="72" spans="1:10" x14ac:dyDescent="0.3">
      <c r="A72" s="11" t="s">
        <v>75</v>
      </c>
      <c r="B72" s="5">
        <v>93999.97</v>
      </c>
      <c r="C72" s="5">
        <v>0</v>
      </c>
      <c r="D72" s="5">
        <v>0</v>
      </c>
      <c r="E72" s="5">
        <v>93999.97</v>
      </c>
      <c r="F72" s="5">
        <v>0</v>
      </c>
      <c r="G72" s="5">
        <v>0</v>
      </c>
      <c r="H72" s="5">
        <v>0</v>
      </c>
      <c r="I72" s="5">
        <v>0</v>
      </c>
      <c r="J72" s="12">
        <v>0</v>
      </c>
    </row>
    <row r="73" spans="1:10" x14ac:dyDescent="0.3">
      <c r="A73" s="11" t="s">
        <v>76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12">
        <v>1</v>
      </c>
    </row>
    <row r="74" spans="1:10" x14ac:dyDescent="0.3">
      <c r="A74" s="11" t="s">
        <v>77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12">
        <v>1</v>
      </c>
    </row>
    <row r="75" spans="1:10" x14ac:dyDescent="0.3">
      <c r="A75" s="11" t="s">
        <v>78</v>
      </c>
      <c r="B75" s="5">
        <v>9384518.9800000004</v>
      </c>
      <c r="C75" s="5">
        <v>0</v>
      </c>
      <c r="D75" s="5">
        <v>0</v>
      </c>
      <c r="E75" s="5">
        <v>9384518.9800000004</v>
      </c>
      <c r="F75" s="5">
        <v>9067672.742578527</v>
      </c>
      <c r="G75" s="5">
        <v>0</v>
      </c>
      <c r="H75" s="5">
        <v>0</v>
      </c>
      <c r="I75" s="5">
        <v>9067672.742578527</v>
      </c>
      <c r="J75" s="12">
        <v>0.9662373491814843</v>
      </c>
    </row>
    <row r="76" spans="1:10" x14ac:dyDescent="0.3">
      <c r="A76" s="11" t="s">
        <v>79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12">
        <v>1</v>
      </c>
    </row>
    <row r="77" spans="1:10" x14ac:dyDescent="0.3">
      <c r="A77" s="11" t="s">
        <v>80</v>
      </c>
      <c r="B77" s="5">
        <v>14207181.489999998</v>
      </c>
      <c r="C77" s="5">
        <v>0</v>
      </c>
      <c r="D77" s="5">
        <v>0</v>
      </c>
      <c r="E77" s="5">
        <v>14207181.489999998</v>
      </c>
      <c r="F77" s="5">
        <v>13727509.382237848</v>
      </c>
      <c r="G77" s="5">
        <v>0</v>
      </c>
      <c r="H77" s="5">
        <v>0</v>
      </c>
      <c r="I77" s="5">
        <v>13727509.382237848</v>
      </c>
      <c r="J77" s="12">
        <v>0.9662373491814843</v>
      </c>
    </row>
    <row r="78" spans="1:10" ht="15" thickBot="1" x14ac:dyDescent="0.35">
      <c r="A78" s="11" t="s">
        <v>81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12">
        <v>0.95014907138228299</v>
      </c>
    </row>
    <row r="79" spans="1:10" x14ac:dyDescent="0.3">
      <c r="A79" s="13" t="s">
        <v>35</v>
      </c>
      <c r="B79" s="14">
        <v>348911622.64000016</v>
      </c>
      <c r="C79" s="14">
        <v>-34367407.523000002</v>
      </c>
      <c r="D79" s="14">
        <v>0</v>
      </c>
      <c r="E79" s="14">
        <v>314544215.1170001</v>
      </c>
      <c r="F79" s="14">
        <v>335482390.06337899</v>
      </c>
      <c r="G79" s="14">
        <v>-33159219.736338042</v>
      </c>
      <c r="H79" s="14">
        <v>0</v>
      </c>
      <c r="I79" s="14">
        <v>302323170.32704091</v>
      </c>
      <c r="J79" s="15" t="s">
        <v>1</v>
      </c>
    </row>
    <row r="80" spans="1:10" ht="15" thickBot="1" x14ac:dyDescent="0.35">
      <c r="F80" s="35"/>
    </row>
    <row r="81" spans="1:10" x14ac:dyDescent="0.3">
      <c r="A81" s="16" t="s">
        <v>15</v>
      </c>
      <c r="B81" s="17">
        <v>5818546414.1199989</v>
      </c>
      <c r="C81" s="17">
        <v>-4397482157.8329983</v>
      </c>
      <c r="D81" s="17">
        <v>0</v>
      </c>
      <c r="E81" s="17">
        <v>1421064256.2870002</v>
      </c>
      <c r="F81" s="17">
        <v>5540672274.7138243</v>
      </c>
      <c r="G81" s="17">
        <v>-4172232013.7862029</v>
      </c>
      <c r="H81" s="17">
        <v>0</v>
      </c>
      <c r="I81" s="17">
        <v>1368440260.9276211</v>
      </c>
      <c r="J81" s="15" t="s">
        <v>1</v>
      </c>
    </row>
    <row r="82" spans="1:10" x14ac:dyDescent="0.3">
      <c r="F82" s="1">
        <f>+F13+F16+F18+F22+F29+F79-F56-F64-F70</f>
        <v>487108488.74037278</v>
      </c>
    </row>
    <row r="83" spans="1:10" x14ac:dyDescent="0.3">
      <c r="A83" s="8" t="s">
        <v>82</v>
      </c>
      <c r="B83" s="5"/>
      <c r="C83" s="5"/>
      <c r="D83" s="5"/>
      <c r="E83" s="5"/>
      <c r="F83" s="5"/>
      <c r="G83" s="5"/>
      <c r="H83" s="5"/>
      <c r="I83" s="5"/>
      <c r="J83" s="6"/>
    </row>
    <row r="84" spans="1:10" x14ac:dyDescent="0.3">
      <c r="A84" s="9" t="s">
        <v>83</v>
      </c>
      <c r="B84" s="5"/>
      <c r="C84" s="5"/>
      <c r="D84" s="5"/>
      <c r="E84" s="5"/>
      <c r="F84" s="5"/>
      <c r="G84" s="5"/>
      <c r="H84" s="5"/>
      <c r="I84" s="5"/>
      <c r="J84" s="10"/>
    </row>
    <row r="85" spans="1:10" x14ac:dyDescent="0.3">
      <c r="A85" s="11" t="s">
        <v>84</v>
      </c>
      <c r="B85" s="5">
        <v>74743184.849999994</v>
      </c>
      <c r="C85" s="5">
        <v>0</v>
      </c>
      <c r="D85" s="5">
        <v>0</v>
      </c>
      <c r="E85" s="5">
        <v>74743184.849999994</v>
      </c>
      <c r="F85" s="5">
        <v>72219656.798845664</v>
      </c>
      <c r="G85" s="5">
        <v>0</v>
      </c>
      <c r="H85" s="5">
        <v>0</v>
      </c>
      <c r="I85" s="5">
        <v>72219656.798845664</v>
      </c>
      <c r="J85" s="12">
        <v>0.9662373491814843</v>
      </c>
    </row>
    <row r="86" spans="1:10" x14ac:dyDescent="0.3">
      <c r="A86" s="11" t="s">
        <v>85</v>
      </c>
      <c r="B86" s="5">
        <v>2411924.4999999995</v>
      </c>
      <c r="C86" s="5">
        <v>0</v>
      </c>
      <c r="D86" s="5">
        <v>0</v>
      </c>
      <c r="E86" s="5">
        <v>2411924.4999999995</v>
      </c>
      <c r="F86" s="5">
        <v>2330491.5353058763</v>
      </c>
      <c r="G86" s="5">
        <v>0</v>
      </c>
      <c r="H86" s="5">
        <v>0</v>
      </c>
      <c r="I86" s="5">
        <v>2330491.5353058763</v>
      </c>
      <c r="J86" s="12">
        <v>0.9662373491814843</v>
      </c>
    </row>
    <row r="87" spans="1:10" x14ac:dyDescent="0.3">
      <c r="A87" s="11" t="s">
        <v>86</v>
      </c>
      <c r="B87" s="5">
        <v>6895.66</v>
      </c>
      <c r="C87" s="5">
        <v>-6895.66</v>
      </c>
      <c r="D87" s="5">
        <v>0</v>
      </c>
      <c r="E87" s="5">
        <v>0</v>
      </c>
      <c r="F87" s="5">
        <v>6526.4649844679998</v>
      </c>
      <c r="G87" s="5">
        <v>-6526.4649844679998</v>
      </c>
      <c r="H87" s="5">
        <v>0</v>
      </c>
      <c r="I87" s="5">
        <v>0</v>
      </c>
      <c r="J87" s="12">
        <v>0.94645979999999996</v>
      </c>
    </row>
    <row r="88" spans="1:10" x14ac:dyDescent="0.3">
      <c r="A88" s="11" t="s">
        <v>87</v>
      </c>
      <c r="B88" s="5">
        <v>1143857.8500000001</v>
      </c>
      <c r="C88" s="5">
        <v>0</v>
      </c>
      <c r="D88" s="5">
        <v>0</v>
      </c>
      <c r="E88" s="5">
        <v>1143857.8500000001</v>
      </c>
      <c r="F88" s="5">
        <v>0</v>
      </c>
      <c r="G88" s="5">
        <v>0</v>
      </c>
      <c r="H88" s="5">
        <v>0</v>
      </c>
      <c r="I88" s="5">
        <v>0</v>
      </c>
      <c r="J88" s="12">
        <v>0</v>
      </c>
    </row>
    <row r="89" spans="1:10" x14ac:dyDescent="0.3">
      <c r="A89" s="11" t="s">
        <v>88</v>
      </c>
      <c r="B89" s="5">
        <v>-14979989</v>
      </c>
      <c r="C89" s="5">
        <v>0</v>
      </c>
      <c r="D89" s="5">
        <v>0</v>
      </c>
      <c r="E89" s="5">
        <v>-14979989</v>
      </c>
      <c r="F89" s="5">
        <v>0</v>
      </c>
      <c r="G89" s="5">
        <v>0</v>
      </c>
      <c r="H89" s="5">
        <v>0</v>
      </c>
      <c r="I89" s="5">
        <v>0</v>
      </c>
      <c r="J89" s="12">
        <v>0</v>
      </c>
    </row>
    <row r="90" spans="1:10" x14ac:dyDescent="0.3">
      <c r="A90" s="11" t="s">
        <v>89</v>
      </c>
      <c r="B90" s="5">
        <v>2382243.33</v>
      </c>
      <c r="C90" s="5">
        <v>-2382243.33</v>
      </c>
      <c r="D90" s="5">
        <v>0</v>
      </c>
      <c r="E90" s="5">
        <v>0</v>
      </c>
      <c r="F90" s="5">
        <v>2382243.33</v>
      </c>
      <c r="G90" s="5">
        <v>-2382243.33</v>
      </c>
      <c r="H90" s="5">
        <v>0</v>
      </c>
      <c r="I90" s="5">
        <v>0</v>
      </c>
      <c r="J90" s="12">
        <v>1</v>
      </c>
    </row>
    <row r="91" spans="1:10" x14ac:dyDescent="0.3">
      <c r="A91" s="11" t="s">
        <v>90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12">
        <v>1</v>
      </c>
    </row>
    <row r="92" spans="1:10" x14ac:dyDescent="0.3">
      <c r="A92" s="11" t="s">
        <v>91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12">
        <v>0.95974857229375599</v>
      </c>
    </row>
    <row r="93" spans="1:10" x14ac:dyDescent="0.3">
      <c r="A93" s="11" t="s">
        <v>92</v>
      </c>
      <c r="B93" s="5">
        <v>227836.67999999993</v>
      </c>
      <c r="C93" s="5">
        <v>-227836.67999999993</v>
      </c>
      <c r="D93" s="5">
        <v>0</v>
      </c>
      <c r="E93" s="5">
        <v>0</v>
      </c>
      <c r="F93" s="5">
        <v>216478.8099288223</v>
      </c>
      <c r="G93" s="5">
        <v>-216478.8099288223</v>
      </c>
      <c r="H93" s="5">
        <v>0</v>
      </c>
      <c r="I93" s="5">
        <v>0</v>
      </c>
      <c r="J93" s="12">
        <v>0.95014907138228299</v>
      </c>
    </row>
    <row r="94" spans="1:10" ht="15.75" thickBot="1" x14ac:dyDescent="0.3">
      <c r="A94" s="11" t="s">
        <v>93</v>
      </c>
      <c r="B94" s="5">
        <v>6364.4800000000005</v>
      </c>
      <c r="C94" s="5">
        <v>-6364.4800000000005</v>
      </c>
      <c r="D94" s="5">
        <v>0</v>
      </c>
      <c r="E94" s="5">
        <v>0</v>
      </c>
      <c r="F94" s="5">
        <v>6013.7744617423486</v>
      </c>
      <c r="G94" s="5">
        <v>-6013.7744617423486</v>
      </c>
      <c r="H94" s="5">
        <v>0</v>
      </c>
      <c r="I94" s="5">
        <v>0</v>
      </c>
      <c r="J94" s="12">
        <v>0.94489643486071895</v>
      </c>
    </row>
    <row r="95" spans="1:10" x14ac:dyDescent="0.3">
      <c r="A95" s="13" t="s">
        <v>83</v>
      </c>
      <c r="B95" s="14">
        <v>65942318.349999979</v>
      </c>
      <c r="C95" s="14">
        <v>-2623340.15</v>
      </c>
      <c r="D95" s="14">
        <v>0</v>
      </c>
      <c r="E95" s="14">
        <v>63318978.199999988</v>
      </c>
      <c r="F95" s="14">
        <v>77161410.713526562</v>
      </c>
      <c r="G95" s="14">
        <v>-2611262.3793750331</v>
      </c>
      <c r="H95" s="14">
        <v>0</v>
      </c>
      <c r="I95" s="14">
        <v>74550148.334151536</v>
      </c>
      <c r="J95" s="15" t="s">
        <v>1</v>
      </c>
    </row>
    <row r="97" spans="1:10" x14ac:dyDescent="0.3">
      <c r="A97" s="9" t="s">
        <v>94</v>
      </c>
      <c r="B97" s="5"/>
      <c r="C97" s="5"/>
      <c r="D97" s="5"/>
      <c r="E97" s="5"/>
      <c r="F97" s="5"/>
      <c r="G97" s="5"/>
      <c r="H97" s="5"/>
      <c r="I97" s="5"/>
      <c r="J97" s="10"/>
    </row>
    <row r="98" spans="1:10" x14ac:dyDescent="0.3">
      <c r="A98" s="11" t="s">
        <v>95</v>
      </c>
      <c r="B98" s="5">
        <v>62437889.150000006</v>
      </c>
      <c r="C98" s="5">
        <v>-328879</v>
      </c>
      <c r="D98" s="5">
        <v>0</v>
      </c>
      <c r="E98" s="5">
        <v>62109010.150000006</v>
      </c>
      <c r="F98" s="5">
        <v>59085587.024467289</v>
      </c>
      <c r="G98" s="5">
        <v>-315641.15070739819</v>
      </c>
      <c r="H98" s="5">
        <v>0</v>
      </c>
      <c r="I98" s="5">
        <v>58769945.873759888</v>
      </c>
      <c r="J98" s="12">
        <v>0.94630981009817317</v>
      </c>
    </row>
    <row r="99" spans="1:10" x14ac:dyDescent="0.3">
      <c r="A99" s="11" t="s">
        <v>96</v>
      </c>
      <c r="B99" s="5">
        <v>9711696</v>
      </c>
      <c r="C99" s="5">
        <v>0</v>
      </c>
      <c r="D99" s="5">
        <v>0</v>
      </c>
      <c r="E99" s="5">
        <v>9711696</v>
      </c>
      <c r="F99" s="5">
        <v>9190273.1974911876</v>
      </c>
      <c r="G99" s="5">
        <v>0</v>
      </c>
      <c r="H99" s="5">
        <v>0</v>
      </c>
      <c r="I99" s="5">
        <v>9190273.1974911876</v>
      </c>
      <c r="J99" s="12">
        <v>0.94630981009817317</v>
      </c>
    </row>
    <row r="100" spans="1:10" x14ac:dyDescent="0.3">
      <c r="A100" s="11" t="s">
        <v>97</v>
      </c>
      <c r="B100" s="5">
        <v>39195299.700000003</v>
      </c>
      <c r="C100" s="5">
        <v>-39195299.700000003</v>
      </c>
      <c r="D100" s="5">
        <v>0</v>
      </c>
      <c r="E100" s="5">
        <v>0</v>
      </c>
      <c r="F100" s="5">
        <v>37241377.612505279</v>
      </c>
      <c r="G100" s="5">
        <v>-37241377.612505279</v>
      </c>
      <c r="H100" s="5">
        <v>0</v>
      </c>
      <c r="I100" s="5">
        <v>0</v>
      </c>
      <c r="J100" s="12">
        <v>0.95014907138228299</v>
      </c>
    </row>
    <row r="101" spans="1:10" x14ac:dyDescent="0.3">
      <c r="A101" s="11" t="s">
        <v>98</v>
      </c>
      <c r="B101" s="5">
        <v>550.62</v>
      </c>
      <c r="C101" s="5">
        <v>-550.62</v>
      </c>
      <c r="D101" s="5">
        <v>0</v>
      </c>
      <c r="E101" s="5">
        <v>0</v>
      </c>
      <c r="F101" s="5">
        <v>521.13969507599995</v>
      </c>
      <c r="G101" s="5">
        <v>-521.13969507599995</v>
      </c>
      <c r="H101" s="5">
        <v>0</v>
      </c>
      <c r="I101" s="5">
        <v>0</v>
      </c>
      <c r="J101" s="12">
        <v>0.94645979999999996</v>
      </c>
    </row>
    <row r="102" spans="1:10" x14ac:dyDescent="0.3">
      <c r="A102" s="11" t="s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12">
        <v>0.94630981009817317</v>
      </c>
    </row>
    <row r="103" spans="1:10" x14ac:dyDescent="0.3">
      <c r="A103" s="11" t="s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12">
        <v>0</v>
      </c>
    </row>
    <row r="104" spans="1:10" x14ac:dyDescent="0.3">
      <c r="A104" s="11" t="s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12">
        <v>0.94489643486071895</v>
      </c>
    </row>
    <row r="105" spans="1:10" x14ac:dyDescent="0.3">
      <c r="A105" s="11" t="s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12">
        <v>0</v>
      </c>
    </row>
    <row r="106" spans="1:10" ht="15.75" thickBot="1" x14ac:dyDescent="0.3">
      <c r="A106" s="11" t="s">
        <v>103</v>
      </c>
      <c r="B106" s="5">
        <v>1660380.7200000004</v>
      </c>
      <c r="C106" s="5">
        <v>0</v>
      </c>
      <c r="D106" s="5">
        <v>0</v>
      </c>
      <c r="E106" s="5">
        <v>1660380.7200000004</v>
      </c>
      <c r="F106" s="5">
        <v>1660380.7200000004</v>
      </c>
      <c r="G106" s="5">
        <v>0</v>
      </c>
      <c r="H106" s="5">
        <v>0</v>
      </c>
      <c r="I106" s="5">
        <v>1660380.7200000004</v>
      </c>
      <c r="J106" s="12">
        <v>1</v>
      </c>
    </row>
    <row r="107" spans="1:10" x14ac:dyDescent="0.3">
      <c r="A107" s="13" t="s">
        <v>94</v>
      </c>
      <c r="B107" s="14">
        <v>113005816.19000001</v>
      </c>
      <c r="C107" s="14">
        <v>-39524729.32</v>
      </c>
      <c r="D107" s="14">
        <v>0</v>
      </c>
      <c r="E107" s="14">
        <v>73481086.870000005</v>
      </c>
      <c r="F107" s="14">
        <v>107178139.69415882</v>
      </c>
      <c r="G107" s="14">
        <v>-37557539.902907759</v>
      </c>
      <c r="H107" s="14">
        <v>0</v>
      </c>
      <c r="I107" s="14">
        <v>69620599.791251078</v>
      </c>
      <c r="J107" s="15" t="s">
        <v>1</v>
      </c>
    </row>
    <row r="109" spans="1:10" x14ac:dyDescent="0.3">
      <c r="A109" s="9" t="s">
        <v>104</v>
      </c>
      <c r="B109" s="5"/>
      <c r="C109" s="5"/>
      <c r="D109" s="5"/>
      <c r="E109" s="5"/>
      <c r="F109" s="5"/>
      <c r="G109" s="5"/>
      <c r="H109" s="5"/>
      <c r="I109" s="5"/>
      <c r="J109" s="10"/>
    </row>
    <row r="110" spans="1:10" x14ac:dyDescent="0.3">
      <c r="A110" s="11" t="s">
        <v>105</v>
      </c>
      <c r="B110" s="5">
        <v>72949929.25</v>
      </c>
      <c r="C110" s="5">
        <v>0</v>
      </c>
      <c r="D110" s="5">
        <v>0</v>
      </c>
      <c r="E110" s="5">
        <v>72949929.25</v>
      </c>
      <c r="F110" s="5">
        <v>69033233.695242673</v>
      </c>
      <c r="G110" s="5">
        <v>0</v>
      </c>
      <c r="H110" s="5">
        <v>0</v>
      </c>
      <c r="I110" s="5">
        <v>69033233.695242673</v>
      </c>
      <c r="J110" s="12">
        <v>0.94630981009817317</v>
      </c>
    </row>
    <row r="111" spans="1:10" x14ac:dyDescent="0.3">
      <c r="A111" s="11" t="s">
        <v>106</v>
      </c>
      <c r="B111" s="5">
        <v>31535576.780000001</v>
      </c>
      <c r="C111" s="5">
        <v>0</v>
      </c>
      <c r="D111" s="5">
        <v>0</v>
      </c>
      <c r="E111" s="5">
        <v>31535576.780000001</v>
      </c>
      <c r="F111" s="5">
        <v>29842425.67401816</v>
      </c>
      <c r="G111" s="5">
        <v>0</v>
      </c>
      <c r="H111" s="5">
        <v>0</v>
      </c>
      <c r="I111" s="5">
        <v>29842425.67401816</v>
      </c>
      <c r="J111" s="12">
        <v>0.94630981009817317</v>
      </c>
    </row>
    <row r="112" spans="1:10" x14ac:dyDescent="0.3">
      <c r="A112" s="11" t="s">
        <v>107</v>
      </c>
      <c r="B112" s="5">
        <v>14369661.400000002</v>
      </c>
      <c r="C112" s="5">
        <v>0</v>
      </c>
      <c r="D112" s="5">
        <v>0</v>
      </c>
      <c r="E112" s="5">
        <v>14369661.400000002</v>
      </c>
      <c r="F112" s="5">
        <v>13598151.550609052</v>
      </c>
      <c r="G112" s="5">
        <v>0</v>
      </c>
      <c r="H112" s="5">
        <v>0</v>
      </c>
      <c r="I112" s="5">
        <v>13598151.550609052</v>
      </c>
      <c r="J112" s="12">
        <v>0.94630981009817317</v>
      </c>
    </row>
    <row r="113" spans="1:10" x14ac:dyDescent="0.3">
      <c r="A113" s="11" t="s">
        <v>108</v>
      </c>
      <c r="B113" s="5">
        <v>37555377.630000003</v>
      </c>
      <c r="C113" s="5">
        <v>0</v>
      </c>
      <c r="D113" s="5">
        <v>0</v>
      </c>
      <c r="E113" s="5">
        <v>37555377.630000003</v>
      </c>
      <c r="F113" s="5">
        <v>35539022.273210481</v>
      </c>
      <c r="G113" s="5">
        <v>0</v>
      </c>
      <c r="H113" s="5">
        <v>0</v>
      </c>
      <c r="I113" s="5">
        <v>35539022.273210481</v>
      </c>
      <c r="J113" s="12">
        <v>0.94630981009817317</v>
      </c>
    </row>
    <row r="114" spans="1:10" x14ac:dyDescent="0.3">
      <c r="A114" s="11" t="s">
        <v>109</v>
      </c>
      <c r="B114" s="5">
        <v>3335407.2100000004</v>
      </c>
      <c r="C114" s="5">
        <v>0</v>
      </c>
      <c r="D114" s="5">
        <v>0</v>
      </c>
      <c r="E114" s="5">
        <v>3335407.2100000004</v>
      </c>
      <c r="F114" s="5">
        <v>0</v>
      </c>
      <c r="G114" s="5">
        <v>0</v>
      </c>
      <c r="H114" s="5">
        <v>0</v>
      </c>
      <c r="I114" s="5">
        <v>0</v>
      </c>
      <c r="J114" s="12">
        <v>0</v>
      </c>
    </row>
    <row r="115" spans="1:10" x14ac:dyDescent="0.3">
      <c r="A115" s="11" t="s">
        <v>110</v>
      </c>
      <c r="B115" s="5">
        <v>1051951.2799999998</v>
      </c>
      <c r="C115" s="5">
        <v>-1051951.2799999998</v>
      </c>
      <c r="D115" s="5">
        <v>0</v>
      </c>
      <c r="E115" s="5">
        <v>0</v>
      </c>
      <c r="F115" s="5">
        <v>999510.53183140373</v>
      </c>
      <c r="G115" s="5">
        <v>-999510.53183140373</v>
      </c>
      <c r="H115" s="5">
        <v>0</v>
      </c>
      <c r="I115" s="5">
        <v>0</v>
      </c>
      <c r="J115" s="12">
        <v>0.95014907138228299</v>
      </c>
    </row>
    <row r="116" spans="1:10" x14ac:dyDescent="0.3">
      <c r="A116" s="11" t="s">
        <v>111</v>
      </c>
      <c r="B116" s="5">
        <v>4228138.3900000006</v>
      </c>
      <c r="C116" s="5">
        <v>0</v>
      </c>
      <c r="D116" s="5">
        <v>0</v>
      </c>
      <c r="E116" s="5">
        <v>4228138.3900000006</v>
      </c>
      <c r="F116" s="5">
        <v>4001128.836909696</v>
      </c>
      <c r="G116" s="5">
        <v>0</v>
      </c>
      <c r="H116" s="5">
        <v>0</v>
      </c>
      <c r="I116" s="5">
        <v>4001128.836909696</v>
      </c>
      <c r="J116" s="12">
        <v>0.94630981009817317</v>
      </c>
    </row>
    <row r="117" spans="1:10" ht="15.75" thickBot="1" x14ac:dyDescent="0.3">
      <c r="A117" s="11" t="s">
        <v>112</v>
      </c>
      <c r="B117" s="5">
        <v>109815.23</v>
      </c>
      <c r="C117" s="5">
        <v>-109815.23</v>
      </c>
      <c r="D117" s="5">
        <v>0</v>
      </c>
      <c r="E117" s="5">
        <v>0</v>
      </c>
      <c r="F117" s="5">
        <v>103935.700622754</v>
      </c>
      <c r="G117" s="5">
        <v>-103935.700622754</v>
      </c>
      <c r="H117" s="5">
        <v>0</v>
      </c>
      <c r="I117" s="5">
        <v>0</v>
      </c>
      <c r="J117" s="12">
        <v>0.94645979999999996</v>
      </c>
    </row>
    <row r="118" spans="1:10" x14ac:dyDescent="0.3">
      <c r="A118" s="13" t="s">
        <v>104</v>
      </c>
      <c r="B118" s="14">
        <v>165135857.16999999</v>
      </c>
      <c r="C118" s="14">
        <v>-1161766.5099999998</v>
      </c>
      <c r="D118" s="14">
        <v>0</v>
      </c>
      <c r="E118" s="14">
        <v>163974090.66000003</v>
      </c>
      <c r="F118" s="14">
        <v>153117408.26244423</v>
      </c>
      <c r="G118" s="14">
        <v>-1103446.2324541577</v>
      </c>
      <c r="H118" s="14">
        <v>0</v>
      </c>
      <c r="I118" s="14">
        <v>152013962.02999005</v>
      </c>
      <c r="J118" s="15" t="s">
        <v>1</v>
      </c>
    </row>
    <row r="120" spans="1:10" x14ac:dyDescent="0.3">
      <c r="A120" s="9" t="s">
        <v>113</v>
      </c>
      <c r="B120" s="5"/>
      <c r="C120" s="5"/>
      <c r="D120" s="5"/>
      <c r="E120" s="5"/>
      <c r="F120" s="5"/>
      <c r="G120" s="5"/>
      <c r="H120" s="5"/>
      <c r="I120" s="5"/>
      <c r="J120" s="10"/>
    </row>
    <row r="121" spans="1:10" x14ac:dyDescent="0.3">
      <c r="A121" s="11" t="s">
        <v>114</v>
      </c>
      <c r="B121" s="5">
        <v>324873409.02000004</v>
      </c>
      <c r="C121" s="5">
        <v>0</v>
      </c>
      <c r="D121" s="5">
        <v>0</v>
      </c>
      <c r="E121" s="5">
        <v>324873409.02000004</v>
      </c>
      <c r="F121" s="5">
        <v>307430893.99566239</v>
      </c>
      <c r="G121" s="5">
        <v>0</v>
      </c>
      <c r="H121" s="5">
        <v>0</v>
      </c>
      <c r="I121" s="5">
        <v>307430893.99566239</v>
      </c>
      <c r="J121" s="12">
        <v>0.94630981009817317</v>
      </c>
    </row>
    <row r="122" spans="1:10" x14ac:dyDescent="0.3">
      <c r="A122" s="11" t="s">
        <v>115</v>
      </c>
      <c r="B122" s="5">
        <v>8272812</v>
      </c>
      <c r="C122" s="5">
        <v>0</v>
      </c>
      <c r="D122" s="5">
        <v>0</v>
      </c>
      <c r="E122" s="5">
        <v>8272812</v>
      </c>
      <c r="F122" s="5">
        <v>7828643.1526978882</v>
      </c>
      <c r="G122" s="5">
        <v>0</v>
      </c>
      <c r="H122" s="5">
        <v>0</v>
      </c>
      <c r="I122" s="5">
        <v>7828643.1526978882</v>
      </c>
      <c r="J122" s="12">
        <v>0.94630981009817317</v>
      </c>
    </row>
    <row r="123" spans="1:10" x14ac:dyDescent="0.3">
      <c r="A123" s="11" t="s">
        <v>116</v>
      </c>
      <c r="B123" s="5">
        <v>453816</v>
      </c>
      <c r="C123" s="5">
        <v>-453816</v>
      </c>
      <c r="D123" s="5">
        <v>0</v>
      </c>
      <c r="E123" s="5">
        <v>0</v>
      </c>
      <c r="F123" s="5">
        <v>431192.85097842215</v>
      </c>
      <c r="G123" s="5">
        <v>-431192.85097842215</v>
      </c>
      <c r="H123" s="5">
        <v>0</v>
      </c>
      <c r="I123" s="5">
        <v>0</v>
      </c>
      <c r="J123" s="12">
        <v>0.95014907138228299</v>
      </c>
    </row>
    <row r="124" spans="1:10" x14ac:dyDescent="0.3">
      <c r="A124" s="11" t="s">
        <v>117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12">
        <v>0.94489643486071895</v>
      </c>
    </row>
    <row r="125" spans="1:10" x14ac:dyDescent="0.3">
      <c r="A125" s="11" t="s">
        <v>118</v>
      </c>
      <c r="B125" s="5">
        <v>21298802.349999998</v>
      </c>
      <c r="C125" s="5">
        <v>-21298802.349999998</v>
      </c>
      <c r="D125" s="5">
        <v>0</v>
      </c>
      <c r="E125" s="5">
        <v>0</v>
      </c>
      <c r="F125" s="5">
        <v>20237037.274407286</v>
      </c>
      <c r="G125" s="5">
        <v>-20237037.274407286</v>
      </c>
      <c r="H125" s="5">
        <v>0</v>
      </c>
      <c r="I125" s="5">
        <v>0</v>
      </c>
      <c r="J125" s="12">
        <v>0.95014907138228299</v>
      </c>
    </row>
    <row r="126" spans="1:10" x14ac:dyDescent="0.3">
      <c r="A126" s="11" t="s">
        <v>119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12">
        <v>0.94645979999999996</v>
      </c>
    </row>
    <row r="127" spans="1:10" ht="15.75" thickBot="1" x14ac:dyDescent="0.3">
      <c r="A127" s="11" t="s">
        <v>120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12">
        <v>0.94489643486071895</v>
      </c>
    </row>
    <row r="128" spans="1:10" x14ac:dyDescent="0.3">
      <c r="A128" s="13" t="s">
        <v>113</v>
      </c>
      <c r="B128" s="14">
        <v>354898839.37000006</v>
      </c>
      <c r="C128" s="14">
        <v>-21752618.349999998</v>
      </c>
      <c r="D128" s="14">
        <v>0</v>
      </c>
      <c r="E128" s="14">
        <v>333146221.02000004</v>
      </c>
      <c r="F128" s="14">
        <v>335927767.27374595</v>
      </c>
      <c r="G128" s="14">
        <v>-20668230.125385709</v>
      </c>
      <c r="H128" s="14">
        <v>0</v>
      </c>
      <c r="I128" s="14">
        <v>315259537.14836025</v>
      </c>
      <c r="J128" s="15" t="s">
        <v>1</v>
      </c>
    </row>
    <row r="130" spans="1:10" x14ac:dyDescent="0.3">
      <c r="A130" s="9" t="s">
        <v>121</v>
      </c>
      <c r="B130" s="5"/>
      <c r="C130" s="5"/>
      <c r="D130" s="5"/>
      <c r="E130" s="5"/>
      <c r="F130" s="5"/>
      <c r="G130" s="5"/>
      <c r="H130" s="5"/>
      <c r="I130" s="5"/>
      <c r="J130" s="10"/>
    </row>
    <row r="131" spans="1:10" x14ac:dyDescent="0.3">
      <c r="A131" s="11" t="s">
        <v>122</v>
      </c>
      <c r="B131" s="5">
        <v>100568154.32000002</v>
      </c>
      <c r="C131" s="5">
        <v>0</v>
      </c>
      <c r="D131" s="5">
        <v>0</v>
      </c>
      <c r="E131" s="5">
        <v>100568154.32000002</v>
      </c>
      <c r="F131" s="5">
        <v>89222074.879756123</v>
      </c>
      <c r="G131" s="5">
        <v>0</v>
      </c>
      <c r="H131" s="5">
        <v>0</v>
      </c>
      <c r="I131" s="5">
        <v>89222074.879756123</v>
      </c>
      <c r="J131" s="12">
        <v>0.8871801961867416</v>
      </c>
    </row>
    <row r="132" spans="1:10" x14ac:dyDescent="0.3">
      <c r="A132" s="11" t="s">
        <v>123</v>
      </c>
      <c r="B132" s="5">
        <v>223235.07000000004</v>
      </c>
      <c r="C132" s="5">
        <v>-223235.07000000004</v>
      </c>
      <c r="D132" s="5">
        <v>0</v>
      </c>
      <c r="E132" s="5">
        <v>0</v>
      </c>
      <c r="F132" s="5">
        <v>212106.59446045899</v>
      </c>
      <c r="G132" s="5">
        <v>-212106.59446045899</v>
      </c>
      <c r="H132" s="5">
        <v>0</v>
      </c>
      <c r="I132" s="5">
        <v>0</v>
      </c>
      <c r="J132" s="12">
        <v>0.95014907138228299</v>
      </c>
    </row>
    <row r="133" spans="1:10" x14ac:dyDescent="0.3">
      <c r="A133" s="11" t="s">
        <v>124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12">
        <v>1</v>
      </c>
    </row>
    <row r="134" spans="1:10" x14ac:dyDescent="0.3">
      <c r="A134" s="11" t="s">
        <v>125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12">
        <v>0</v>
      </c>
    </row>
    <row r="135" spans="1:10" x14ac:dyDescent="0.3">
      <c r="A135" s="11" t="s">
        <v>126</v>
      </c>
      <c r="B135" s="5">
        <v>19175.280000000002</v>
      </c>
      <c r="C135" s="5">
        <v>0</v>
      </c>
      <c r="D135" s="5">
        <v>0</v>
      </c>
      <c r="E135" s="5">
        <v>19175.280000000002</v>
      </c>
      <c r="F135" s="5">
        <v>0</v>
      </c>
      <c r="G135" s="5">
        <v>0</v>
      </c>
      <c r="H135" s="5">
        <v>0</v>
      </c>
      <c r="I135" s="5">
        <v>0</v>
      </c>
      <c r="J135" s="12">
        <v>0</v>
      </c>
    </row>
    <row r="136" spans="1:10" x14ac:dyDescent="0.3">
      <c r="A136" s="11" t="s">
        <v>127</v>
      </c>
      <c r="B136" s="5">
        <v>12389120.300000001</v>
      </c>
      <c r="C136" s="5">
        <v>0</v>
      </c>
      <c r="D136" s="5">
        <v>0</v>
      </c>
      <c r="E136" s="5">
        <v>12389120.300000001</v>
      </c>
      <c r="F136" s="5">
        <v>11723946.078376424</v>
      </c>
      <c r="G136" s="5">
        <v>0</v>
      </c>
      <c r="H136" s="5">
        <v>0</v>
      </c>
      <c r="I136" s="5">
        <v>11723946.078376424</v>
      </c>
      <c r="J136" s="12">
        <v>0.94630981009817328</v>
      </c>
    </row>
    <row r="137" spans="1:10" x14ac:dyDescent="0.3">
      <c r="A137" s="11" t="s">
        <v>128</v>
      </c>
      <c r="B137" s="5">
        <v>1921691.98</v>
      </c>
      <c r="C137" s="5">
        <v>0</v>
      </c>
      <c r="D137" s="5">
        <v>0</v>
      </c>
      <c r="E137" s="5">
        <v>1921691.98</v>
      </c>
      <c r="F137" s="5">
        <v>1921691.98</v>
      </c>
      <c r="G137" s="5">
        <v>0</v>
      </c>
      <c r="H137" s="5">
        <v>0</v>
      </c>
      <c r="I137" s="5">
        <v>1921691.98</v>
      </c>
      <c r="J137" s="12">
        <v>1</v>
      </c>
    </row>
    <row r="138" spans="1:10" ht="15.75" thickBot="1" x14ac:dyDescent="0.3">
      <c r="A138" s="11" t="s">
        <v>129</v>
      </c>
      <c r="B138" s="5">
        <v>139180.38</v>
      </c>
      <c r="C138" s="5">
        <v>0</v>
      </c>
      <c r="D138" s="5">
        <v>0</v>
      </c>
      <c r="E138" s="5">
        <v>139180.38</v>
      </c>
      <c r="F138" s="5">
        <v>0</v>
      </c>
      <c r="G138" s="5">
        <v>0</v>
      </c>
      <c r="H138" s="5">
        <v>0</v>
      </c>
      <c r="I138" s="5">
        <v>0</v>
      </c>
      <c r="J138" s="12">
        <v>0</v>
      </c>
    </row>
    <row r="139" spans="1:10" x14ac:dyDescent="0.3">
      <c r="A139" s="13" t="s">
        <v>121</v>
      </c>
      <c r="B139" s="14">
        <v>115260557.33000001</v>
      </c>
      <c r="C139" s="14">
        <v>-223235.07000000004</v>
      </c>
      <c r="D139" s="14">
        <v>0</v>
      </c>
      <c r="E139" s="14">
        <v>115037322.26000002</v>
      </c>
      <c r="F139" s="14">
        <v>103079819.53259301</v>
      </c>
      <c r="G139" s="14">
        <v>-212106.59446045899</v>
      </c>
      <c r="H139" s="14">
        <v>0</v>
      </c>
      <c r="I139" s="14">
        <v>102867712.93813255</v>
      </c>
      <c r="J139" s="15" t="s">
        <v>1</v>
      </c>
    </row>
    <row r="141" spans="1:10" x14ac:dyDescent="0.3">
      <c r="A141" s="9" t="s">
        <v>130</v>
      </c>
      <c r="B141" s="5"/>
      <c r="C141" s="5"/>
      <c r="D141" s="5"/>
      <c r="E141" s="5"/>
      <c r="F141" s="5"/>
      <c r="G141" s="5"/>
      <c r="H141" s="5"/>
      <c r="I141" s="5"/>
      <c r="J141" s="10"/>
    </row>
    <row r="142" spans="1:10" x14ac:dyDescent="0.3">
      <c r="A142" s="11" t="s">
        <v>131</v>
      </c>
      <c r="B142" s="5">
        <v>3496342.1799999997</v>
      </c>
      <c r="C142" s="5">
        <v>0</v>
      </c>
      <c r="D142" s="5">
        <v>0</v>
      </c>
      <c r="E142" s="5">
        <v>3496342.1799999997</v>
      </c>
      <c r="F142" s="5">
        <v>3496342.1799999997</v>
      </c>
      <c r="G142" s="5">
        <v>0</v>
      </c>
      <c r="H142" s="5">
        <v>0</v>
      </c>
      <c r="I142" s="5">
        <v>3496342.1799999997</v>
      </c>
      <c r="J142" s="12">
        <v>1</v>
      </c>
    </row>
    <row r="143" spans="1:10" x14ac:dyDescent="0.3">
      <c r="A143" s="11" t="s">
        <v>132</v>
      </c>
      <c r="B143" s="5">
        <v>38710109.540000007</v>
      </c>
      <c r="C143" s="5">
        <v>0</v>
      </c>
      <c r="D143" s="5">
        <v>0</v>
      </c>
      <c r="E143" s="5">
        <v>38710109.540000007</v>
      </c>
      <c r="F143" s="5">
        <v>38710109.540000007</v>
      </c>
      <c r="G143" s="5">
        <v>0</v>
      </c>
      <c r="H143" s="5">
        <v>0</v>
      </c>
      <c r="I143" s="5">
        <v>38710109.540000007</v>
      </c>
      <c r="J143" s="12">
        <v>1</v>
      </c>
    </row>
    <row r="144" spans="1:10" x14ac:dyDescent="0.3">
      <c r="A144" s="11" t="s">
        <v>133</v>
      </c>
      <c r="B144" s="5">
        <v>56635260.36999999</v>
      </c>
      <c r="C144" s="5">
        <v>0</v>
      </c>
      <c r="D144" s="5">
        <v>0</v>
      </c>
      <c r="E144" s="5">
        <v>56635260.36999999</v>
      </c>
      <c r="F144" s="5">
        <v>56635260.36999999</v>
      </c>
      <c r="G144" s="5">
        <v>0</v>
      </c>
      <c r="H144" s="5">
        <v>0</v>
      </c>
      <c r="I144" s="5">
        <v>56635260.36999999</v>
      </c>
      <c r="J144" s="12">
        <v>1</v>
      </c>
    </row>
    <row r="145" spans="1:10" x14ac:dyDescent="0.3">
      <c r="A145" s="11" t="s">
        <v>134</v>
      </c>
      <c r="B145" s="5">
        <v>63414380.11999999</v>
      </c>
      <c r="C145" s="5">
        <v>0</v>
      </c>
      <c r="D145" s="5">
        <v>0</v>
      </c>
      <c r="E145" s="5">
        <v>63414380.11999999</v>
      </c>
      <c r="F145" s="5">
        <v>63414380.11999999</v>
      </c>
      <c r="G145" s="5">
        <v>0</v>
      </c>
      <c r="H145" s="5">
        <v>0</v>
      </c>
      <c r="I145" s="5">
        <v>63414380.11999999</v>
      </c>
      <c r="J145" s="12">
        <v>1</v>
      </c>
    </row>
    <row r="146" spans="1:10" x14ac:dyDescent="0.3">
      <c r="A146" s="11" t="s">
        <v>135</v>
      </c>
      <c r="B146" s="5">
        <v>24276435.079999998</v>
      </c>
      <c r="C146" s="5">
        <v>0</v>
      </c>
      <c r="D146" s="5">
        <v>0</v>
      </c>
      <c r="E146" s="5">
        <v>24276435.079999998</v>
      </c>
      <c r="F146" s="5">
        <v>24276435.079999998</v>
      </c>
      <c r="G146" s="5">
        <v>0</v>
      </c>
      <c r="H146" s="5">
        <v>0</v>
      </c>
      <c r="I146" s="5">
        <v>24276435.079999998</v>
      </c>
      <c r="J146" s="12">
        <v>1</v>
      </c>
    </row>
    <row r="147" spans="1:10" x14ac:dyDescent="0.3">
      <c r="A147" s="11" t="s">
        <v>136</v>
      </c>
      <c r="B147" s="5">
        <v>58711372.269999996</v>
      </c>
      <c r="C147" s="5">
        <v>0</v>
      </c>
      <c r="D147" s="5">
        <v>0</v>
      </c>
      <c r="E147" s="5">
        <v>58711372.269999996</v>
      </c>
      <c r="F147" s="5">
        <v>58711372.269999996</v>
      </c>
      <c r="G147" s="5">
        <v>0</v>
      </c>
      <c r="H147" s="5">
        <v>0</v>
      </c>
      <c r="I147" s="5">
        <v>58711372.269999996</v>
      </c>
      <c r="J147" s="12">
        <v>1</v>
      </c>
    </row>
    <row r="148" spans="1:10" x14ac:dyDescent="0.3">
      <c r="A148" s="11" t="s">
        <v>137</v>
      </c>
      <c r="B148" s="5">
        <v>79189339.409999996</v>
      </c>
      <c r="C148" s="5">
        <v>0</v>
      </c>
      <c r="D148" s="5">
        <v>0</v>
      </c>
      <c r="E148" s="5">
        <v>79189339.409999996</v>
      </c>
      <c r="F148" s="5">
        <v>79189339.409999996</v>
      </c>
      <c r="G148" s="5">
        <v>0</v>
      </c>
      <c r="H148" s="5">
        <v>0</v>
      </c>
      <c r="I148" s="5">
        <v>79189339.409999996</v>
      </c>
      <c r="J148" s="12">
        <v>1</v>
      </c>
    </row>
    <row r="149" spans="1:10" x14ac:dyDescent="0.3">
      <c r="A149" s="11" t="s">
        <v>138</v>
      </c>
      <c r="B149" s="5">
        <v>31916157.519999996</v>
      </c>
      <c r="C149" s="5">
        <v>0</v>
      </c>
      <c r="D149" s="5">
        <v>0</v>
      </c>
      <c r="E149" s="5">
        <v>31916157.519999996</v>
      </c>
      <c r="F149" s="5">
        <v>31916157.519999996</v>
      </c>
      <c r="G149" s="5">
        <v>0</v>
      </c>
      <c r="H149" s="5">
        <v>0</v>
      </c>
      <c r="I149" s="5">
        <v>31916157.519999996</v>
      </c>
      <c r="J149" s="12">
        <v>1</v>
      </c>
    </row>
    <row r="150" spans="1:10" x14ac:dyDescent="0.3">
      <c r="A150" s="11" t="s">
        <v>139</v>
      </c>
      <c r="B150" s="5">
        <v>47779658.699999996</v>
      </c>
      <c r="C150" s="5">
        <v>0</v>
      </c>
      <c r="D150" s="5">
        <v>0</v>
      </c>
      <c r="E150" s="5">
        <v>47779658.699999996</v>
      </c>
      <c r="F150" s="5">
        <v>47670709.815608814</v>
      </c>
      <c r="G150" s="5">
        <v>0</v>
      </c>
      <c r="H150" s="5">
        <v>0</v>
      </c>
      <c r="I150" s="5">
        <v>47670709.815608814</v>
      </c>
      <c r="J150" s="12">
        <v>0.99771976428138065</v>
      </c>
    </row>
    <row r="151" spans="1:10" x14ac:dyDescent="0.3">
      <c r="A151" s="11" t="s">
        <v>140</v>
      </c>
      <c r="B151" s="5">
        <v>3029748.0700000003</v>
      </c>
      <c r="C151" s="5">
        <v>0</v>
      </c>
      <c r="D151" s="5">
        <v>0</v>
      </c>
      <c r="E151" s="5">
        <v>3029748.0700000003</v>
      </c>
      <c r="F151" s="5">
        <v>3029748.0700000003</v>
      </c>
      <c r="G151" s="5">
        <v>0</v>
      </c>
      <c r="H151" s="5">
        <v>0</v>
      </c>
      <c r="I151" s="5">
        <v>3029748.0700000003</v>
      </c>
      <c r="J151" s="12">
        <v>1</v>
      </c>
    </row>
    <row r="152" spans="1:10" x14ac:dyDescent="0.3">
      <c r="A152" s="11" t="s">
        <v>141</v>
      </c>
      <c r="B152" s="5">
        <v>17289861.209999997</v>
      </c>
      <c r="C152" s="5">
        <v>0</v>
      </c>
      <c r="D152" s="5">
        <v>0</v>
      </c>
      <c r="E152" s="5">
        <v>17289861.209999997</v>
      </c>
      <c r="F152" s="5">
        <v>17289861.209999997</v>
      </c>
      <c r="G152" s="5">
        <v>0</v>
      </c>
      <c r="H152" s="5">
        <v>0</v>
      </c>
      <c r="I152" s="5">
        <v>17289861.209999997</v>
      </c>
      <c r="J152" s="12">
        <v>1</v>
      </c>
    </row>
    <row r="153" spans="1:10" x14ac:dyDescent="0.3">
      <c r="A153" s="11" t="s">
        <v>142</v>
      </c>
      <c r="B153" s="5">
        <v>146426.77000000002</v>
      </c>
      <c r="C153" s="5">
        <v>-146426.77000000002</v>
      </c>
      <c r="D153" s="5">
        <v>0</v>
      </c>
      <c r="E153" s="5">
        <v>0</v>
      </c>
      <c r="F153" s="5">
        <v>139127.25954100717</v>
      </c>
      <c r="G153" s="5">
        <v>-139127.25954100717</v>
      </c>
      <c r="H153" s="5">
        <v>0</v>
      </c>
      <c r="I153" s="5">
        <v>0</v>
      </c>
      <c r="J153" s="12">
        <v>0.95014907138228299</v>
      </c>
    </row>
    <row r="154" spans="1:10" x14ac:dyDescent="0.3">
      <c r="A154" s="11" t="s">
        <v>143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12">
        <v>1</v>
      </c>
    </row>
    <row r="155" spans="1:10" x14ac:dyDescent="0.3">
      <c r="A155" s="11" t="s">
        <v>144</v>
      </c>
      <c r="B155" s="5">
        <v>705895.60000000009</v>
      </c>
      <c r="C155" s="5">
        <v>-705895.60000000009</v>
      </c>
      <c r="D155" s="5">
        <v>0</v>
      </c>
      <c r="E155" s="5">
        <v>0</v>
      </c>
      <c r="F155" s="5">
        <v>705895.60000000009</v>
      </c>
      <c r="G155" s="5">
        <v>-705895.60000000009</v>
      </c>
      <c r="H155" s="5">
        <v>0</v>
      </c>
      <c r="I155" s="5">
        <v>0</v>
      </c>
      <c r="J155" s="12">
        <v>1</v>
      </c>
    </row>
    <row r="156" spans="1:10" x14ac:dyDescent="0.3">
      <c r="A156" s="11" t="s">
        <v>145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12">
        <v>1</v>
      </c>
    </row>
    <row r="157" spans="1:10" x14ac:dyDescent="0.3">
      <c r="A157" s="11" t="s">
        <v>146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12">
        <v>1</v>
      </c>
    </row>
    <row r="158" spans="1:10" x14ac:dyDescent="0.3">
      <c r="A158" s="11" t="s">
        <v>147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12">
        <v>1</v>
      </c>
    </row>
    <row r="159" spans="1:10" x14ac:dyDescent="0.3">
      <c r="A159" s="11" t="s">
        <v>148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12">
        <v>1</v>
      </c>
    </row>
    <row r="160" spans="1:10" x14ac:dyDescent="0.3">
      <c r="A160" s="11" t="s">
        <v>149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12">
        <v>1</v>
      </c>
    </row>
    <row r="161" spans="1:10" x14ac:dyDescent="0.3">
      <c r="A161" s="11" t="s">
        <v>150</v>
      </c>
      <c r="B161" s="5">
        <v>6378365.8299999991</v>
      </c>
      <c r="C161" s="5">
        <v>-6378365.8299999991</v>
      </c>
      <c r="D161" s="5">
        <v>0</v>
      </c>
      <c r="E161" s="5">
        <v>0</v>
      </c>
      <c r="F161" s="5">
        <v>6378365.8299999991</v>
      </c>
      <c r="G161" s="5">
        <v>-6378365.8299999991</v>
      </c>
      <c r="H161" s="5">
        <v>0</v>
      </c>
      <c r="I161" s="5">
        <v>0</v>
      </c>
      <c r="J161" s="12">
        <v>1</v>
      </c>
    </row>
    <row r="162" spans="1:10" x14ac:dyDescent="0.3">
      <c r="A162" s="11" t="s">
        <v>151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12">
        <v>1</v>
      </c>
    </row>
    <row r="163" spans="1:10" ht="15.75" thickBot="1" x14ac:dyDescent="0.3">
      <c r="A163" s="11" t="s">
        <v>152</v>
      </c>
      <c r="B163" s="5">
        <v>7609834.4199999943</v>
      </c>
      <c r="C163" s="5">
        <v>0</v>
      </c>
      <c r="D163" s="5">
        <v>0</v>
      </c>
      <c r="E163" s="5">
        <v>7609834.4199999943</v>
      </c>
      <c r="F163" s="5">
        <v>7609834.4199999943</v>
      </c>
      <c r="G163" s="5">
        <v>0</v>
      </c>
      <c r="H163" s="5">
        <v>0</v>
      </c>
      <c r="I163" s="5">
        <v>7609834.4199999943</v>
      </c>
      <c r="J163" s="12">
        <v>1</v>
      </c>
    </row>
    <row r="164" spans="1:10" x14ac:dyDescent="0.3">
      <c r="A164" s="13" t="s">
        <v>130</v>
      </c>
      <c r="B164" s="14">
        <v>439289187.08999985</v>
      </c>
      <c r="C164" s="14">
        <v>-7230688.1999999993</v>
      </c>
      <c r="D164" s="14">
        <v>0</v>
      </c>
      <c r="E164" s="14">
        <v>432058498.88999987</v>
      </c>
      <c r="F164" s="14">
        <v>439172938.69514972</v>
      </c>
      <c r="G164" s="14">
        <v>-7223388.6895410065</v>
      </c>
      <c r="H164" s="14">
        <v>0</v>
      </c>
      <c r="I164" s="14">
        <v>431949550.00560868</v>
      </c>
      <c r="J164" s="15" t="s">
        <v>1</v>
      </c>
    </row>
    <row r="166" spans="1:10" x14ac:dyDescent="0.3">
      <c r="A166" s="9" t="s">
        <v>153</v>
      </c>
      <c r="B166" s="5"/>
      <c r="C166" s="5"/>
      <c r="D166" s="5"/>
      <c r="E166" s="5"/>
      <c r="F166" s="5"/>
      <c r="G166" s="5"/>
      <c r="H166" s="5"/>
      <c r="I166" s="5"/>
      <c r="J166" s="10"/>
    </row>
    <row r="167" spans="1:10" x14ac:dyDescent="0.3">
      <c r="A167" s="11" t="s">
        <v>154</v>
      </c>
      <c r="B167" s="5">
        <v>8456829.1699999999</v>
      </c>
      <c r="C167" s="5">
        <v>0</v>
      </c>
      <c r="D167" s="5">
        <v>0</v>
      </c>
      <c r="E167" s="5">
        <v>8456829.1699999999</v>
      </c>
      <c r="F167" s="5">
        <v>8171304.1997014517</v>
      </c>
      <c r="G167" s="5">
        <v>0</v>
      </c>
      <c r="H167" s="5">
        <v>0</v>
      </c>
      <c r="I167" s="5">
        <v>8171304.1997014517</v>
      </c>
      <c r="J167" s="12">
        <v>0.9662373491814843</v>
      </c>
    </row>
    <row r="168" spans="1:10" x14ac:dyDescent="0.3">
      <c r="A168" s="11" t="s">
        <v>155</v>
      </c>
      <c r="B168" s="5">
        <v>61952434.400000013</v>
      </c>
      <c r="C168" s="5">
        <v>0</v>
      </c>
      <c r="D168" s="5">
        <v>0</v>
      </c>
      <c r="E168" s="5">
        <v>61952434.400000013</v>
      </c>
      <c r="F168" s="5">
        <v>59860755.989995815</v>
      </c>
      <c r="G168" s="5">
        <v>0</v>
      </c>
      <c r="H168" s="5">
        <v>0</v>
      </c>
      <c r="I168" s="5">
        <v>59860755.989995815</v>
      </c>
      <c r="J168" s="12">
        <v>0.9662373491814843</v>
      </c>
    </row>
    <row r="169" spans="1:10" x14ac:dyDescent="0.3">
      <c r="A169" s="11" t="s">
        <v>156</v>
      </c>
      <c r="B169" s="5">
        <v>32.090000000000003</v>
      </c>
      <c r="C169" s="5">
        <v>-32.090000000000003</v>
      </c>
      <c r="D169" s="5">
        <v>0</v>
      </c>
      <c r="E169" s="5">
        <v>0</v>
      </c>
      <c r="F169" s="5">
        <v>32.090000000000003</v>
      </c>
      <c r="G169" s="5">
        <v>-32.090000000000003</v>
      </c>
      <c r="H169" s="5">
        <v>0</v>
      </c>
      <c r="I169" s="5">
        <v>0</v>
      </c>
      <c r="J169" s="12">
        <v>1</v>
      </c>
    </row>
    <row r="170" spans="1:10" x14ac:dyDescent="0.3">
      <c r="A170" s="11" t="s">
        <v>157</v>
      </c>
      <c r="B170" s="5">
        <v>161023.35999999999</v>
      </c>
      <c r="C170" s="5">
        <v>-161023.35999999999</v>
      </c>
      <c r="D170" s="5">
        <v>0</v>
      </c>
      <c r="E170" s="5">
        <v>0</v>
      </c>
      <c r="F170" s="5">
        <v>152996.19597485504</v>
      </c>
      <c r="G170" s="5">
        <v>-152996.19597485504</v>
      </c>
      <c r="H170" s="5">
        <v>0</v>
      </c>
      <c r="I170" s="5">
        <v>0</v>
      </c>
      <c r="J170" s="12">
        <v>0.95014907138228299</v>
      </c>
    </row>
    <row r="171" spans="1:10" x14ac:dyDescent="0.3">
      <c r="A171" s="11" t="s">
        <v>158</v>
      </c>
      <c r="B171" s="5">
        <v>1307.6099999999999</v>
      </c>
      <c r="C171" s="5">
        <v>-1307.6099999999999</v>
      </c>
      <c r="D171" s="5">
        <v>0</v>
      </c>
      <c r="E171" s="5">
        <v>0</v>
      </c>
      <c r="F171" s="5">
        <v>1237.6002990779998</v>
      </c>
      <c r="G171" s="5">
        <v>-1237.6002990779998</v>
      </c>
      <c r="H171" s="5">
        <v>0</v>
      </c>
      <c r="I171" s="5">
        <v>0</v>
      </c>
      <c r="J171" s="12">
        <v>0.94645979999999996</v>
      </c>
    </row>
    <row r="172" spans="1:10" ht="15.75" thickBot="1" x14ac:dyDescent="0.3">
      <c r="A172" s="11" t="s">
        <v>159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12">
        <v>0.9662373491814843</v>
      </c>
    </row>
    <row r="173" spans="1:10" x14ac:dyDescent="0.3">
      <c r="A173" s="13" t="s">
        <v>153</v>
      </c>
      <c r="B173" s="14">
        <v>70571626.63000001</v>
      </c>
      <c r="C173" s="14">
        <v>-162363.05999999997</v>
      </c>
      <c r="D173" s="14">
        <v>0</v>
      </c>
      <c r="E173" s="14">
        <v>70409263.570000008</v>
      </c>
      <c r="F173" s="14">
        <v>68186326.075971201</v>
      </c>
      <c r="G173" s="14">
        <v>-154265.88627393305</v>
      </c>
      <c r="H173" s="14">
        <v>0</v>
      </c>
      <c r="I173" s="14">
        <v>68032060.189697266</v>
      </c>
      <c r="J173" s="15" t="s">
        <v>1</v>
      </c>
    </row>
    <row r="175" spans="1:10" x14ac:dyDescent="0.3">
      <c r="A175" s="9" t="s">
        <v>160</v>
      </c>
      <c r="B175" s="5"/>
      <c r="C175" s="5"/>
      <c r="D175" s="5"/>
      <c r="E175" s="5"/>
      <c r="F175" s="5"/>
      <c r="G175" s="5"/>
      <c r="H175" s="5"/>
      <c r="I175" s="5"/>
      <c r="J175" s="10"/>
    </row>
    <row r="176" spans="1:10" x14ac:dyDescent="0.3">
      <c r="A176" s="11" t="s">
        <v>161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12">
        <v>0.94630981009817317</v>
      </c>
    </row>
    <row r="177" spans="1:10" ht="15" thickBot="1" x14ac:dyDescent="0.35">
      <c r="A177" s="11" t="s">
        <v>162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12">
        <v>0.9662373491814843</v>
      </c>
    </row>
    <row r="178" spans="1:10" x14ac:dyDescent="0.3">
      <c r="A178" s="13" t="s">
        <v>160</v>
      </c>
      <c r="B178" s="14">
        <v>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5" t="s">
        <v>1</v>
      </c>
    </row>
    <row r="179" spans="1:10" ht="15.75" thickBot="1" x14ac:dyDescent="0.3"/>
    <row r="180" spans="1:10" x14ac:dyDescent="0.3">
      <c r="A180" s="16" t="s">
        <v>82</v>
      </c>
      <c r="B180" s="17">
        <v>1324104202.1300001</v>
      </c>
      <c r="C180" s="17">
        <v>-72678740.659999996</v>
      </c>
      <c r="D180" s="17">
        <v>0</v>
      </c>
      <c r="E180" s="17">
        <v>1251425461.4699998</v>
      </c>
      <c r="F180" s="17">
        <v>1283823810.2475893</v>
      </c>
      <c r="G180" s="17">
        <v>-69530239.810398057</v>
      </c>
      <c r="H180" s="17">
        <v>0</v>
      </c>
      <c r="I180" s="17">
        <v>1214293570.4371915</v>
      </c>
      <c r="J180" s="15" t="s">
        <v>1</v>
      </c>
    </row>
    <row r="182" spans="1:10" x14ac:dyDescent="0.3">
      <c r="A182" s="8" t="s">
        <v>163</v>
      </c>
      <c r="B182" s="5"/>
      <c r="C182" s="5"/>
      <c r="D182" s="5"/>
      <c r="E182" s="5"/>
      <c r="F182" s="5"/>
      <c r="G182" s="5"/>
      <c r="H182" s="5"/>
      <c r="I182" s="5"/>
      <c r="J182" s="6"/>
    </row>
    <row r="183" spans="1:10" x14ac:dyDescent="0.3">
      <c r="A183" s="11" t="s">
        <v>164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12">
        <v>0.9662373491814843</v>
      </c>
    </row>
    <row r="184" spans="1:10" x14ac:dyDescent="0.3">
      <c r="A184" s="11" t="s">
        <v>165</v>
      </c>
      <c r="B184" s="5">
        <v>76435497.469999999</v>
      </c>
      <c r="C184" s="5">
        <v>0</v>
      </c>
      <c r="D184" s="5">
        <v>0</v>
      </c>
      <c r="E184" s="5">
        <v>76435497.469999999</v>
      </c>
      <c r="F184" s="5">
        <v>73854832.458780855</v>
      </c>
      <c r="G184" s="5">
        <v>0</v>
      </c>
      <c r="H184" s="5">
        <v>0</v>
      </c>
      <c r="I184" s="5">
        <v>73854832.458780855</v>
      </c>
      <c r="J184" s="12">
        <v>0.9662373491814843</v>
      </c>
    </row>
    <row r="185" spans="1:10" x14ac:dyDescent="0.3">
      <c r="A185" s="11" t="s">
        <v>166</v>
      </c>
      <c r="B185" s="5">
        <v>-6595787.4400000013</v>
      </c>
      <c r="C185" s="5">
        <v>0</v>
      </c>
      <c r="D185" s="5">
        <v>0</v>
      </c>
      <c r="E185" s="5">
        <v>-6595787.4400000013</v>
      </c>
      <c r="F185" s="5">
        <v>-6350948.3251068778</v>
      </c>
      <c r="G185" s="5">
        <v>0</v>
      </c>
      <c r="H185" s="5">
        <v>0</v>
      </c>
      <c r="I185" s="5">
        <v>-6350948.3251068778</v>
      </c>
      <c r="J185" s="12">
        <v>0.96287947161421517</v>
      </c>
    </row>
    <row r="186" spans="1:10" x14ac:dyDescent="0.3">
      <c r="A186" s="11" t="s">
        <v>167</v>
      </c>
      <c r="B186" s="5">
        <v>-77784410.220000014</v>
      </c>
      <c r="C186" s="5">
        <v>0</v>
      </c>
      <c r="D186" s="5">
        <v>0</v>
      </c>
      <c r="E186" s="5">
        <v>-77784410.220000014</v>
      </c>
      <c r="F186" s="5">
        <v>-75158202.338617966</v>
      </c>
      <c r="G186" s="5">
        <v>0</v>
      </c>
      <c r="H186" s="5">
        <v>0</v>
      </c>
      <c r="I186" s="5">
        <v>-75158202.338617966</v>
      </c>
      <c r="J186" s="12">
        <v>0.9662373491814843</v>
      </c>
    </row>
    <row r="187" spans="1:10" x14ac:dyDescent="0.3">
      <c r="A187" s="11" t="s">
        <v>168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12">
        <v>0.9662373491814843</v>
      </c>
    </row>
    <row r="188" spans="1:10" x14ac:dyDescent="0.3">
      <c r="A188" s="11" t="s">
        <v>169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12">
        <v>0.94645979999999996</v>
      </c>
    </row>
    <row r="189" spans="1:10" x14ac:dyDescent="0.3">
      <c r="A189" s="11" t="s">
        <v>170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12">
        <v>0.94630981009817317</v>
      </c>
    </row>
    <row r="190" spans="1:10" x14ac:dyDescent="0.3">
      <c r="A190" s="11" t="s">
        <v>171</v>
      </c>
      <c r="B190" s="5">
        <v>94338017.319999993</v>
      </c>
      <c r="C190" s="5">
        <v>0</v>
      </c>
      <c r="D190" s="5">
        <v>0</v>
      </c>
      <c r="E190" s="5">
        <v>94338017.319999993</v>
      </c>
      <c r="F190" s="5">
        <v>91152915.782313719</v>
      </c>
      <c r="G190" s="5">
        <v>0</v>
      </c>
      <c r="H190" s="5">
        <v>0</v>
      </c>
      <c r="I190" s="5">
        <v>91152915.782313719</v>
      </c>
      <c r="J190" s="12">
        <v>0.96623734918148396</v>
      </c>
    </row>
    <row r="191" spans="1:10" x14ac:dyDescent="0.3">
      <c r="A191" s="11" t="s">
        <v>172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12">
        <v>1</v>
      </c>
    </row>
    <row r="192" spans="1:10" x14ac:dyDescent="0.3">
      <c r="A192" s="11" t="s">
        <v>173</v>
      </c>
      <c r="B192" s="5">
        <v>97822850.809999987</v>
      </c>
      <c r="C192" s="5">
        <v>-97822850.809999987</v>
      </c>
      <c r="D192" s="5">
        <v>0</v>
      </c>
      <c r="E192" s="5">
        <v>0</v>
      </c>
      <c r="F192" s="5">
        <v>97822850.809999987</v>
      </c>
      <c r="G192" s="5">
        <v>-97822850.809999987</v>
      </c>
      <c r="H192" s="5">
        <v>0</v>
      </c>
      <c r="I192" s="5">
        <v>0</v>
      </c>
      <c r="J192" s="12">
        <v>1</v>
      </c>
    </row>
    <row r="193" spans="1:10" x14ac:dyDescent="0.3">
      <c r="A193" s="11" t="s">
        <v>174</v>
      </c>
      <c r="B193" s="5">
        <v>805649.17999999947</v>
      </c>
      <c r="C193" s="5">
        <v>-805649.17999999947</v>
      </c>
      <c r="D193" s="5">
        <v>0</v>
      </c>
      <c r="E193" s="5">
        <v>0</v>
      </c>
      <c r="F193" s="5">
        <v>805649.17999999947</v>
      </c>
      <c r="G193" s="5">
        <v>-805649.17999999947</v>
      </c>
      <c r="H193" s="5">
        <v>0</v>
      </c>
      <c r="I193" s="5">
        <v>0</v>
      </c>
      <c r="J193" s="12">
        <v>1</v>
      </c>
    </row>
    <row r="194" spans="1:10" x14ac:dyDescent="0.3">
      <c r="A194" s="11" t="s">
        <v>175</v>
      </c>
      <c r="B194" s="5">
        <v>-6955404</v>
      </c>
      <c r="C194" s="5">
        <v>0</v>
      </c>
      <c r="D194" s="5">
        <v>0</v>
      </c>
      <c r="E194" s="5">
        <v>-6955404</v>
      </c>
      <c r="F194" s="5">
        <v>-6955404</v>
      </c>
      <c r="G194" s="5">
        <v>0</v>
      </c>
      <c r="H194" s="5">
        <v>0</v>
      </c>
      <c r="I194" s="5">
        <v>-6955404</v>
      </c>
      <c r="J194" s="12">
        <v>1</v>
      </c>
    </row>
    <row r="195" spans="1:10" x14ac:dyDescent="0.3">
      <c r="A195" s="11" t="s">
        <v>176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12">
        <v>1</v>
      </c>
    </row>
    <row r="196" spans="1:10" x14ac:dyDescent="0.3">
      <c r="A196" s="11" t="s">
        <v>177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12">
        <v>0.96436453997306537</v>
      </c>
    </row>
    <row r="197" spans="1:10" x14ac:dyDescent="0.3">
      <c r="A197" s="11" t="s">
        <v>178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12">
        <v>1</v>
      </c>
    </row>
    <row r="198" spans="1:10" x14ac:dyDescent="0.3">
      <c r="A198" s="11" t="s">
        <v>179</v>
      </c>
      <c r="B198" s="5">
        <v>14289490.450000001</v>
      </c>
      <c r="C198" s="5">
        <v>-14289490.450000001</v>
      </c>
      <c r="D198" s="5">
        <v>0</v>
      </c>
      <c r="E198" s="5">
        <v>0</v>
      </c>
      <c r="F198" s="5">
        <v>14289490.450000001</v>
      </c>
      <c r="G198" s="5">
        <v>-14289490.450000001</v>
      </c>
      <c r="H198" s="5">
        <v>0</v>
      </c>
      <c r="I198" s="5">
        <v>0</v>
      </c>
      <c r="J198" s="12">
        <v>1</v>
      </c>
    </row>
    <row r="199" spans="1:10" x14ac:dyDescent="0.3">
      <c r="A199" s="11" t="s">
        <v>180</v>
      </c>
      <c r="B199" s="5">
        <v>4395984.05</v>
      </c>
      <c r="C199" s="5">
        <v>0</v>
      </c>
      <c r="D199" s="5">
        <v>0</v>
      </c>
      <c r="E199" s="5">
        <v>4395984.05</v>
      </c>
      <c r="F199" s="5">
        <v>4395984.05</v>
      </c>
      <c r="G199" s="5">
        <v>0</v>
      </c>
      <c r="H199" s="5">
        <v>0</v>
      </c>
      <c r="I199" s="5">
        <v>4395984.05</v>
      </c>
      <c r="J199" s="12">
        <v>1</v>
      </c>
    </row>
    <row r="200" spans="1:10" x14ac:dyDescent="0.3">
      <c r="A200" s="11" t="s">
        <v>181</v>
      </c>
      <c r="B200" s="5">
        <v>1948260</v>
      </c>
      <c r="C200" s="5">
        <v>-1948260</v>
      </c>
      <c r="D200" s="5">
        <v>0</v>
      </c>
      <c r="E200" s="5">
        <v>0</v>
      </c>
      <c r="F200" s="5">
        <v>1851137.4298112467</v>
      </c>
      <c r="G200" s="5">
        <v>-1851137.4298112467</v>
      </c>
      <c r="H200" s="5">
        <v>0</v>
      </c>
      <c r="I200" s="5">
        <v>0</v>
      </c>
      <c r="J200" s="12">
        <v>0.95014907138228299</v>
      </c>
    </row>
    <row r="201" spans="1:10" x14ac:dyDescent="0.3">
      <c r="A201" s="11" t="s">
        <v>182</v>
      </c>
      <c r="B201" s="5">
        <v>-10101168</v>
      </c>
      <c r="C201" s="5">
        <v>10101168</v>
      </c>
      <c r="D201" s="5">
        <v>0</v>
      </c>
      <c r="E201" s="5">
        <v>0</v>
      </c>
      <c r="F201" s="5">
        <v>-9597615.3950764332</v>
      </c>
      <c r="G201" s="5">
        <v>9597615.3950764332</v>
      </c>
      <c r="H201" s="5">
        <v>0</v>
      </c>
      <c r="I201" s="5">
        <v>0</v>
      </c>
      <c r="J201" s="12">
        <v>0.95014907138228299</v>
      </c>
    </row>
    <row r="202" spans="1:10" x14ac:dyDescent="0.3">
      <c r="A202" s="11" t="s">
        <v>183</v>
      </c>
      <c r="B202" s="5">
        <v>14979989</v>
      </c>
      <c r="C202" s="5">
        <v>0</v>
      </c>
      <c r="D202" s="5">
        <v>0</v>
      </c>
      <c r="E202" s="5">
        <v>14979989</v>
      </c>
      <c r="F202" s="5">
        <v>0</v>
      </c>
      <c r="G202" s="5">
        <v>0</v>
      </c>
      <c r="H202" s="5">
        <v>0</v>
      </c>
      <c r="I202" s="5">
        <v>0</v>
      </c>
      <c r="J202" s="12">
        <v>0</v>
      </c>
    </row>
    <row r="203" spans="1:10" x14ac:dyDescent="0.3">
      <c r="A203" s="11" t="s">
        <v>184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12">
        <v>0</v>
      </c>
    </row>
    <row r="204" spans="1:10" x14ac:dyDescent="0.3">
      <c r="A204" s="11" t="s">
        <v>185</v>
      </c>
      <c r="B204" s="5">
        <v>-1229710.3799999999</v>
      </c>
      <c r="C204" s="5">
        <v>0</v>
      </c>
      <c r="D204" s="5">
        <v>0</v>
      </c>
      <c r="E204" s="5">
        <v>-1229710.3799999999</v>
      </c>
      <c r="F204" s="5">
        <v>-1188192.0978321556</v>
      </c>
      <c r="G204" s="5">
        <v>0</v>
      </c>
      <c r="H204" s="5">
        <v>0</v>
      </c>
      <c r="I204" s="5">
        <v>-1188192.0978321556</v>
      </c>
      <c r="J204" s="12">
        <v>0.9662373491814843</v>
      </c>
    </row>
    <row r="205" spans="1:10" x14ac:dyDescent="0.3">
      <c r="A205" s="11" t="s">
        <v>186</v>
      </c>
      <c r="B205" s="5">
        <v>8090194.9100000001</v>
      </c>
      <c r="C205" s="5">
        <v>-8090194.9100000001</v>
      </c>
      <c r="D205" s="5">
        <v>0</v>
      </c>
      <c r="E205" s="5">
        <v>0</v>
      </c>
      <c r="F205" s="5">
        <v>7644396.327787335</v>
      </c>
      <c r="G205" s="5">
        <v>-7644396.327787335</v>
      </c>
      <c r="H205" s="5">
        <v>0</v>
      </c>
      <c r="I205" s="5">
        <v>0</v>
      </c>
      <c r="J205" s="12">
        <v>0.94489643486071895</v>
      </c>
    </row>
    <row r="206" spans="1:10" ht="15.75" thickBot="1" x14ac:dyDescent="0.3">
      <c r="A206" s="11" t="s">
        <v>187</v>
      </c>
      <c r="B206" s="5">
        <v>-4498440.3399999989</v>
      </c>
      <c r="C206" s="5">
        <v>0</v>
      </c>
      <c r="D206" s="5">
        <v>0</v>
      </c>
      <c r="E206" s="5">
        <v>-4498440.3399999989</v>
      </c>
      <c r="F206" s="5">
        <v>0</v>
      </c>
      <c r="G206" s="5">
        <v>0</v>
      </c>
      <c r="H206" s="5">
        <v>0</v>
      </c>
      <c r="I206" s="5">
        <v>0</v>
      </c>
      <c r="J206" s="12">
        <v>0</v>
      </c>
    </row>
    <row r="207" spans="1:10" x14ac:dyDescent="0.3">
      <c r="A207" s="16" t="s">
        <v>163</v>
      </c>
      <c r="B207" s="17">
        <v>205941012.80999997</v>
      </c>
      <c r="C207" s="17">
        <v>-112855277.34999998</v>
      </c>
      <c r="D207" s="17">
        <v>0</v>
      </c>
      <c r="E207" s="17">
        <v>93085735.459999979</v>
      </c>
      <c r="F207" s="17">
        <v>192566894.33205974</v>
      </c>
      <c r="G207" s="17">
        <v>-112815908.80252214</v>
      </c>
      <c r="H207" s="17">
        <v>0</v>
      </c>
      <c r="I207" s="17">
        <v>79750985.529537573</v>
      </c>
      <c r="J207" s="15" t="s">
        <v>1</v>
      </c>
    </row>
    <row r="209" spans="1:10" x14ac:dyDescent="0.3">
      <c r="A209" s="8" t="s">
        <v>188</v>
      </c>
      <c r="B209" s="5"/>
      <c r="C209" s="5"/>
      <c r="D209" s="5"/>
      <c r="E209" s="5"/>
      <c r="F209" s="5"/>
      <c r="G209" s="5"/>
      <c r="H209" s="5"/>
      <c r="I209" s="5"/>
      <c r="J209" s="6"/>
    </row>
    <row r="210" spans="1:10" x14ac:dyDescent="0.3">
      <c r="A210" s="11" t="s">
        <v>189</v>
      </c>
      <c r="B210" s="5">
        <v>46334605.219999999</v>
      </c>
      <c r="C210" s="5">
        <v>0</v>
      </c>
      <c r="D210" s="5">
        <v>0</v>
      </c>
      <c r="E210" s="5">
        <v>46334605.219999999</v>
      </c>
      <c r="F210" s="5">
        <v>44770226.123143367</v>
      </c>
      <c r="G210" s="5">
        <v>0</v>
      </c>
      <c r="H210" s="5">
        <v>0</v>
      </c>
      <c r="I210" s="5">
        <v>44770226.123143367</v>
      </c>
      <c r="J210" s="12">
        <v>0.9662373491814843</v>
      </c>
    </row>
    <row r="211" spans="1:10" x14ac:dyDescent="0.3">
      <c r="A211" s="11" t="s">
        <v>190</v>
      </c>
      <c r="B211" s="5">
        <v>167271.16</v>
      </c>
      <c r="C211" s="5">
        <v>-167271.16</v>
      </c>
      <c r="D211" s="5">
        <v>0</v>
      </c>
      <c r="E211" s="5">
        <v>0</v>
      </c>
      <c r="F211" s="5">
        <v>158315.42863936801</v>
      </c>
      <c r="G211" s="5">
        <v>-158315.42863936801</v>
      </c>
      <c r="H211" s="5">
        <v>0</v>
      </c>
      <c r="I211" s="5">
        <v>0</v>
      </c>
      <c r="J211" s="12">
        <v>0.94645979999999996</v>
      </c>
    </row>
    <row r="212" spans="1:10" x14ac:dyDescent="0.3">
      <c r="A212" s="11" t="s">
        <v>191</v>
      </c>
      <c r="B212" s="5">
        <v>1415502.0699999998</v>
      </c>
      <c r="C212" s="5">
        <v>-1415502.0699999998</v>
      </c>
      <c r="D212" s="5">
        <v>0</v>
      </c>
      <c r="E212" s="5">
        <v>0</v>
      </c>
      <c r="F212" s="5">
        <v>1415502.0699999998</v>
      </c>
      <c r="G212" s="5">
        <v>-1415502.0699999998</v>
      </c>
      <c r="H212" s="5">
        <v>0</v>
      </c>
      <c r="I212" s="5">
        <v>0</v>
      </c>
      <c r="J212" s="12">
        <v>1</v>
      </c>
    </row>
    <row r="213" spans="1:10" x14ac:dyDescent="0.3">
      <c r="A213" s="11" t="s">
        <v>192</v>
      </c>
      <c r="B213" s="5">
        <v>167627.34</v>
      </c>
      <c r="C213" s="5">
        <v>-167627.34</v>
      </c>
      <c r="D213" s="5">
        <v>0</v>
      </c>
      <c r="E213" s="5">
        <v>0</v>
      </c>
      <c r="F213" s="5">
        <v>159270.96143928223</v>
      </c>
      <c r="G213" s="5">
        <v>-159270.96143928223</v>
      </c>
      <c r="H213" s="5">
        <v>0</v>
      </c>
      <c r="I213" s="5">
        <v>0</v>
      </c>
      <c r="J213" s="12">
        <v>0.95014907138228299</v>
      </c>
    </row>
    <row r="214" spans="1:10" x14ac:dyDescent="0.3">
      <c r="A214" s="11" t="s">
        <v>193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12">
        <v>0.94645979999999996</v>
      </c>
    </row>
    <row r="215" spans="1:10" x14ac:dyDescent="0.3">
      <c r="A215" s="11" t="s">
        <v>194</v>
      </c>
      <c r="B215" s="5">
        <v>432549312.25999993</v>
      </c>
      <c r="C215" s="5">
        <v>0</v>
      </c>
      <c r="D215" s="5">
        <v>0</v>
      </c>
      <c r="E215" s="5">
        <v>432549312.25999993</v>
      </c>
      <c r="F215" s="5">
        <v>416492853.2360009</v>
      </c>
      <c r="G215" s="5">
        <v>0</v>
      </c>
      <c r="H215" s="5">
        <v>0</v>
      </c>
      <c r="I215" s="5">
        <v>416492853.2360009</v>
      </c>
      <c r="J215" s="12">
        <v>0.96287947161421517</v>
      </c>
    </row>
    <row r="216" spans="1:10" x14ac:dyDescent="0.3">
      <c r="A216" s="11" t="s">
        <v>195</v>
      </c>
      <c r="B216" s="5">
        <v>21479.3</v>
      </c>
      <c r="C216" s="5">
        <v>-21479.3</v>
      </c>
      <c r="D216" s="5">
        <v>0</v>
      </c>
      <c r="E216" s="5">
        <v>0</v>
      </c>
      <c r="F216" s="5">
        <v>20295.713993303842</v>
      </c>
      <c r="G216" s="5">
        <v>-20295.713993303842</v>
      </c>
      <c r="H216" s="5">
        <v>0</v>
      </c>
      <c r="I216" s="5">
        <v>0</v>
      </c>
      <c r="J216" s="12">
        <v>0.94489643486071895</v>
      </c>
    </row>
    <row r="217" spans="1:10" x14ac:dyDescent="0.3">
      <c r="A217" s="11" t="s">
        <v>196</v>
      </c>
      <c r="B217" s="5">
        <v>454262209.56999999</v>
      </c>
      <c r="C217" s="5">
        <v>-454262209.56999999</v>
      </c>
      <c r="D217" s="5">
        <v>0</v>
      </c>
      <c r="E217" s="5">
        <v>0</v>
      </c>
      <c r="F217" s="5">
        <v>454262209.56999999</v>
      </c>
      <c r="G217" s="5">
        <v>-454262209.56999999</v>
      </c>
      <c r="H217" s="5">
        <v>0</v>
      </c>
      <c r="I217" s="5">
        <v>0</v>
      </c>
      <c r="J217" s="12">
        <v>1</v>
      </c>
    </row>
    <row r="218" spans="1:10" x14ac:dyDescent="0.3">
      <c r="A218" s="11" t="s">
        <v>197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12">
        <v>0.9662373491814843</v>
      </c>
    </row>
    <row r="219" spans="1:10" x14ac:dyDescent="0.3">
      <c r="A219" s="11" t="s">
        <v>198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12">
        <v>0.9662373491814843</v>
      </c>
    </row>
    <row r="220" spans="1:10" x14ac:dyDescent="0.3">
      <c r="A220" s="11" t="s">
        <v>199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12">
        <v>0.9662373491814843</v>
      </c>
    </row>
    <row r="221" spans="1:10" x14ac:dyDescent="0.3">
      <c r="A221" s="11" t="s">
        <v>200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12">
        <v>1</v>
      </c>
    </row>
    <row r="222" spans="1:10" x14ac:dyDescent="0.3">
      <c r="A222" s="11" t="s">
        <v>201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12">
        <v>1</v>
      </c>
    </row>
    <row r="223" spans="1:10" x14ac:dyDescent="0.3">
      <c r="A223" s="11" t="s">
        <v>202</v>
      </c>
      <c r="B223" s="5">
        <v>255430715.123</v>
      </c>
      <c r="C223" s="5">
        <v>-255430715.123</v>
      </c>
      <c r="D223" s="5">
        <v>0</v>
      </c>
      <c r="E223" s="5">
        <v>0</v>
      </c>
      <c r="F223" s="5">
        <v>255430715.123</v>
      </c>
      <c r="G223" s="5">
        <v>-255430715.123</v>
      </c>
      <c r="H223" s="5">
        <v>0</v>
      </c>
      <c r="I223" s="5">
        <v>0</v>
      </c>
      <c r="J223" s="12">
        <v>1</v>
      </c>
    </row>
    <row r="224" spans="1:10" x14ac:dyDescent="0.3">
      <c r="A224" s="11" t="s">
        <v>203</v>
      </c>
      <c r="B224" s="5">
        <v>11656356.586999999</v>
      </c>
      <c r="C224" s="5">
        <v>-11656356.586999999</v>
      </c>
      <c r="D224" s="5">
        <v>0</v>
      </c>
      <c r="E224" s="5">
        <v>0</v>
      </c>
      <c r="F224" s="5">
        <v>11656356.586999999</v>
      </c>
      <c r="G224" s="5">
        <v>-11656356.586999999</v>
      </c>
      <c r="H224" s="5">
        <v>0</v>
      </c>
      <c r="I224" s="5">
        <v>0</v>
      </c>
      <c r="J224" s="12">
        <v>1</v>
      </c>
    </row>
    <row r="225" spans="1:10" x14ac:dyDescent="0.3">
      <c r="A225" s="11" t="s">
        <v>204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12">
        <v>1</v>
      </c>
    </row>
    <row r="226" spans="1:10" x14ac:dyDescent="0.3">
      <c r="A226" s="11" t="s">
        <v>205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12">
        <v>1</v>
      </c>
    </row>
    <row r="227" spans="1:10" x14ac:dyDescent="0.3">
      <c r="A227" s="11" t="s">
        <v>206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12">
        <v>1</v>
      </c>
    </row>
    <row r="228" spans="1:10" x14ac:dyDescent="0.3">
      <c r="A228" s="11" t="s">
        <v>207</v>
      </c>
      <c r="B228" s="5">
        <v>4423053.2572736004</v>
      </c>
      <c r="C228" s="5">
        <v>0</v>
      </c>
      <c r="D228" s="5">
        <v>0</v>
      </c>
      <c r="E228" s="5">
        <v>4423053.2572736004</v>
      </c>
      <c r="F228" s="5">
        <v>4423053.2572736004</v>
      </c>
      <c r="G228" s="5">
        <v>0</v>
      </c>
      <c r="H228" s="5">
        <v>0</v>
      </c>
      <c r="I228" s="5">
        <v>4423053.2572736004</v>
      </c>
      <c r="J228" s="12">
        <v>1</v>
      </c>
    </row>
    <row r="229" spans="1:10" x14ac:dyDescent="0.3">
      <c r="A229" s="11" t="s">
        <v>208</v>
      </c>
      <c r="B229" s="5">
        <v>335703.06970560004</v>
      </c>
      <c r="C229" s="5">
        <v>-335703.06970560004</v>
      </c>
      <c r="D229" s="5">
        <v>0</v>
      </c>
      <c r="E229" s="5">
        <v>0</v>
      </c>
      <c r="F229" s="5">
        <v>335703.06970560004</v>
      </c>
      <c r="G229" s="5">
        <v>-335703.06970560004</v>
      </c>
      <c r="H229" s="5">
        <v>0</v>
      </c>
      <c r="I229" s="5">
        <v>0</v>
      </c>
      <c r="J229" s="12">
        <v>1</v>
      </c>
    </row>
    <row r="230" spans="1:10" x14ac:dyDescent="0.3">
      <c r="A230" s="11" t="s">
        <v>209</v>
      </c>
      <c r="B230" s="5">
        <v>72704.759724000003</v>
      </c>
      <c r="C230" s="5">
        <v>-72704.759724000003</v>
      </c>
      <c r="D230" s="5">
        <v>0</v>
      </c>
      <c r="E230" s="5">
        <v>0</v>
      </c>
      <c r="F230" s="5">
        <v>72704.759724000003</v>
      </c>
      <c r="G230" s="5">
        <v>-72704.759724000003</v>
      </c>
      <c r="H230" s="5">
        <v>0</v>
      </c>
      <c r="I230" s="5">
        <v>0</v>
      </c>
      <c r="J230" s="12">
        <v>1</v>
      </c>
    </row>
    <row r="231" spans="1:10" x14ac:dyDescent="0.3">
      <c r="A231" s="11" t="s">
        <v>210</v>
      </c>
      <c r="B231" s="5">
        <v>2528309.6270640003</v>
      </c>
      <c r="C231" s="5">
        <v>-2528309.6270640003</v>
      </c>
      <c r="D231" s="5">
        <v>0</v>
      </c>
      <c r="E231" s="5">
        <v>0</v>
      </c>
      <c r="F231" s="5">
        <v>2528309.6270640003</v>
      </c>
      <c r="G231" s="5">
        <v>-2528309.6270640003</v>
      </c>
      <c r="H231" s="5">
        <v>0</v>
      </c>
      <c r="I231" s="5">
        <v>0</v>
      </c>
      <c r="J231" s="12">
        <v>1</v>
      </c>
    </row>
    <row r="232" spans="1:10" x14ac:dyDescent="0.3">
      <c r="A232" s="11" t="s">
        <v>211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12">
        <v>1</v>
      </c>
    </row>
    <row r="233" spans="1:10" x14ac:dyDescent="0.3">
      <c r="A233" s="11" t="s">
        <v>212</v>
      </c>
      <c r="B233" s="5">
        <v>355056.35783759999</v>
      </c>
      <c r="C233" s="5">
        <v>-355056.35783759999</v>
      </c>
      <c r="D233" s="5">
        <v>0</v>
      </c>
      <c r="E233" s="5">
        <v>0</v>
      </c>
      <c r="F233" s="5">
        <v>355056.35783759999</v>
      </c>
      <c r="G233" s="5">
        <v>-355056.35783759999</v>
      </c>
      <c r="H233" s="5">
        <v>0</v>
      </c>
      <c r="I233" s="5">
        <v>0</v>
      </c>
      <c r="J233" s="12">
        <v>1</v>
      </c>
    </row>
    <row r="234" spans="1:10" x14ac:dyDescent="0.3">
      <c r="A234" s="11" t="s">
        <v>213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12">
        <v>0.9662373491814843</v>
      </c>
    </row>
    <row r="235" spans="1:10" x14ac:dyDescent="0.3">
      <c r="A235" s="11" t="s">
        <v>214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12">
        <v>1</v>
      </c>
    </row>
    <row r="236" spans="1:10" x14ac:dyDescent="0.3">
      <c r="A236" s="11" t="s">
        <v>215</v>
      </c>
      <c r="B236" s="5">
        <v>150473.6183952</v>
      </c>
      <c r="C236" s="5">
        <v>-150473.6183952</v>
      </c>
      <c r="D236" s="5">
        <v>0</v>
      </c>
      <c r="E236" s="5">
        <v>0</v>
      </c>
      <c r="F236" s="5">
        <v>150473.6183952</v>
      </c>
      <c r="G236" s="5">
        <v>-150473.6183952</v>
      </c>
      <c r="H236" s="5">
        <v>0</v>
      </c>
      <c r="I236" s="5">
        <v>0</v>
      </c>
      <c r="J236" s="12">
        <v>1</v>
      </c>
    </row>
    <row r="237" spans="1:10" x14ac:dyDescent="0.3">
      <c r="A237" s="11" t="s">
        <v>216</v>
      </c>
      <c r="B237" s="5">
        <v>48581.91</v>
      </c>
      <c r="C237" s="5">
        <v>0</v>
      </c>
      <c r="D237" s="5">
        <v>0</v>
      </c>
      <c r="E237" s="5">
        <v>48581.91</v>
      </c>
      <c r="F237" s="5">
        <v>46941.65593657345</v>
      </c>
      <c r="G237" s="5">
        <v>0</v>
      </c>
      <c r="H237" s="5">
        <v>0</v>
      </c>
      <c r="I237" s="5">
        <v>46941.65593657345</v>
      </c>
      <c r="J237" s="12">
        <v>0.9662373491814843</v>
      </c>
    </row>
    <row r="238" spans="1:10" x14ac:dyDescent="0.3">
      <c r="A238" s="11" t="s">
        <v>217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12">
        <v>0.96287947161421517</v>
      </c>
    </row>
    <row r="239" spans="1:10" x14ac:dyDescent="0.3">
      <c r="A239" s="11" t="s">
        <v>218</v>
      </c>
      <c r="B239" s="5">
        <v>213395.43999999997</v>
      </c>
      <c r="C239" s="5">
        <v>-213395.43999999997</v>
      </c>
      <c r="D239" s="5">
        <v>0</v>
      </c>
      <c r="E239" s="5">
        <v>0</v>
      </c>
      <c r="F239" s="5">
        <v>201636.59047153444</v>
      </c>
      <c r="G239" s="5">
        <v>-201636.59047153444</v>
      </c>
      <c r="H239" s="5">
        <v>0</v>
      </c>
      <c r="I239" s="5">
        <v>0</v>
      </c>
      <c r="J239" s="12">
        <v>0.94489643486071895</v>
      </c>
    </row>
    <row r="240" spans="1:10" x14ac:dyDescent="0.3">
      <c r="A240" s="11" t="s">
        <v>219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12">
        <v>0.94489643486071895</v>
      </c>
    </row>
    <row r="241" spans="1:10" ht="15" thickBot="1" x14ac:dyDescent="0.35">
      <c r="A241" s="11" t="s">
        <v>220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12">
        <v>0</v>
      </c>
    </row>
    <row r="242" spans="1:10" x14ac:dyDescent="0.3">
      <c r="A242" s="16" t="s">
        <v>188</v>
      </c>
      <c r="B242" s="17">
        <v>1210132356.6699998</v>
      </c>
      <c r="C242" s="17">
        <v>-726776804.02272642</v>
      </c>
      <c r="D242" s="17">
        <v>0</v>
      </c>
      <c r="E242" s="17">
        <v>483355552.64727354</v>
      </c>
      <c r="F242" s="17">
        <v>1192479623.7496238</v>
      </c>
      <c r="G242" s="17">
        <v>-726746549.47726989</v>
      </c>
      <c r="H242" s="17">
        <v>0</v>
      </c>
      <c r="I242" s="17">
        <v>465733074.27235448</v>
      </c>
      <c r="J242" s="15" t="s">
        <v>1</v>
      </c>
    </row>
    <row r="244" spans="1:10" x14ac:dyDescent="0.3">
      <c r="A244" s="8" t="s">
        <v>221</v>
      </c>
      <c r="B244" s="5"/>
      <c r="C244" s="5"/>
      <c r="D244" s="5"/>
      <c r="E244" s="5"/>
      <c r="F244" s="5"/>
      <c r="G244" s="5"/>
      <c r="H244" s="5"/>
      <c r="I244" s="5"/>
      <c r="J244" s="6"/>
    </row>
    <row r="245" spans="1:10" x14ac:dyDescent="0.3">
      <c r="A245" s="9" t="s">
        <v>222</v>
      </c>
      <c r="B245" s="5"/>
      <c r="C245" s="5"/>
      <c r="D245" s="5"/>
      <c r="E245" s="5"/>
      <c r="F245" s="5"/>
      <c r="G245" s="5"/>
      <c r="H245" s="5"/>
      <c r="I245" s="5"/>
      <c r="J245" s="10"/>
    </row>
    <row r="246" spans="1:10" x14ac:dyDescent="0.3">
      <c r="A246" s="11" t="s">
        <v>223</v>
      </c>
      <c r="B246" s="5">
        <v>397816677</v>
      </c>
      <c r="C246" s="5">
        <v>-86655661.71244666</v>
      </c>
      <c r="D246" s="5">
        <v>0</v>
      </c>
      <c r="E246" s="5">
        <v>311161015.28755331</v>
      </c>
      <c r="F246" s="5">
        <v>382259314.3343448</v>
      </c>
      <c r="G246" s="5">
        <v>-99469133.785638377</v>
      </c>
      <c r="H246" s="5">
        <v>0</v>
      </c>
      <c r="I246" s="5">
        <v>282790180.54870641</v>
      </c>
      <c r="J246" s="12">
        <v>1.9237726076612613</v>
      </c>
    </row>
    <row r="247" spans="1:10" ht="15.75" thickBot="1" x14ac:dyDescent="0.3">
      <c r="A247" s="11" t="s">
        <v>224</v>
      </c>
      <c r="B247" s="5">
        <v>52959378</v>
      </c>
      <c r="C247" s="5">
        <v>-14364629.171691809</v>
      </c>
      <c r="D247" s="5">
        <v>0</v>
      </c>
      <c r="E247" s="5">
        <v>38594748.828308187</v>
      </c>
      <c r="F247" s="5">
        <v>50888302.809520945</v>
      </c>
      <c r="G247" s="5">
        <v>-16458999.339206321</v>
      </c>
      <c r="H247" s="5">
        <v>0</v>
      </c>
      <c r="I247" s="5">
        <v>34429303.470314622</v>
      </c>
      <c r="J247" s="12">
        <v>1.9237726076612613</v>
      </c>
    </row>
    <row r="248" spans="1:10" x14ac:dyDescent="0.3">
      <c r="A248" s="13" t="s">
        <v>222</v>
      </c>
      <c r="B248" s="14">
        <v>450776055</v>
      </c>
      <c r="C248" s="14">
        <v>-101020290.88413846</v>
      </c>
      <c r="D248" s="14">
        <v>0</v>
      </c>
      <c r="E248" s="14">
        <v>349755764.11586148</v>
      </c>
      <c r="F248" s="14">
        <v>433147617.14386576</v>
      </c>
      <c r="G248" s="14">
        <v>-115928133.1248447</v>
      </c>
      <c r="H248" s="14">
        <v>0</v>
      </c>
      <c r="I248" s="14">
        <v>317219484.01902103</v>
      </c>
      <c r="J248" s="15" t="s">
        <v>1</v>
      </c>
    </row>
    <row r="250" spans="1:10" x14ac:dyDescent="0.3">
      <c r="A250" s="9" t="s">
        <v>225</v>
      </c>
      <c r="B250" s="5"/>
      <c r="C250" s="5"/>
      <c r="D250" s="5"/>
      <c r="E250" s="5"/>
      <c r="F250" s="5"/>
      <c r="G250" s="5"/>
      <c r="H250" s="5"/>
      <c r="I250" s="5"/>
      <c r="J250" s="10"/>
    </row>
    <row r="251" spans="1:10" x14ac:dyDescent="0.3">
      <c r="A251" s="11" t="s">
        <v>226</v>
      </c>
      <c r="B251" s="5">
        <v>432004481</v>
      </c>
      <c r="C251" s="5">
        <v>54411725.066239998</v>
      </c>
      <c r="D251" s="5">
        <v>0</v>
      </c>
      <c r="E251" s="5">
        <v>486416206.06624001</v>
      </c>
      <c r="F251" s="5">
        <v>415135767.12894946</v>
      </c>
      <c r="G251" s="5">
        <v>54214948.776680663</v>
      </c>
      <c r="H251" s="5">
        <v>0</v>
      </c>
      <c r="I251" s="5">
        <v>469350715.90563011</v>
      </c>
      <c r="J251" s="12">
        <v>1.9238319278665137</v>
      </c>
    </row>
    <row r="252" spans="1:10" ht="15.75" thickBot="1" x14ac:dyDescent="0.3">
      <c r="A252" s="11" t="s">
        <v>227</v>
      </c>
      <c r="B252" s="5">
        <v>82924303</v>
      </c>
      <c r="C252" s="5">
        <v>9048056.4735999983</v>
      </c>
      <c r="D252" s="5">
        <v>0</v>
      </c>
      <c r="E252" s="5">
        <v>91972359.4736</v>
      </c>
      <c r="F252" s="5">
        <v>79688065.694916964</v>
      </c>
      <c r="G252" s="5">
        <v>9015334.813212296</v>
      </c>
      <c r="H252" s="5">
        <v>0</v>
      </c>
      <c r="I252" s="5">
        <v>88703400.508129254</v>
      </c>
      <c r="J252" s="12">
        <v>1.9238530681594519</v>
      </c>
    </row>
    <row r="253" spans="1:10" x14ac:dyDescent="0.3">
      <c r="A253" s="13" t="s">
        <v>225</v>
      </c>
      <c r="B253" s="14">
        <v>514928784</v>
      </c>
      <c r="C253" s="14">
        <v>63459781.539839998</v>
      </c>
      <c r="D253" s="14">
        <v>0</v>
      </c>
      <c r="E253" s="14">
        <v>578388565.53983998</v>
      </c>
      <c r="F253" s="14">
        <v>494823832.82386643</v>
      </c>
      <c r="G253" s="14">
        <v>63230283.589892961</v>
      </c>
      <c r="H253" s="14">
        <v>0</v>
      </c>
      <c r="I253" s="14">
        <v>558054116.41375935</v>
      </c>
      <c r="J253" s="15" t="s">
        <v>1</v>
      </c>
    </row>
    <row r="255" spans="1:10" x14ac:dyDescent="0.3">
      <c r="A255" s="9" t="s">
        <v>228</v>
      </c>
      <c r="B255" s="5"/>
      <c r="C255" s="5"/>
      <c r="D255" s="5"/>
      <c r="E255" s="5"/>
      <c r="F255" s="5"/>
      <c r="G255" s="5"/>
      <c r="H255" s="5"/>
      <c r="I255" s="5"/>
      <c r="J255" s="10"/>
    </row>
    <row r="256" spans="1:10" ht="15" thickBot="1" x14ac:dyDescent="0.35">
      <c r="A256" s="11" t="s">
        <v>229</v>
      </c>
      <c r="B256" s="5">
        <v>192033</v>
      </c>
      <c r="C256" s="5">
        <v>0</v>
      </c>
      <c r="D256" s="5">
        <v>0</v>
      </c>
      <c r="E256" s="5">
        <v>192033</v>
      </c>
      <c r="F256" s="5">
        <v>184904.63357249257</v>
      </c>
      <c r="G256" s="5">
        <v>0</v>
      </c>
      <c r="H256" s="5">
        <v>0</v>
      </c>
      <c r="I256" s="5">
        <v>184904.63357249257</v>
      </c>
      <c r="J256" s="12">
        <v>0.96287947161421517</v>
      </c>
    </row>
    <row r="257" spans="1:10" x14ac:dyDescent="0.3">
      <c r="A257" s="13" t="s">
        <v>228</v>
      </c>
      <c r="B257" s="14">
        <v>192033</v>
      </c>
      <c r="C257" s="14">
        <v>0</v>
      </c>
      <c r="D257" s="14">
        <v>0</v>
      </c>
      <c r="E257" s="14">
        <v>192033</v>
      </c>
      <c r="F257" s="14">
        <v>184904.63357249257</v>
      </c>
      <c r="G257" s="14">
        <v>0</v>
      </c>
      <c r="H257" s="14">
        <v>0</v>
      </c>
      <c r="I257" s="14">
        <v>184904.63357249257</v>
      </c>
      <c r="J257" s="15" t="s">
        <v>1</v>
      </c>
    </row>
    <row r="258" spans="1:10" ht="15" thickBot="1" x14ac:dyDescent="0.35"/>
    <row r="259" spans="1:10" x14ac:dyDescent="0.3">
      <c r="A259" s="16" t="s">
        <v>221</v>
      </c>
      <c r="B259" s="17">
        <v>965896872</v>
      </c>
      <c r="C259" s="17">
        <v>-37560509.344298467</v>
      </c>
      <c r="D259" s="17">
        <v>0</v>
      </c>
      <c r="E259" s="17">
        <v>928336362.6557014</v>
      </c>
      <c r="F259" s="17">
        <v>928156354.60130465</v>
      </c>
      <c r="G259" s="17">
        <v>-52697849.534951739</v>
      </c>
      <c r="H259" s="17">
        <v>0</v>
      </c>
      <c r="I259" s="17">
        <v>875458505.06635284</v>
      </c>
      <c r="J259" s="15" t="s">
        <v>1</v>
      </c>
    </row>
    <row r="261" spans="1:10" x14ac:dyDescent="0.3">
      <c r="A261" s="8" t="s">
        <v>230</v>
      </c>
      <c r="B261" s="5"/>
      <c r="C261" s="5"/>
      <c r="D261" s="5"/>
      <c r="E261" s="5"/>
      <c r="F261" s="5"/>
      <c r="G261" s="5"/>
      <c r="H261" s="5"/>
      <c r="I261" s="5"/>
      <c r="J261" s="6"/>
    </row>
    <row r="262" spans="1:10" x14ac:dyDescent="0.3">
      <c r="A262" s="11" t="s">
        <v>231</v>
      </c>
      <c r="B262" s="5">
        <v>-5735345.6600000001</v>
      </c>
      <c r="C262" s="5">
        <v>0</v>
      </c>
      <c r="D262" s="5">
        <v>0</v>
      </c>
      <c r="E262" s="5">
        <v>-5735345.6600000001</v>
      </c>
      <c r="F262" s="5">
        <v>-5735345.6600000001</v>
      </c>
      <c r="G262" s="5">
        <v>0</v>
      </c>
      <c r="H262" s="5">
        <v>0</v>
      </c>
      <c r="I262" s="5">
        <v>-5735345.6600000001</v>
      </c>
      <c r="J262" s="12">
        <v>1</v>
      </c>
    </row>
    <row r="263" spans="1:10" x14ac:dyDescent="0.3">
      <c r="A263" s="11" t="s">
        <v>232</v>
      </c>
      <c r="B263" s="5">
        <v>5098.46</v>
      </c>
      <c r="C263" s="5">
        <v>0</v>
      </c>
      <c r="D263" s="5">
        <v>0</v>
      </c>
      <c r="E263" s="5">
        <v>5098.46</v>
      </c>
      <c r="F263" s="5">
        <v>5098.46</v>
      </c>
      <c r="G263" s="5">
        <v>0</v>
      </c>
      <c r="H263" s="5">
        <v>0</v>
      </c>
      <c r="I263" s="5">
        <v>5098.46</v>
      </c>
      <c r="J263" s="12">
        <v>1</v>
      </c>
    </row>
    <row r="264" spans="1:10" ht="15" thickBot="1" x14ac:dyDescent="0.35">
      <c r="A264" s="11" t="s">
        <v>233</v>
      </c>
      <c r="B264" s="5">
        <v>-241528.89</v>
      </c>
      <c r="C264" s="5">
        <v>241528.89</v>
      </c>
      <c r="D264" s="5">
        <v>0</v>
      </c>
      <c r="E264" s="5">
        <v>0</v>
      </c>
      <c r="F264" s="5">
        <v>-229488.4505454936</v>
      </c>
      <c r="G264" s="5">
        <v>229488.4505454936</v>
      </c>
      <c r="H264" s="5">
        <v>0</v>
      </c>
      <c r="I264" s="5">
        <v>0</v>
      </c>
      <c r="J264" s="12">
        <v>0.95014907138228299</v>
      </c>
    </row>
    <row r="265" spans="1:10" x14ac:dyDescent="0.3">
      <c r="A265" s="16" t="s">
        <v>230</v>
      </c>
      <c r="B265" s="17">
        <v>-5971776.0899999999</v>
      </c>
      <c r="C265" s="17">
        <v>241528.89</v>
      </c>
      <c r="D265" s="17">
        <v>0</v>
      </c>
      <c r="E265" s="17">
        <v>-5730247.2000000002</v>
      </c>
      <c r="F265" s="17">
        <v>-5959735.6505454937</v>
      </c>
      <c r="G265" s="17">
        <v>229488.4505454936</v>
      </c>
      <c r="H265" s="17">
        <v>0</v>
      </c>
      <c r="I265" s="17">
        <v>-5730247.2000000002</v>
      </c>
      <c r="J265" s="15" t="s">
        <v>1</v>
      </c>
    </row>
    <row r="266" spans="1:10" ht="15.75" thickBot="1" x14ac:dyDescent="0.3"/>
    <row r="267" spans="1:10" x14ac:dyDescent="0.3">
      <c r="A267" s="18" t="s">
        <v>14</v>
      </c>
      <c r="B267" s="17">
        <v>-2054766281.5799987</v>
      </c>
      <c r="C267" s="17">
        <v>100612246.61997738</v>
      </c>
      <c r="D267" s="17">
        <v>0</v>
      </c>
      <c r="E267" s="17">
        <v>-1954154034.9600253</v>
      </c>
      <c r="F267" s="17">
        <v>-1973621060.2643056</v>
      </c>
      <c r="G267" s="17">
        <v>122888067.50805366</v>
      </c>
      <c r="H267" s="17">
        <v>0</v>
      </c>
      <c r="I267" s="17">
        <v>-1850732992.7562568</v>
      </c>
      <c r="J267" s="15" t="s">
        <v>1</v>
      </c>
    </row>
    <row r="269" spans="1:10" x14ac:dyDescent="0.3">
      <c r="A269" s="7" t="s">
        <v>234</v>
      </c>
      <c r="B269" s="5"/>
      <c r="C269" s="5"/>
      <c r="D269" s="5"/>
      <c r="E269" s="5"/>
      <c r="F269" s="5"/>
      <c r="G269" s="5"/>
      <c r="H269" s="5"/>
      <c r="I269" s="5"/>
      <c r="J269" s="6"/>
    </row>
    <row r="270" spans="1:10" x14ac:dyDescent="0.3">
      <c r="A270" s="11" t="s">
        <v>235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12">
        <v>0</v>
      </c>
    </row>
    <row r="271" spans="1:10" x14ac:dyDescent="0.3">
      <c r="A271" s="11" t="s">
        <v>236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12">
        <v>0</v>
      </c>
    </row>
    <row r="272" spans="1:10" x14ac:dyDescent="0.3">
      <c r="A272" s="11" t="s">
        <v>237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12">
        <v>0</v>
      </c>
    </row>
    <row r="273" spans="1:10" x14ac:dyDescent="0.3">
      <c r="A273" s="11" t="s">
        <v>238</v>
      </c>
      <c r="B273" s="5">
        <v>-72528.509999999995</v>
      </c>
      <c r="C273" s="5">
        <v>0</v>
      </c>
      <c r="D273" s="5">
        <v>0</v>
      </c>
      <c r="E273" s="5">
        <v>-72528.509999999995</v>
      </c>
      <c r="F273" s="5">
        <v>-69609.133923093395</v>
      </c>
      <c r="G273" s="5">
        <v>0</v>
      </c>
      <c r="H273" s="5">
        <v>0</v>
      </c>
      <c r="I273" s="5">
        <v>-69609.133923093395</v>
      </c>
      <c r="J273" s="12">
        <v>0</v>
      </c>
    </row>
    <row r="274" spans="1:10" x14ac:dyDescent="0.3">
      <c r="A274" s="11" t="s">
        <v>239</v>
      </c>
      <c r="B274" s="5">
        <v>-9204.74</v>
      </c>
      <c r="C274" s="5">
        <v>0</v>
      </c>
      <c r="D274" s="5">
        <v>0</v>
      </c>
      <c r="E274" s="5">
        <v>-9204.74</v>
      </c>
      <c r="F274" s="5">
        <v>-9204.74</v>
      </c>
      <c r="G274" s="5">
        <v>0</v>
      </c>
      <c r="H274" s="5">
        <v>0</v>
      </c>
      <c r="I274" s="5">
        <v>-9204.74</v>
      </c>
      <c r="J274" s="12">
        <v>0</v>
      </c>
    </row>
    <row r="275" spans="1:10" x14ac:dyDescent="0.3">
      <c r="A275" s="11" t="s">
        <v>240</v>
      </c>
      <c r="B275" s="5">
        <v>-17477.669999999998</v>
      </c>
      <c r="C275" s="5">
        <v>0</v>
      </c>
      <c r="D275" s="5">
        <v>0</v>
      </c>
      <c r="E275" s="5">
        <v>-17477.669999999998</v>
      </c>
      <c r="F275" s="5">
        <v>-17477.669999999998</v>
      </c>
      <c r="G275" s="5">
        <v>0</v>
      </c>
      <c r="H275" s="5">
        <v>0</v>
      </c>
      <c r="I275" s="5">
        <v>-17477.669999999998</v>
      </c>
      <c r="J275" s="12">
        <v>0</v>
      </c>
    </row>
    <row r="276" spans="1:10" x14ac:dyDescent="0.3">
      <c r="A276" s="11" t="s">
        <v>241</v>
      </c>
      <c r="B276" s="5">
        <v>-67807739.640000001</v>
      </c>
      <c r="C276" s="5">
        <v>0</v>
      </c>
      <c r="D276" s="5">
        <v>0</v>
      </c>
      <c r="E276" s="5">
        <v>-67807739.640000001</v>
      </c>
      <c r="F276" s="5">
        <v>-65078381.309956722</v>
      </c>
      <c r="G276" s="5">
        <v>0</v>
      </c>
      <c r="H276" s="5">
        <v>0</v>
      </c>
      <c r="I276" s="5">
        <v>-65078381.309956722</v>
      </c>
      <c r="J276" s="12">
        <v>0</v>
      </c>
    </row>
    <row r="277" spans="1:10" x14ac:dyDescent="0.3">
      <c r="A277" s="11" t="s">
        <v>242</v>
      </c>
      <c r="B277" s="5">
        <v>-6606561.4900000002</v>
      </c>
      <c r="C277" s="5">
        <v>0</v>
      </c>
      <c r="D277" s="5">
        <v>0</v>
      </c>
      <c r="E277" s="5">
        <v>-6606561.4900000002</v>
      </c>
      <c r="F277" s="5">
        <v>-6606561.4900000002</v>
      </c>
      <c r="G277" s="5">
        <v>0</v>
      </c>
      <c r="H277" s="5">
        <v>0</v>
      </c>
      <c r="I277" s="5">
        <v>-6606561.4900000002</v>
      </c>
      <c r="J277" s="12">
        <v>0</v>
      </c>
    </row>
    <row r="278" spans="1:10" x14ac:dyDescent="0.3">
      <c r="A278" s="11" t="s">
        <v>243</v>
      </c>
      <c r="B278" s="5">
        <v>-1120236.4500000002</v>
      </c>
      <c r="C278" s="5">
        <v>0</v>
      </c>
      <c r="D278" s="5">
        <v>0</v>
      </c>
      <c r="E278" s="5">
        <v>-1120236.4500000002</v>
      </c>
      <c r="F278" s="5">
        <v>-1075145.3335189258</v>
      </c>
      <c r="G278" s="5">
        <v>0</v>
      </c>
      <c r="H278" s="5">
        <v>0</v>
      </c>
      <c r="I278" s="5">
        <v>-1075145.3335189258</v>
      </c>
      <c r="J278" s="12">
        <v>0</v>
      </c>
    </row>
    <row r="279" spans="1:10" x14ac:dyDescent="0.3">
      <c r="A279" s="11" t="s">
        <v>244</v>
      </c>
      <c r="B279" s="5">
        <v>-5998778.9800000004</v>
      </c>
      <c r="C279" s="5">
        <v>0</v>
      </c>
      <c r="D279" s="5">
        <v>0</v>
      </c>
      <c r="E279" s="5">
        <v>-5998778.9800000004</v>
      </c>
      <c r="F279" s="5">
        <v>-5757319.5615607938</v>
      </c>
      <c r="G279" s="5">
        <v>0</v>
      </c>
      <c r="H279" s="5">
        <v>0</v>
      </c>
      <c r="I279" s="5">
        <v>-5757319.5615607938</v>
      </c>
      <c r="J279" s="12">
        <v>0</v>
      </c>
    </row>
    <row r="280" spans="1:10" x14ac:dyDescent="0.3">
      <c r="A280" s="11" t="s">
        <v>245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12">
        <v>0</v>
      </c>
    </row>
    <row r="281" spans="1:10" x14ac:dyDescent="0.3">
      <c r="A281" s="11" t="s">
        <v>246</v>
      </c>
      <c r="B281" s="5">
        <v>-110375425.97</v>
      </c>
      <c r="C281" s="5">
        <v>0</v>
      </c>
      <c r="D281" s="5">
        <v>0</v>
      </c>
      <c r="E281" s="5">
        <v>-110375425.97</v>
      </c>
      <c r="F281" s="5">
        <v>-104449348.38917567</v>
      </c>
      <c r="G281" s="5">
        <v>0</v>
      </c>
      <c r="H281" s="5">
        <v>0</v>
      </c>
      <c r="I281" s="5">
        <v>-104449348.38917567</v>
      </c>
      <c r="J281" s="12">
        <v>0</v>
      </c>
    </row>
    <row r="282" spans="1:10" x14ac:dyDescent="0.3">
      <c r="A282" s="11" t="s">
        <v>247</v>
      </c>
      <c r="B282" s="5">
        <v>991311.75000000012</v>
      </c>
      <c r="C282" s="5">
        <v>0</v>
      </c>
      <c r="D282" s="5">
        <v>0</v>
      </c>
      <c r="E282" s="5">
        <v>991311.75000000012</v>
      </c>
      <c r="F282" s="5">
        <v>951410.03676052485</v>
      </c>
      <c r="G282" s="5">
        <v>0</v>
      </c>
      <c r="H282" s="5">
        <v>0</v>
      </c>
      <c r="I282" s="5">
        <v>951410.03676052485</v>
      </c>
      <c r="J282" s="12">
        <v>0</v>
      </c>
    </row>
    <row r="283" spans="1:10" x14ac:dyDescent="0.3">
      <c r="A283" s="11" t="s">
        <v>248</v>
      </c>
      <c r="B283" s="5">
        <v>22075053.219999999</v>
      </c>
      <c r="C283" s="5">
        <v>0</v>
      </c>
      <c r="D283" s="5">
        <v>0</v>
      </c>
      <c r="E283" s="5">
        <v>22075053.219999999</v>
      </c>
      <c r="F283" s="5">
        <v>20889839.420525264</v>
      </c>
      <c r="G283" s="5">
        <v>0</v>
      </c>
      <c r="H283" s="5">
        <v>0</v>
      </c>
      <c r="I283" s="5">
        <v>20889839.420525264</v>
      </c>
      <c r="J283" s="12">
        <v>0</v>
      </c>
    </row>
    <row r="284" spans="1:10" x14ac:dyDescent="0.3">
      <c r="A284" s="11" t="s">
        <v>249</v>
      </c>
      <c r="B284" s="5">
        <v>12464063.579999998</v>
      </c>
      <c r="C284" s="5">
        <v>0</v>
      </c>
      <c r="D284" s="5">
        <v>0</v>
      </c>
      <c r="E284" s="5">
        <v>12464063.579999998</v>
      </c>
      <c r="F284" s="5">
        <v>11962367.225883599</v>
      </c>
      <c r="G284" s="5">
        <v>0</v>
      </c>
      <c r="H284" s="5">
        <v>0</v>
      </c>
      <c r="I284" s="5">
        <v>11962367.225883599</v>
      </c>
      <c r="J284" s="12">
        <v>0</v>
      </c>
    </row>
    <row r="285" spans="1:10" x14ac:dyDescent="0.3">
      <c r="A285" s="11" t="s">
        <v>250</v>
      </c>
      <c r="B285" s="5">
        <v>76202399.25999999</v>
      </c>
      <c r="C285" s="5">
        <v>0</v>
      </c>
      <c r="D285" s="5">
        <v>0</v>
      </c>
      <c r="E285" s="5">
        <v>76202399.25999999</v>
      </c>
      <c r="F285" s="5">
        <v>73135143.895143762</v>
      </c>
      <c r="G285" s="5">
        <v>0</v>
      </c>
      <c r="H285" s="5">
        <v>0</v>
      </c>
      <c r="I285" s="5">
        <v>73135143.895143762</v>
      </c>
      <c r="J285" s="12">
        <v>0</v>
      </c>
    </row>
    <row r="286" spans="1:10" x14ac:dyDescent="0.3">
      <c r="A286" s="11" t="s">
        <v>251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12">
        <v>0</v>
      </c>
    </row>
    <row r="287" spans="1:10" x14ac:dyDescent="0.3">
      <c r="A287" s="11" t="s">
        <v>252</v>
      </c>
      <c r="B287" s="5">
        <v>-17172.389999999996</v>
      </c>
      <c r="C287" s="5">
        <v>0</v>
      </c>
      <c r="D287" s="5">
        <v>0</v>
      </c>
      <c r="E287" s="5">
        <v>-17172.389999999996</v>
      </c>
      <c r="F287" s="5">
        <v>-16481.176785371568</v>
      </c>
      <c r="G287" s="5">
        <v>0</v>
      </c>
      <c r="H287" s="5">
        <v>0</v>
      </c>
      <c r="I287" s="5">
        <v>-16481.176785371568</v>
      </c>
      <c r="J287" s="12">
        <v>0</v>
      </c>
    </row>
    <row r="288" spans="1:10" x14ac:dyDescent="0.3">
      <c r="A288" s="11" t="s">
        <v>253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12">
        <v>0</v>
      </c>
    </row>
    <row r="289" spans="1:10" x14ac:dyDescent="0.3">
      <c r="A289" s="11" t="s">
        <v>254</v>
      </c>
      <c r="B289" s="5">
        <v>-693351.67</v>
      </c>
      <c r="C289" s="5">
        <v>0</v>
      </c>
      <c r="D289" s="5">
        <v>0</v>
      </c>
      <c r="E289" s="5">
        <v>-693351.67</v>
      </c>
      <c r="F289" s="5">
        <v>-665443.27537999151</v>
      </c>
      <c r="G289" s="5">
        <v>0</v>
      </c>
      <c r="H289" s="5">
        <v>0</v>
      </c>
      <c r="I289" s="5">
        <v>-665443.27537999151</v>
      </c>
      <c r="J289" s="12">
        <v>0</v>
      </c>
    </row>
    <row r="290" spans="1:10" x14ac:dyDescent="0.3">
      <c r="A290" s="11" t="s">
        <v>255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12">
        <v>0</v>
      </c>
    </row>
    <row r="291" spans="1:10" x14ac:dyDescent="0.3">
      <c r="A291" s="11" t="s">
        <v>256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12">
        <v>0</v>
      </c>
    </row>
    <row r="292" spans="1:10" x14ac:dyDescent="0.3">
      <c r="A292" s="11" t="s">
        <v>257</v>
      </c>
      <c r="B292" s="5">
        <v>54455.34</v>
      </c>
      <c r="C292" s="5">
        <v>0</v>
      </c>
      <c r="D292" s="5">
        <v>0</v>
      </c>
      <c r="E292" s="5">
        <v>54455.34</v>
      </c>
      <c r="F292" s="5">
        <v>52263.434818771057</v>
      </c>
      <c r="G292" s="5">
        <v>0</v>
      </c>
      <c r="H292" s="5">
        <v>0</v>
      </c>
      <c r="I292" s="5">
        <v>52263.434818771057</v>
      </c>
      <c r="J292" s="12">
        <v>0</v>
      </c>
    </row>
    <row r="293" spans="1:10" x14ac:dyDescent="0.3">
      <c r="A293" s="11" t="s">
        <v>258</v>
      </c>
      <c r="B293" s="5">
        <v>51417463.750000007</v>
      </c>
      <c r="C293" s="5">
        <v>0</v>
      </c>
      <c r="D293" s="5">
        <v>0</v>
      </c>
      <c r="E293" s="5">
        <v>51417463.750000007</v>
      </c>
      <c r="F293" s="5">
        <v>49681473.875435069</v>
      </c>
      <c r="G293" s="5">
        <v>0</v>
      </c>
      <c r="H293" s="5">
        <v>0</v>
      </c>
      <c r="I293" s="5">
        <v>49681473.875435069</v>
      </c>
      <c r="J293" s="12">
        <v>0</v>
      </c>
    </row>
    <row r="294" spans="1:10" x14ac:dyDescent="0.3">
      <c r="A294" s="11" t="s">
        <v>259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12">
        <v>0</v>
      </c>
    </row>
    <row r="295" spans="1:10" x14ac:dyDescent="0.3">
      <c r="A295" s="11" t="s">
        <v>260</v>
      </c>
      <c r="B295" s="5">
        <v>1201452.6800000002</v>
      </c>
      <c r="C295" s="5">
        <v>0</v>
      </c>
      <c r="D295" s="5">
        <v>0</v>
      </c>
      <c r="E295" s="5">
        <v>1201452.6800000002</v>
      </c>
      <c r="F295" s="5">
        <v>1153092.4943085071</v>
      </c>
      <c r="G295" s="5">
        <v>0</v>
      </c>
      <c r="H295" s="5">
        <v>0</v>
      </c>
      <c r="I295" s="5">
        <v>1153092.4943085071</v>
      </c>
      <c r="J295" s="12">
        <v>0</v>
      </c>
    </row>
    <row r="296" spans="1:10" x14ac:dyDescent="0.3">
      <c r="A296" s="11" t="s">
        <v>261</v>
      </c>
      <c r="B296" s="5">
        <v>1481783.13</v>
      </c>
      <c r="C296" s="5">
        <v>0</v>
      </c>
      <c r="D296" s="5">
        <v>0</v>
      </c>
      <c r="E296" s="5">
        <v>1481783.13</v>
      </c>
      <c r="F296" s="5">
        <v>1422139.243466473</v>
      </c>
      <c r="G296" s="5">
        <v>0</v>
      </c>
      <c r="H296" s="5">
        <v>0</v>
      </c>
      <c r="I296" s="5">
        <v>1422139.243466473</v>
      </c>
      <c r="J296" s="12">
        <v>0.95974857229375599</v>
      </c>
    </row>
    <row r="297" spans="1:10" x14ac:dyDescent="0.3">
      <c r="A297" s="11" t="s">
        <v>262</v>
      </c>
      <c r="B297" s="5">
        <v>482993.27999999997</v>
      </c>
      <c r="C297" s="5">
        <v>0</v>
      </c>
      <c r="D297" s="5">
        <v>0</v>
      </c>
      <c r="E297" s="5">
        <v>482993.27999999997</v>
      </c>
      <c r="F297" s="5">
        <v>463552.11090747832</v>
      </c>
      <c r="G297" s="5">
        <v>0</v>
      </c>
      <c r="H297" s="5">
        <v>0</v>
      </c>
      <c r="I297" s="5">
        <v>463552.11090747832</v>
      </c>
      <c r="J297" s="12">
        <v>0.95974857229375599</v>
      </c>
    </row>
    <row r="298" spans="1:10" x14ac:dyDescent="0.3">
      <c r="A298" s="11" t="s">
        <v>263</v>
      </c>
      <c r="B298" s="5">
        <v>-9310323</v>
      </c>
      <c r="C298" s="5">
        <v>0</v>
      </c>
      <c r="D298" s="5">
        <v>0</v>
      </c>
      <c r="E298" s="5">
        <v>-9310323</v>
      </c>
      <c r="F298" s="5">
        <v>-8935569.2068437189</v>
      </c>
      <c r="G298" s="5">
        <v>0</v>
      </c>
      <c r="H298" s="5">
        <v>0</v>
      </c>
      <c r="I298" s="5">
        <v>-8935569.2068437189</v>
      </c>
      <c r="J298" s="12">
        <v>0.95974857229375599</v>
      </c>
    </row>
    <row r="299" spans="1:10" ht="15.75" thickBot="1" x14ac:dyDescent="0.3">
      <c r="A299" s="11" t="s">
        <v>264</v>
      </c>
      <c r="B299" s="5">
        <v>-1548201</v>
      </c>
      <c r="C299" s="5">
        <v>0</v>
      </c>
      <c r="D299" s="5">
        <v>0</v>
      </c>
      <c r="E299" s="5">
        <v>-1548201</v>
      </c>
      <c r="F299" s="5">
        <v>-1485883.6993737654</v>
      </c>
      <c r="G299" s="5">
        <v>0</v>
      </c>
      <c r="H299" s="5">
        <v>0</v>
      </c>
      <c r="I299" s="5">
        <v>-1485883.6993737654</v>
      </c>
      <c r="J299" s="12">
        <v>0.95974857229375599</v>
      </c>
    </row>
    <row r="300" spans="1:10" x14ac:dyDescent="0.3">
      <c r="A300" s="18" t="s">
        <v>234</v>
      </c>
      <c r="B300" s="17">
        <v>-37206025.519999981</v>
      </c>
      <c r="C300" s="17">
        <v>0</v>
      </c>
      <c r="D300" s="17">
        <v>0</v>
      </c>
      <c r="E300" s="17">
        <v>-37206025.519999981</v>
      </c>
      <c r="F300" s="17">
        <v>-34455143.249268577</v>
      </c>
      <c r="G300" s="17">
        <v>0</v>
      </c>
      <c r="H300" s="17">
        <v>0</v>
      </c>
      <c r="I300" s="17">
        <v>-34455143.249268577</v>
      </c>
      <c r="J300" s="15" t="s">
        <v>1</v>
      </c>
    </row>
    <row r="302" spans="1:10" x14ac:dyDescent="0.3">
      <c r="A302" s="7" t="s">
        <v>265</v>
      </c>
      <c r="B302" s="5"/>
      <c r="C302" s="5"/>
      <c r="D302" s="5"/>
      <c r="E302" s="5"/>
      <c r="F302" s="5"/>
      <c r="G302" s="5"/>
      <c r="H302" s="5"/>
      <c r="I302" s="5"/>
      <c r="J302" s="6"/>
    </row>
    <row r="303" spans="1:10" x14ac:dyDescent="0.3">
      <c r="A303" s="11" t="s">
        <v>266</v>
      </c>
      <c r="B303" s="5">
        <v>417462378.12</v>
      </c>
      <c r="C303" s="5">
        <v>0</v>
      </c>
      <c r="D303" s="5">
        <v>0</v>
      </c>
      <c r="E303" s="5">
        <v>417462378.12</v>
      </c>
      <c r="F303" s="5">
        <v>400658921.38702613</v>
      </c>
      <c r="G303" s="5">
        <v>0</v>
      </c>
      <c r="H303" s="5">
        <v>0</v>
      </c>
      <c r="I303" s="5">
        <v>400658921.38702613</v>
      </c>
      <c r="J303" s="12">
        <v>0</v>
      </c>
    </row>
    <row r="304" spans="1:10" x14ac:dyDescent="0.3">
      <c r="A304" s="11" t="s">
        <v>267</v>
      </c>
      <c r="B304" s="5">
        <v>15304793.810000002</v>
      </c>
      <c r="C304" s="5">
        <v>0</v>
      </c>
      <c r="D304" s="5">
        <v>0</v>
      </c>
      <c r="E304" s="5">
        <v>15304793.810000002</v>
      </c>
      <c r="F304" s="5">
        <v>15304793.810000002</v>
      </c>
      <c r="G304" s="5">
        <v>0</v>
      </c>
      <c r="H304" s="5">
        <v>0</v>
      </c>
      <c r="I304" s="5">
        <v>15304793.810000002</v>
      </c>
      <c r="J304" s="12">
        <v>0</v>
      </c>
    </row>
    <row r="305" spans="1:10" x14ac:dyDescent="0.3">
      <c r="A305" s="11" t="s">
        <v>268</v>
      </c>
      <c r="B305" s="5">
        <v>6086064.1199999992</v>
      </c>
      <c r="C305" s="5">
        <v>0</v>
      </c>
      <c r="D305" s="5">
        <v>0</v>
      </c>
      <c r="E305" s="5">
        <v>6086064.1199999992</v>
      </c>
      <c r="F305" s="5">
        <v>5841091.3500582539</v>
      </c>
      <c r="G305" s="5">
        <v>0</v>
      </c>
      <c r="H305" s="5">
        <v>0</v>
      </c>
      <c r="I305" s="5">
        <v>5841091.3500582539</v>
      </c>
      <c r="J305" s="12">
        <v>0</v>
      </c>
    </row>
    <row r="306" spans="1:10" x14ac:dyDescent="0.3">
      <c r="A306" s="11" t="s">
        <v>269</v>
      </c>
      <c r="B306" s="5">
        <v>3214867.8400000008</v>
      </c>
      <c r="C306" s="5">
        <v>0</v>
      </c>
      <c r="D306" s="5">
        <v>0</v>
      </c>
      <c r="E306" s="5">
        <v>3214867.8400000008</v>
      </c>
      <c r="F306" s="5">
        <v>3085464.8195531117</v>
      </c>
      <c r="G306" s="5">
        <v>0</v>
      </c>
      <c r="H306" s="5">
        <v>0</v>
      </c>
      <c r="I306" s="5">
        <v>3085464.8195531117</v>
      </c>
      <c r="J306" s="12">
        <v>0</v>
      </c>
    </row>
    <row r="307" spans="1:10" x14ac:dyDescent="0.3">
      <c r="A307" s="11" t="s">
        <v>270</v>
      </c>
      <c r="B307" s="5">
        <v>364193.41</v>
      </c>
      <c r="C307" s="5">
        <v>0</v>
      </c>
      <c r="D307" s="5">
        <v>0</v>
      </c>
      <c r="E307" s="5">
        <v>364193.41</v>
      </c>
      <c r="F307" s="5">
        <v>364193.41</v>
      </c>
      <c r="G307" s="5">
        <v>0</v>
      </c>
      <c r="H307" s="5">
        <v>0</v>
      </c>
      <c r="I307" s="5">
        <v>364193.41</v>
      </c>
      <c r="J307" s="12">
        <v>0</v>
      </c>
    </row>
    <row r="308" spans="1:10" ht="15.75" thickBot="1" x14ac:dyDescent="0.3">
      <c r="A308" s="11" t="s">
        <v>271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12">
        <v>0</v>
      </c>
    </row>
    <row r="309" spans="1:10" x14ac:dyDescent="0.3">
      <c r="A309" s="18" t="s">
        <v>265</v>
      </c>
      <c r="B309" s="17">
        <v>442432297.30000001</v>
      </c>
      <c r="C309" s="17">
        <v>0</v>
      </c>
      <c r="D309" s="17">
        <v>0</v>
      </c>
      <c r="E309" s="17">
        <v>442432297.30000001</v>
      </c>
      <c r="F309" s="17">
        <v>425254464.77663755</v>
      </c>
      <c r="G309" s="17">
        <v>0</v>
      </c>
      <c r="H309" s="17">
        <v>0</v>
      </c>
      <c r="I309" s="17">
        <v>425254464.77663755</v>
      </c>
      <c r="J309" s="15" t="s">
        <v>1</v>
      </c>
    </row>
    <row r="311" spans="1:10" x14ac:dyDescent="0.3">
      <c r="A311" s="7" t="s">
        <v>272</v>
      </c>
      <c r="B311" s="5"/>
      <c r="C311" s="5"/>
      <c r="D311" s="5"/>
      <c r="E311" s="5"/>
      <c r="F311" s="5"/>
      <c r="G311" s="5"/>
      <c r="H311" s="5"/>
      <c r="I311" s="5"/>
      <c r="J311" s="6"/>
    </row>
    <row r="312" spans="1:10" x14ac:dyDescent="0.3">
      <c r="A312" s="11" t="s">
        <v>273</v>
      </c>
      <c r="B312" s="5">
        <v>1478787</v>
      </c>
      <c r="C312" s="5">
        <v>0</v>
      </c>
      <c r="D312" s="5">
        <v>0</v>
      </c>
      <c r="E312" s="5">
        <v>1478787</v>
      </c>
      <c r="F312" s="5">
        <v>0</v>
      </c>
      <c r="G312" s="5">
        <v>0</v>
      </c>
      <c r="H312" s="5">
        <v>0</v>
      </c>
      <c r="I312" s="5">
        <v>0</v>
      </c>
      <c r="J312" s="12">
        <v>0</v>
      </c>
    </row>
    <row r="313" spans="1:10" x14ac:dyDescent="0.3">
      <c r="A313" s="11" t="s">
        <v>274</v>
      </c>
      <c r="B313" s="5">
        <v>9472494.6199999992</v>
      </c>
      <c r="C313" s="5">
        <v>0</v>
      </c>
      <c r="D313" s="5">
        <v>0</v>
      </c>
      <c r="E313" s="5">
        <v>9472494.6199999992</v>
      </c>
      <c r="F313" s="5">
        <v>9472494.6199999992</v>
      </c>
      <c r="G313" s="5">
        <v>0</v>
      </c>
      <c r="H313" s="5">
        <v>0</v>
      </c>
      <c r="I313" s="5">
        <v>9472494.6199999992</v>
      </c>
      <c r="J313" s="12">
        <v>0</v>
      </c>
    </row>
    <row r="314" spans="1:10" x14ac:dyDescent="0.3">
      <c r="A314" s="11" t="s">
        <v>275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12">
        <v>0</v>
      </c>
    </row>
    <row r="315" spans="1:10" x14ac:dyDescent="0.3">
      <c r="A315" s="11" t="s">
        <v>276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12">
        <v>0</v>
      </c>
    </row>
    <row r="316" spans="1:10" x14ac:dyDescent="0.3">
      <c r="A316" s="11" t="s">
        <v>277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12">
        <v>0</v>
      </c>
    </row>
    <row r="317" spans="1:10" x14ac:dyDescent="0.3">
      <c r="A317" s="11" t="s">
        <v>278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12">
        <v>0</v>
      </c>
    </row>
    <row r="318" spans="1:10" x14ac:dyDescent="0.3">
      <c r="A318" s="11" t="s">
        <v>279</v>
      </c>
      <c r="B318" s="5">
        <v>51811.220000000008</v>
      </c>
      <c r="C318" s="5">
        <v>0</v>
      </c>
      <c r="D318" s="5">
        <v>0</v>
      </c>
      <c r="E318" s="5">
        <v>51811.220000000008</v>
      </c>
      <c r="F318" s="5">
        <v>49725.744423797703</v>
      </c>
      <c r="G318" s="5">
        <v>0</v>
      </c>
      <c r="H318" s="5">
        <v>0</v>
      </c>
      <c r="I318" s="5">
        <v>49725.744423797703</v>
      </c>
      <c r="J318" s="12">
        <v>0</v>
      </c>
    </row>
    <row r="319" spans="1:10" x14ac:dyDescent="0.3">
      <c r="A319" s="11" t="s">
        <v>280</v>
      </c>
      <c r="B319" s="5">
        <v>7287413.0899999999</v>
      </c>
      <c r="C319" s="5">
        <v>0</v>
      </c>
      <c r="D319" s="5">
        <v>0</v>
      </c>
      <c r="E319" s="5">
        <v>7287413.0899999999</v>
      </c>
      <c r="F319" s="5">
        <v>6994084.3088423284</v>
      </c>
      <c r="G319" s="5">
        <v>0</v>
      </c>
      <c r="H319" s="5">
        <v>0</v>
      </c>
      <c r="I319" s="5">
        <v>6994084.3088423284</v>
      </c>
      <c r="J319" s="12">
        <v>0</v>
      </c>
    </row>
    <row r="320" spans="1:10" x14ac:dyDescent="0.3">
      <c r="A320" s="11" t="s">
        <v>281</v>
      </c>
      <c r="B320" s="5">
        <v>3936858.1599999997</v>
      </c>
      <c r="C320" s="5">
        <v>0</v>
      </c>
      <c r="D320" s="5">
        <v>0</v>
      </c>
      <c r="E320" s="5">
        <v>3936858.1599999997</v>
      </c>
      <c r="F320" s="5">
        <v>3936858.1599999997</v>
      </c>
      <c r="G320" s="5">
        <v>0</v>
      </c>
      <c r="H320" s="5">
        <v>0</v>
      </c>
      <c r="I320" s="5">
        <v>3936858.1599999997</v>
      </c>
      <c r="J320" s="12">
        <v>0</v>
      </c>
    </row>
    <row r="321" spans="1:10" x14ac:dyDescent="0.3">
      <c r="A321" s="11" t="s">
        <v>282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12">
        <v>0</v>
      </c>
    </row>
    <row r="322" spans="1:10" ht="15" thickBot="1" x14ac:dyDescent="0.35">
      <c r="A322" s="11" t="s">
        <v>283</v>
      </c>
      <c r="B322" s="5">
        <v>-20598151.91</v>
      </c>
      <c r="C322" s="5">
        <v>0</v>
      </c>
      <c r="D322" s="5">
        <v>0</v>
      </c>
      <c r="E322" s="5">
        <v>-20598151.91</v>
      </c>
      <c r="F322" s="5">
        <v>-19769046.887512404</v>
      </c>
      <c r="G322" s="5">
        <v>0</v>
      </c>
      <c r="H322" s="5">
        <v>0</v>
      </c>
      <c r="I322" s="5">
        <v>-19769046.887512404</v>
      </c>
      <c r="J322" s="12">
        <v>0</v>
      </c>
    </row>
    <row r="323" spans="1:10" x14ac:dyDescent="0.3">
      <c r="A323" s="18" t="s">
        <v>272</v>
      </c>
      <c r="B323" s="17">
        <v>1629212.1799999997</v>
      </c>
      <c r="C323" s="17">
        <v>0</v>
      </c>
      <c r="D323" s="17">
        <v>0</v>
      </c>
      <c r="E323" s="17">
        <v>1629212.1799999997</v>
      </c>
      <c r="F323" s="17">
        <v>684115.94575371966</v>
      </c>
      <c r="G323" s="17">
        <v>0</v>
      </c>
      <c r="H323" s="17">
        <v>0</v>
      </c>
      <c r="I323" s="17">
        <v>684115.94575371966</v>
      </c>
      <c r="J323" s="15" t="s">
        <v>1</v>
      </c>
    </row>
    <row r="324" spans="1:10" ht="15.75" thickBot="1" x14ac:dyDescent="0.3"/>
    <row r="325" spans="1:10" x14ac:dyDescent="0.3">
      <c r="A325" s="19" t="s">
        <v>13</v>
      </c>
      <c r="B325" s="17">
        <v>-1647910797.6199987</v>
      </c>
      <c r="C325" s="17">
        <v>100612246.61997738</v>
      </c>
      <c r="D325" s="17">
        <v>0</v>
      </c>
      <c r="E325" s="17">
        <v>-1547298551.0000253</v>
      </c>
      <c r="F325" s="17">
        <v>-1582137622.7911828</v>
      </c>
      <c r="G325" s="17">
        <v>122888067.50805366</v>
      </c>
      <c r="H325" s="17">
        <v>0</v>
      </c>
      <c r="I325" s="17">
        <v>-1459249555.283134</v>
      </c>
      <c r="J325" s="15" t="s">
        <v>1</v>
      </c>
    </row>
  </sheetData>
  <mergeCells count="2">
    <mergeCell ref="A3:A4"/>
    <mergeCell ref="B3:J3"/>
  </mergeCells>
  <pageMargins left="0.5" right="0.5" top="0.70000000000000007" bottom="0.5" header="0.3" footer="0.3"/>
  <pageSetup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8" sqref="B8"/>
    </sheetView>
  </sheetViews>
  <sheetFormatPr defaultRowHeight="10.199999999999999" x14ac:dyDescent="0.2"/>
  <cols>
    <col min="1" max="1" width="11.33203125" style="40" customWidth="1"/>
    <col min="2" max="2" width="12.6640625" style="40" customWidth="1"/>
    <col min="3" max="3" width="9.6640625" style="46" customWidth="1"/>
    <col min="4" max="4" width="9.6640625" style="40" customWidth="1"/>
    <col min="5" max="5" width="10.6640625" style="63" customWidth="1"/>
    <col min="6" max="9" width="9.6640625" style="40" customWidth="1"/>
    <col min="10" max="11" width="9.109375" style="40"/>
    <col min="12" max="12" width="16.109375" style="40" bestFit="1" customWidth="1"/>
    <col min="13" max="257" width="9.109375" style="40"/>
    <col min="258" max="258" width="12.6640625" style="40" customWidth="1"/>
    <col min="259" max="260" width="9.6640625" style="40" customWidth="1"/>
    <col min="261" max="261" width="10.6640625" style="40" customWidth="1"/>
    <col min="262" max="265" width="9.6640625" style="40" customWidth="1"/>
    <col min="266" max="267" width="9.109375" style="40"/>
    <col min="268" max="268" width="16.109375" style="40" bestFit="1" customWidth="1"/>
    <col min="269" max="513" width="9.109375" style="40"/>
    <col min="514" max="514" width="12.6640625" style="40" customWidth="1"/>
    <col min="515" max="516" width="9.6640625" style="40" customWidth="1"/>
    <col min="517" max="517" width="10.6640625" style="40" customWidth="1"/>
    <col min="518" max="521" width="9.6640625" style="40" customWidth="1"/>
    <col min="522" max="523" width="9.109375" style="40"/>
    <col min="524" max="524" width="16.109375" style="40" bestFit="1" customWidth="1"/>
    <col min="525" max="769" width="9.109375" style="40"/>
    <col min="770" max="770" width="12.6640625" style="40" customWidth="1"/>
    <col min="771" max="772" width="9.6640625" style="40" customWidth="1"/>
    <col min="773" max="773" width="10.6640625" style="40" customWidth="1"/>
    <col min="774" max="777" width="9.6640625" style="40" customWidth="1"/>
    <col min="778" max="779" width="9.109375" style="40"/>
    <col min="780" max="780" width="16.109375" style="40" bestFit="1" customWidth="1"/>
    <col min="781" max="1025" width="9.109375" style="40"/>
    <col min="1026" max="1026" width="12.6640625" style="40" customWidth="1"/>
    <col min="1027" max="1028" width="9.6640625" style="40" customWidth="1"/>
    <col min="1029" max="1029" width="10.6640625" style="40" customWidth="1"/>
    <col min="1030" max="1033" width="9.6640625" style="40" customWidth="1"/>
    <col min="1034" max="1035" width="9.109375" style="40"/>
    <col min="1036" max="1036" width="16.109375" style="40" bestFit="1" customWidth="1"/>
    <col min="1037" max="1281" width="9.109375" style="40"/>
    <col min="1282" max="1282" width="12.6640625" style="40" customWidth="1"/>
    <col min="1283" max="1284" width="9.6640625" style="40" customWidth="1"/>
    <col min="1285" max="1285" width="10.6640625" style="40" customWidth="1"/>
    <col min="1286" max="1289" width="9.6640625" style="40" customWidth="1"/>
    <col min="1290" max="1291" width="9.109375" style="40"/>
    <col min="1292" max="1292" width="16.109375" style="40" bestFit="1" customWidth="1"/>
    <col min="1293" max="1537" width="9.109375" style="40"/>
    <col min="1538" max="1538" width="12.6640625" style="40" customWidth="1"/>
    <col min="1539" max="1540" width="9.6640625" style="40" customWidth="1"/>
    <col min="1541" max="1541" width="10.6640625" style="40" customWidth="1"/>
    <col min="1542" max="1545" width="9.6640625" style="40" customWidth="1"/>
    <col min="1546" max="1547" width="9.109375" style="40"/>
    <col min="1548" max="1548" width="16.109375" style="40" bestFit="1" customWidth="1"/>
    <col min="1549" max="1793" width="9.109375" style="40"/>
    <col min="1794" max="1794" width="12.6640625" style="40" customWidth="1"/>
    <col min="1795" max="1796" width="9.6640625" style="40" customWidth="1"/>
    <col min="1797" max="1797" width="10.6640625" style="40" customWidth="1"/>
    <col min="1798" max="1801" width="9.6640625" style="40" customWidth="1"/>
    <col min="1802" max="1803" width="9.109375" style="40"/>
    <col min="1804" max="1804" width="16.109375" style="40" bestFit="1" customWidth="1"/>
    <col min="1805" max="2049" width="9.109375" style="40"/>
    <col min="2050" max="2050" width="12.6640625" style="40" customWidth="1"/>
    <col min="2051" max="2052" width="9.6640625" style="40" customWidth="1"/>
    <col min="2053" max="2053" width="10.6640625" style="40" customWidth="1"/>
    <col min="2054" max="2057" width="9.6640625" style="40" customWidth="1"/>
    <col min="2058" max="2059" width="9.109375" style="40"/>
    <col min="2060" max="2060" width="16.109375" style="40" bestFit="1" customWidth="1"/>
    <col min="2061" max="2305" width="9.109375" style="40"/>
    <col min="2306" max="2306" width="12.6640625" style="40" customWidth="1"/>
    <col min="2307" max="2308" width="9.6640625" style="40" customWidth="1"/>
    <col min="2309" max="2309" width="10.6640625" style="40" customWidth="1"/>
    <col min="2310" max="2313" width="9.6640625" style="40" customWidth="1"/>
    <col min="2314" max="2315" width="9.109375" style="40"/>
    <col min="2316" max="2316" width="16.109375" style="40" bestFit="1" customWidth="1"/>
    <col min="2317" max="2561" width="9.109375" style="40"/>
    <col min="2562" max="2562" width="12.6640625" style="40" customWidth="1"/>
    <col min="2563" max="2564" width="9.6640625" style="40" customWidth="1"/>
    <col min="2565" max="2565" width="10.6640625" style="40" customWidth="1"/>
    <col min="2566" max="2569" width="9.6640625" style="40" customWidth="1"/>
    <col min="2570" max="2571" width="9.109375" style="40"/>
    <col min="2572" max="2572" width="16.109375" style="40" bestFit="1" customWidth="1"/>
    <col min="2573" max="2817" width="9.109375" style="40"/>
    <col min="2818" max="2818" width="12.6640625" style="40" customWidth="1"/>
    <col min="2819" max="2820" width="9.6640625" style="40" customWidth="1"/>
    <col min="2821" max="2821" width="10.6640625" style="40" customWidth="1"/>
    <col min="2822" max="2825" width="9.6640625" style="40" customWidth="1"/>
    <col min="2826" max="2827" width="9.109375" style="40"/>
    <col min="2828" max="2828" width="16.109375" style="40" bestFit="1" customWidth="1"/>
    <col min="2829" max="3073" width="9.109375" style="40"/>
    <col min="3074" max="3074" width="12.6640625" style="40" customWidth="1"/>
    <col min="3075" max="3076" width="9.6640625" style="40" customWidth="1"/>
    <col min="3077" max="3077" width="10.6640625" style="40" customWidth="1"/>
    <col min="3078" max="3081" width="9.6640625" style="40" customWidth="1"/>
    <col min="3082" max="3083" width="9.109375" style="40"/>
    <col min="3084" max="3084" width="16.109375" style="40" bestFit="1" customWidth="1"/>
    <col min="3085" max="3329" width="9.109375" style="40"/>
    <col min="3330" max="3330" width="12.6640625" style="40" customWidth="1"/>
    <col min="3331" max="3332" width="9.6640625" style="40" customWidth="1"/>
    <col min="3333" max="3333" width="10.6640625" style="40" customWidth="1"/>
    <col min="3334" max="3337" width="9.6640625" style="40" customWidth="1"/>
    <col min="3338" max="3339" width="9.109375" style="40"/>
    <col min="3340" max="3340" width="16.109375" style="40" bestFit="1" customWidth="1"/>
    <col min="3341" max="3585" width="9.109375" style="40"/>
    <col min="3586" max="3586" width="12.6640625" style="40" customWidth="1"/>
    <col min="3587" max="3588" width="9.6640625" style="40" customWidth="1"/>
    <col min="3589" max="3589" width="10.6640625" style="40" customWidth="1"/>
    <col min="3590" max="3593" width="9.6640625" style="40" customWidth="1"/>
    <col min="3594" max="3595" width="9.109375" style="40"/>
    <col min="3596" max="3596" width="16.109375" style="40" bestFit="1" customWidth="1"/>
    <col min="3597" max="3841" width="9.109375" style="40"/>
    <col min="3842" max="3842" width="12.6640625" style="40" customWidth="1"/>
    <col min="3843" max="3844" width="9.6640625" style="40" customWidth="1"/>
    <col min="3845" max="3845" width="10.6640625" style="40" customWidth="1"/>
    <col min="3846" max="3849" width="9.6640625" style="40" customWidth="1"/>
    <col min="3850" max="3851" width="9.109375" style="40"/>
    <col min="3852" max="3852" width="16.109375" style="40" bestFit="1" customWidth="1"/>
    <col min="3853" max="4097" width="9.109375" style="40"/>
    <col min="4098" max="4098" width="12.6640625" style="40" customWidth="1"/>
    <col min="4099" max="4100" width="9.6640625" style="40" customWidth="1"/>
    <col min="4101" max="4101" width="10.6640625" style="40" customWidth="1"/>
    <col min="4102" max="4105" width="9.6640625" style="40" customWidth="1"/>
    <col min="4106" max="4107" width="9.109375" style="40"/>
    <col min="4108" max="4108" width="16.109375" style="40" bestFit="1" customWidth="1"/>
    <col min="4109" max="4353" width="9.109375" style="40"/>
    <col min="4354" max="4354" width="12.6640625" style="40" customWidth="1"/>
    <col min="4355" max="4356" width="9.6640625" style="40" customWidth="1"/>
    <col min="4357" max="4357" width="10.6640625" style="40" customWidth="1"/>
    <col min="4358" max="4361" width="9.6640625" style="40" customWidth="1"/>
    <col min="4362" max="4363" width="9.109375" style="40"/>
    <col min="4364" max="4364" width="16.109375" style="40" bestFit="1" customWidth="1"/>
    <col min="4365" max="4609" width="9.109375" style="40"/>
    <col min="4610" max="4610" width="12.6640625" style="40" customWidth="1"/>
    <col min="4611" max="4612" width="9.6640625" style="40" customWidth="1"/>
    <col min="4613" max="4613" width="10.6640625" style="40" customWidth="1"/>
    <col min="4614" max="4617" width="9.6640625" style="40" customWidth="1"/>
    <col min="4618" max="4619" width="9.109375" style="40"/>
    <col min="4620" max="4620" width="16.109375" style="40" bestFit="1" customWidth="1"/>
    <col min="4621" max="4865" width="9.109375" style="40"/>
    <col min="4866" max="4866" width="12.6640625" style="40" customWidth="1"/>
    <col min="4867" max="4868" width="9.6640625" style="40" customWidth="1"/>
    <col min="4869" max="4869" width="10.6640625" style="40" customWidth="1"/>
    <col min="4870" max="4873" width="9.6640625" style="40" customWidth="1"/>
    <col min="4874" max="4875" width="9.109375" style="40"/>
    <col min="4876" max="4876" width="16.109375" style="40" bestFit="1" customWidth="1"/>
    <col min="4877" max="5121" width="9.109375" style="40"/>
    <col min="5122" max="5122" width="12.6640625" style="40" customWidth="1"/>
    <col min="5123" max="5124" width="9.6640625" style="40" customWidth="1"/>
    <col min="5125" max="5125" width="10.6640625" style="40" customWidth="1"/>
    <col min="5126" max="5129" width="9.6640625" style="40" customWidth="1"/>
    <col min="5130" max="5131" width="9.109375" style="40"/>
    <col min="5132" max="5132" width="16.109375" style="40" bestFit="1" customWidth="1"/>
    <col min="5133" max="5377" width="9.109375" style="40"/>
    <col min="5378" max="5378" width="12.6640625" style="40" customWidth="1"/>
    <col min="5379" max="5380" width="9.6640625" style="40" customWidth="1"/>
    <col min="5381" max="5381" width="10.6640625" style="40" customWidth="1"/>
    <col min="5382" max="5385" width="9.6640625" style="40" customWidth="1"/>
    <col min="5386" max="5387" width="9.109375" style="40"/>
    <col min="5388" max="5388" width="16.109375" style="40" bestFit="1" customWidth="1"/>
    <col min="5389" max="5633" width="9.109375" style="40"/>
    <col min="5634" max="5634" width="12.6640625" style="40" customWidth="1"/>
    <col min="5635" max="5636" width="9.6640625" style="40" customWidth="1"/>
    <col min="5637" max="5637" width="10.6640625" style="40" customWidth="1"/>
    <col min="5638" max="5641" width="9.6640625" style="40" customWidth="1"/>
    <col min="5642" max="5643" width="9.109375" style="40"/>
    <col min="5644" max="5644" width="16.109375" style="40" bestFit="1" customWidth="1"/>
    <col min="5645" max="5889" width="9.109375" style="40"/>
    <col min="5890" max="5890" width="12.6640625" style="40" customWidth="1"/>
    <col min="5891" max="5892" width="9.6640625" style="40" customWidth="1"/>
    <col min="5893" max="5893" width="10.6640625" style="40" customWidth="1"/>
    <col min="5894" max="5897" width="9.6640625" style="40" customWidth="1"/>
    <col min="5898" max="5899" width="9.109375" style="40"/>
    <col min="5900" max="5900" width="16.109375" style="40" bestFit="1" customWidth="1"/>
    <col min="5901" max="6145" width="9.109375" style="40"/>
    <col min="6146" max="6146" width="12.6640625" style="40" customWidth="1"/>
    <col min="6147" max="6148" width="9.6640625" style="40" customWidth="1"/>
    <col min="6149" max="6149" width="10.6640625" style="40" customWidth="1"/>
    <col min="6150" max="6153" width="9.6640625" style="40" customWidth="1"/>
    <col min="6154" max="6155" width="9.109375" style="40"/>
    <col min="6156" max="6156" width="16.109375" style="40" bestFit="1" customWidth="1"/>
    <col min="6157" max="6401" width="9.109375" style="40"/>
    <col min="6402" max="6402" width="12.6640625" style="40" customWidth="1"/>
    <col min="6403" max="6404" width="9.6640625" style="40" customWidth="1"/>
    <col min="6405" max="6405" width="10.6640625" style="40" customWidth="1"/>
    <col min="6406" max="6409" width="9.6640625" style="40" customWidth="1"/>
    <col min="6410" max="6411" width="9.109375" style="40"/>
    <col min="6412" max="6412" width="16.109375" style="40" bestFit="1" customWidth="1"/>
    <col min="6413" max="6657" width="9.109375" style="40"/>
    <col min="6658" max="6658" width="12.6640625" style="40" customWidth="1"/>
    <col min="6659" max="6660" width="9.6640625" style="40" customWidth="1"/>
    <col min="6661" max="6661" width="10.6640625" style="40" customWidth="1"/>
    <col min="6662" max="6665" width="9.6640625" style="40" customWidth="1"/>
    <col min="6666" max="6667" width="9.109375" style="40"/>
    <col min="6668" max="6668" width="16.109375" style="40" bestFit="1" customWidth="1"/>
    <col min="6669" max="6913" width="9.109375" style="40"/>
    <col min="6914" max="6914" width="12.6640625" style="40" customWidth="1"/>
    <col min="6915" max="6916" width="9.6640625" style="40" customWidth="1"/>
    <col min="6917" max="6917" width="10.6640625" style="40" customWidth="1"/>
    <col min="6918" max="6921" width="9.6640625" style="40" customWidth="1"/>
    <col min="6922" max="6923" width="9.109375" style="40"/>
    <col min="6924" max="6924" width="16.109375" style="40" bestFit="1" customWidth="1"/>
    <col min="6925" max="7169" width="9.109375" style="40"/>
    <col min="7170" max="7170" width="12.6640625" style="40" customWidth="1"/>
    <col min="7171" max="7172" width="9.6640625" style="40" customWidth="1"/>
    <col min="7173" max="7173" width="10.6640625" style="40" customWidth="1"/>
    <col min="7174" max="7177" width="9.6640625" style="40" customWidth="1"/>
    <col min="7178" max="7179" width="9.109375" style="40"/>
    <col min="7180" max="7180" width="16.109375" style="40" bestFit="1" customWidth="1"/>
    <col min="7181" max="7425" width="9.109375" style="40"/>
    <col min="7426" max="7426" width="12.6640625" style="40" customWidth="1"/>
    <col min="7427" max="7428" width="9.6640625" style="40" customWidth="1"/>
    <col min="7429" max="7429" width="10.6640625" style="40" customWidth="1"/>
    <col min="7430" max="7433" width="9.6640625" style="40" customWidth="1"/>
    <col min="7434" max="7435" width="9.109375" style="40"/>
    <col min="7436" max="7436" width="16.109375" style="40" bestFit="1" customWidth="1"/>
    <col min="7437" max="7681" width="9.109375" style="40"/>
    <col min="7682" max="7682" width="12.6640625" style="40" customWidth="1"/>
    <col min="7683" max="7684" width="9.6640625" style="40" customWidth="1"/>
    <col min="7685" max="7685" width="10.6640625" style="40" customWidth="1"/>
    <col min="7686" max="7689" width="9.6640625" style="40" customWidth="1"/>
    <col min="7690" max="7691" width="9.109375" style="40"/>
    <col min="7692" max="7692" width="16.109375" style="40" bestFit="1" customWidth="1"/>
    <col min="7693" max="7937" width="9.109375" style="40"/>
    <col min="7938" max="7938" width="12.6640625" style="40" customWidth="1"/>
    <col min="7939" max="7940" width="9.6640625" style="40" customWidth="1"/>
    <col min="7941" max="7941" width="10.6640625" style="40" customWidth="1"/>
    <col min="7942" max="7945" width="9.6640625" style="40" customWidth="1"/>
    <col min="7946" max="7947" width="9.109375" style="40"/>
    <col min="7948" max="7948" width="16.109375" style="40" bestFit="1" customWidth="1"/>
    <col min="7949" max="8193" width="9.109375" style="40"/>
    <col min="8194" max="8194" width="12.6640625" style="40" customWidth="1"/>
    <col min="8195" max="8196" width="9.6640625" style="40" customWidth="1"/>
    <col min="8197" max="8197" width="10.6640625" style="40" customWidth="1"/>
    <col min="8198" max="8201" width="9.6640625" style="40" customWidth="1"/>
    <col min="8202" max="8203" width="9.109375" style="40"/>
    <col min="8204" max="8204" width="16.109375" style="40" bestFit="1" customWidth="1"/>
    <col min="8205" max="8449" width="9.109375" style="40"/>
    <col min="8450" max="8450" width="12.6640625" style="40" customWidth="1"/>
    <col min="8451" max="8452" width="9.6640625" style="40" customWidth="1"/>
    <col min="8453" max="8453" width="10.6640625" style="40" customWidth="1"/>
    <col min="8454" max="8457" width="9.6640625" style="40" customWidth="1"/>
    <col min="8458" max="8459" width="9.109375" style="40"/>
    <col min="8460" max="8460" width="16.109375" style="40" bestFit="1" customWidth="1"/>
    <col min="8461" max="8705" width="9.109375" style="40"/>
    <col min="8706" max="8706" width="12.6640625" style="40" customWidth="1"/>
    <col min="8707" max="8708" width="9.6640625" style="40" customWidth="1"/>
    <col min="8709" max="8709" width="10.6640625" style="40" customWidth="1"/>
    <col min="8710" max="8713" width="9.6640625" style="40" customWidth="1"/>
    <col min="8714" max="8715" width="9.109375" style="40"/>
    <col min="8716" max="8716" width="16.109375" style="40" bestFit="1" customWidth="1"/>
    <col min="8717" max="8961" width="9.109375" style="40"/>
    <col min="8962" max="8962" width="12.6640625" style="40" customWidth="1"/>
    <col min="8963" max="8964" width="9.6640625" style="40" customWidth="1"/>
    <col min="8965" max="8965" width="10.6640625" style="40" customWidth="1"/>
    <col min="8966" max="8969" width="9.6640625" style="40" customWidth="1"/>
    <col min="8970" max="8971" width="9.109375" style="40"/>
    <col min="8972" max="8972" width="16.109375" style="40" bestFit="1" customWidth="1"/>
    <col min="8973" max="9217" width="9.109375" style="40"/>
    <col min="9218" max="9218" width="12.6640625" style="40" customWidth="1"/>
    <col min="9219" max="9220" width="9.6640625" style="40" customWidth="1"/>
    <col min="9221" max="9221" width="10.6640625" style="40" customWidth="1"/>
    <col min="9222" max="9225" width="9.6640625" style="40" customWidth="1"/>
    <col min="9226" max="9227" width="9.109375" style="40"/>
    <col min="9228" max="9228" width="16.109375" style="40" bestFit="1" customWidth="1"/>
    <col min="9229" max="9473" width="9.109375" style="40"/>
    <col min="9474" max="9474" width="12.6640625" style="40" customWidth="1"/>
    <col min="9475" max="9476" width="9.6640625" style="40" customWidth="1"/>
    <col min="9477" max="9477" width="10.6640625" style="40" customWidth="1"/>
    <col min="9478" max="9481" width="9.6640625" style="40" customWidth="1"/>
    <col min="9482" max="9483" width="9.109375" style="40"/>
    <col min="9484" max="9484" width="16.109375" style="40" bestFit="1" customWidth="1"/>
    <col min="9485" max="9729" width="9.109375" style="40"/>
    <col min="9730" max="9730" width="12.6640625" style="40" customWidth="1"/>
    <col min="9731" max="9732" width="9.6640625" style="40" customWidth="1"/>
    <col min="9733" max="9733" width="10.6640625" style="40" customWidth="1"/>
    <col min="9734" max="9737" width="9.6640625" style="40" customWidth="1"/>
    <col min="9738" max="9739" width="9.109375" style="40"/>
    <col min="9740" max="9740" width="16.109375" style="40" bestFit="1" customWidth="1"/>
    <col min="9741" max="9985" width="9.109375" style="40"/>
    <col min="9986" max="9986" width="12.6640625" style="40" customWidth="1"/>
    <col min="9987" max="9988" width="9.6640625" style="40" customWidth="1"/>
    <col min="9989" max="9989" width="10.6640625" style="40" customWidth="1"/>
    <col min="9990" max="9993" width="9.6640625" style="40" customWidth="1"/>
    <col min="9994" max="9995" width="9.109375" style="40"/>
    <col min="9996" max="9996" width="16.109375" style="40" bestFit="1" customWidth="1"/>
    <col min="9997" max="10241" width="9.109375" style="40"/>
    <col min="10242" max="10242" width="12.6640625" style="40" customWidth="1"/>
    <col min="10243" max="10244" width="9.6640625" style="40" customWidth="1"/>
    <col min="10245" max="10245" width="10.6640625" style="40" customWidth="1"/>
    <col min="10246" max="10249" width="9.6640625" style="40" customWidth="1"/>
    <col min="10250" max="10251" width="9.109375" style="40"/>
    <col min="10252" max="10252" width="16.109375" style="40" bestFit="1" customWidth="1"/>
    <col min="10253" max="10497" width="9.109375" style="40"/>
    <col min="10498" max="10498" width="12.6640625" style="40" customWidth="1"/>
    <col min="10499" max="10500" width="9.6640625" style="40" customWidth="1"/>
    <col min="10501" max="10501" width="10.6640625" style="40" customWidth="1"/>
    <col min="10502" max="10505" width="9.6640625" style="40" customWidth="1"/>
    <col min="10506" max="10507" width="9.109375" style="40"/>
    <col min="10508" max="10508" width="16.109375" style="40" bestFit="1" customWidth="1"/>
    <col min="10509" max="10753" width="9.109375" style="40"/>
    <col min="10754" max="10754" width="12.6640625" style="40" customWidth="1"/>
    <col min="10755" max="10756" width="9.6640625" style="40" customWidth="1"/>
    <col min="10757" max="10757" width="10.6640625" style="40" customWidth="1"/>
    <col min="10758" max="10761" width="9.6640625" style="40" customWidth="1"/>
    <col min="10762" max="10763" width="9.109375" style="40"/>
    <col min="10764" max="10764" width="16.109375" style="40" bestFit="1" customWidth="1"/>
    <col min="10765" max="11009" width="9.109375" style="40"/>
    <col min="11010" max="11010" width="12.6640625" style="40" customWidth="1"/>
    <col min="11011" max="11012" width="9.6640625" style="40" customWidth="1"/>
    <col min="11013" max="11013" width="10.6640625" style="40" customWidth="1"/>
    <col min="11014" max="11017" width="9.6640625" style="40" customWidth="1"/>
    <col min="11018" max="11019" width="9.109375" style="40"/>
    <col min="11020" max="11020" width="16.109375" style="40" bestFit="1" customWidth="1"/>
    <col min="11021" max="11265" width="9.109375" style="40"/>
    <col min="11266" max="11266" width="12.6640625" style="40" customWidth="1"/>
    <col min="11267" max="11268" width="9.6640625" style="40" customWidth="1"/>
    <col min="11269" max="11269" width="10.6640625" style="40" customWidth="1"/>
    <col min="11270" max="11273" width="9.6640625" style="40" customWidth="1"/>
    <col min="11274" max="11275" width="9.109375" style="40"/>
    <col min="11276" max="11276" width="16.109375" style="40" bestFit="1" customWidth="1"/>
    <col min="11277" max="11521" width="9.109375" style="40"/>
    <col min="11522" max="11522" width="12.6640625" style="40" customWidth="1"/>
    <col min="11523" max="11524" width="9.6640625" style="40" customWidth="1"/>
    <col min="11525" max="11525" width="10.6640625" style="40" customWidth="1"/>
    <col min="11526" max="11529" width="9.6640625" style="40" customWidth="1"/>
    <col min="11530" max="11531" width="9.109375" style="40"/>
    <col min="11532" max="11532" width="16.109375" style="40" bestFit="1" customWidth="1"/>
    <col min="11533" max="11777" width="9.109375" style="40"/>
    <col min="11778" max="11778" width="12.6640625" style="40" customWidth="1"/>
    <col min="11779" max="11780" width="9.6640625" style="40" customWidth="1"/>
    <col min="11781" max="11781" width="10.6640625" style="40" customWidth="1"/>
    <col min="11782" max="11785" width="9.6640625" style="40" customWidth="1"/>
    <col min="11786" max="11787" width="9.109375" style="40"/>
    <col min="11788" max="11788" width="16.109375" style="40" bestFit="1" customWidth="1"/>
    <col min="11789" max="12033" width="9.109375" style="40"/>
    <col min="12034" max="12034" width="12.6640625" style="40" customWidth="1"/>
    <col min="12035" max="12036" width="9.6640625" style="40" customWidth="1"/>
    <col min="12037" max="12037" width="10.6640625" style="40" customWidth="1"/>
    <col min="12038" max="12041" width="9.6640625" style="40" customWidth="1"/>
    <col min="12042" max="12043" width="9.109375" style="40"/>
    <col min="12044" max="12044" width="16.109375" style="40" bestFit="1" customWidth="1"/>
    <col min="12045" max="12289" width="9.109375" style="40"/>
    <col min="12290" max="12290" width="12.6640625" style="40" customWidth="1"/>
    <col min="12291" max="12292" width="9.6640625" style="40" customWidth="1"/>
    <col min="12293" max="12293" width="10.6640625" style="40" customWidth="1"/>
    <col min="12294" max="12297" width="9.6640625" style="40" customWidth="1"/>
    <col min="12298" max="12299" width="9.109375" style="40"/>
    <col min="12300" max="12300" width="16.109375" style="40" bestFit="1" customWidth="1"/>
    <col min="12301" max="12545" width="9.109375" style="40"/>
    <col min="12546" max="12546" width="12.6640625" style="40" customWidth="1"/>
    <col min="12547" max="12548" width="9.6640625" style="40" customWidth="1"/>
    <col min="12549" max="12549" width="10.6640625" style="40" customWidth="1"/>
    <col min="12550" max="12553" width="9.6640625" style="40" customWidth="1"/>
    <col min="12554" max="12555" width="9.109375" style="40"/>
    <col min="12556" max="12556" width="16.109375" style="40" bestFit="1" customWidth="1"/>
    <col min="12557" max="12801" width="9.109375" style="40"/>
    <col min="12802" max="12802" width="12.6640625" style="40" customWidth="1"/>
    <col min="12803" max="12804" width="9.6640625" style="40" customWidth="1"/>
    <col min="12805" max="12805" width="10.6640625" style="40" customWidth="1"/>
    <col min="12806" max="12809" width="9.6640625" style="40" customWidth="1"/>
    <col min="12810" max="12811" width="9.109375" style="40"/>
    <col min="12812" max="12812" width="16.109375" style="40" bestFit="1" customWidth="1"/>
    <col min="12813" max="13057" width="9.109375" style="40"/>
    <col min="13058" max="13058" width="12.6640625" style="40" customWidth="1"/>
    <col min="13059" max="13060" width="9.6640625" style="40" customWidth="1"/>
    <col min="13061" max="13061" width="10.6640625" style="40" customWidth="1"/>
    <col min="13062" max="13065" width="9.6640625" style="40" customWidth="1"/>
    <col min="13066" max="13067" width="9.109375" style="40"/>
    <col min="13068" max="13068" width="16.109375" style="40" bestFit="1" customWidth="1"/>
    <col min="13069" max="13313" width="9.109375" style="40"/>
    <col min="13314" max="13314" width="12.6640625" style="40" customWidth="1"/>
    <col min="13315" max="13316" width="9.6640625" style="40" customWidth="1"/>
    <col min="13317" max="13317" width="10.6640625" style="40" customWidth="1"/>
    <col min="13318" max="13321" width="9.6640625" style="40" customWidth="1"/>
    <col min="13322" max="13323" width="9.109375" style="40"/>
    <col min="13324" max="13324" width="16.109375" style="40" bestFit="1" customWidth="1"/>
    <col min="13325" max="13569" width="9.109375" style="40"/>
    <col min="13570" max="13570" width="12.6640625" style="40" customWidth="1"/>
    <col min="13571" max="13572" width="9.6640625" style="40" customWidth="1"/>
    <col min="13573" max="13573" width="10.6640625" style="40" customWidth="1"/>
    <col min="13574" max="13577" width="9.6640625" style="40" customWidth="1"/>
    <col min="13578" max="13579" width="9.109375" style="40"/>
    <col min="13580" max="13580" width="16.109375" style="40" bestFit="1" customWidth="1"/>
    <col min="13581" max="13825" width="9.109375" style="40"/>
    <col min="13826" max="13826" width="12.6640625" style="40" customWidth="1"/>
    <col min="13827" max="13828" width="9.6640625" style="40" customWidth="1"/>
    <col min="13829" max="13829" width="10.6640625" style="40" customWidth="1"/>
    <col min="13830" max="13833" width="9.6640625" style="40" customWidth="1"/>
    <col min="13834" max="13835" width="9.109375" style="40"/>
    <col min="13836" max="13836" width="16.109375" style="40" bestFit="1" customWidth="1"/>
    <col min="13837" max="14081" width="9.109375" style="40"/>
    <col min="14082" max="14082" width="12.6640625" style="40" customWidth="1"/>
    <col min="14083" max="14084" width="9.6640625" style="40" customWidth="1"/>
    <col min="14085" max="14085" width="10.6640625" style="40" customWidth="1"/>
    <col min="14086" max="14089" width="9.6640625" style="40" customWidth="1"/>
    <col min="14090" max="14091" width="9.109375" style="40"/>
    <col min="14092" max="14092" width="16.109375" style="40" bestFit="1" customWidth="1"/>
    <col min="14093" max="14337" width="9.109375" style="40"/>
    <col min="14338" max="14338" width="12.6640625" style="40" customWidth="1"/>
    <col min="14339" max="14340" width="9.6640625" style="40" customWidth="1"/>
    <col min="14341" max="14341" width="10.6640625" style="40" customWidth="1"/>
    <col min="14342" max="14345" width="9.6640625" style="40" customWidth="1"/>
    <col min="14346" max="14347" width="9.109375" style="40"/>
    <col min="14348" max="14348" width="16.109375" style="40" bestFit="1" customWidth="1"/>
    <col min="14349" max="14593" width="9.109375" style="40"/>
    <col min="14594" max="14594" width="12.6640625" style="40" customWidth="1"/>
    <col min="14595" max="14596" width="9.6640625" style="40" customWidth="1"/>
    <col min="14597" max="14597" width="10.6640625" style="40" customWidth="1"/>
    <col min="14598" max="14601" width="9.6640625" style="40" customWidth="1"/>
    <col min="14602" max="14603" width="9.109375" style="40"/>
    <col min="14604" max="14604" width="16.109375" style="40" bestFit="1" customWidth="1"/>
    <col min="14605" max="14849" width="9.109375" style="40"/>
    <col min="14850" max="14850" width="12.6640625" style="40" customWidth="1"/>
    <col min="14851" max="14852" width="9.6640625" style="40" customWidth="1"/>
    <col min="14853" max="14853" width="10.6640625" style="40" customWidth="1"/>
    <col min="14854" max="14857" width="9.6640625" style="40" customWidth="1"/>
    <col min="14858" max="14859" width="9.109375" style="40"/>
    <col min="14860" max="14860" width="16.109375" style="40" bestFit="1" customWidth="1"/>
    <col min="14861" max="15105" width="9.109375" style="40"/>
    <col min="15106" max="15106" width="12.6640625" style="40" customWidth="1"/>
    <col min="15107" max="15108" width="9.6640625" style="40" customWidth="1"/>
    <col min="15109" max="15109" width="10.6640625" style="40" customWidth="1"/>
    <col min="15110" max="15113" width="9.6640625" style="40" customWidth="1"/>
    <col min="15114" max="15115" width="9.109375" style="40"/>
    <col min="15116" max="15116" width="16.109375" style="40" bestFit="1" customWidth="1"/>
    <col min="15117" max="15361" width="9.109375" style="40"/>
    <col min="15362" max="15362" width="12.6640625" style="40" customWidth="1"/>
    <col min="15363" max="15364" width="9.6640625" style="40" customWidth="1"/>
    <col min="15365" max="15365" width="10.6640625" style="40" customWidth="1"/>
    <col min="15366" max="15369" width="9.6640625" style="40" customWidth="1"/>
    <col min="15370" max="15371" width="9.109375" style="40"/>
    <col min="15372" max="15372" width="16.109375" style="40" bestFit="1" customWidth="1"/>
    <col min="15373" max="15617" width="9.109375" style="40"/>
    <col min="15618" max="15618" width="12.6640625" style="40" customWidth="1"/>
    <col min="15619" max="15620" width="9.6640625" style="40" customWidth="1"/>
    <col min="15621" max="15621" width="10.6640625" style="40" customWidth="1"/>
    <col min="15622" max="15625" width="9.6640625" style="40" customWidth="1"/>
    <col min="15626" max="15627" width="9.109375" style="40"/>
    <col min="15628" max="15628" width="16.109375" style="40" bestFit="1" customWidth="1"/>
    <col min="15629" max="15873" width="9.109375" style="40"/>
    <col min="15874" max="15874" width="12.6640625" style="40" customWidth="1"/>
    <col min="15875" max="15876" width="9.6640625" style="40" customWidth="1"/>
    <col min="15877" max="15877" width="10.6640625" style="40" customWidth="1"/>
    <col min="15878" max="15881" width="9.6640625" style="40" customWidth="1"/>
    <col min="15882" max="15883" width="9.109375" style="40"/>
    <col min="15884" max="15884" width="16.109375" style="40" bestFit="1" customWidth="1"/>
    <col min="15885" max="16129" width="9.109375" style="40"/>
    <col min="16130" max="16130" width="12.6640625" style="40" customWidth="1"/>
    <col min="16131" max="16132" width="9.6640625" style="40" customWidth="1"/>
    <col min="16133" max="16133" width="10.6640625" style="40" customWidth="1"/>
    <col min="16134" max="16137" width="9.6640625" style="40" customWidth="1"/>
    <col min="16138" max="16139" width="9.109375" style="40"/>
    <col min="16140" max="16140" width="16.109375" style="40" bestFit="1" customWidth="1"/>
    <col min="16141" max="16384" width="9.109375" style="40"/>
  </cols>
  <sheetData>
    <row r="1" spans="1:10" ht="13.2" x14ac:dyDescent="0.25">
      <c r="A1" s="73" t="s">
        <v>488</v>
      </c>
      <c r="B1" s="37"/>
      <c r="C1" s="38"/>
      <c r="D1" s="37"/>
      <c r="E1" s="39"/>
      <c r="F1" s="37"/>
      <c r="G1" s="37"/>
      <c r="H1" s="37"/>
      <c r="I1" s="37"/>
    </row>
    <row r="2" spans="1:10" ht="13.2" x14ac:dyDescent="0.25">
      <c r="A2" s="43" t="s">
        <v>486</v>
      </c>
      <c r="B2" s="37"/>
      <c r="C2" s="38"/>
      <c r="D2" s="37"/>
      <c r="E2" s="39"/>
      <c r="F2" s="37"/>
      <c r="G2" s="37"/>
      <c r="H2" s="37"/>
      <c r="I2" s="37"/>
    </row>
    <row r="3" spans="1:10" x14ac:dyDescent="0.2">
      <c r="B3" s="41" t="s">
        <v>472</v>
      </c>
      <c r="C3" s="41"/>
      <c r="D3" s="41"/>
      <c r="E3" s="42" t="s">
        <v>472</v>
      </c>
      <c r="F3" s="43"/>
      <c r="G3" s="41" t="s">
        <v>472</v>
      </c>
      <c r="H3" s="41" t="s">
        <v>472</v>
      </c>
      <c r="I3" s="41"/>
    </row>
    <row r="4" spans="1:10" ht="31.2" thickBot="1" x14ac:dyDescent="0.25">
      <c r="B4" s="44" t="s">
        <v>473</v>
      </c>
      <c r="C4" s="44" t="s">
        <v>474</v>
      </c>
      <c r="D4" s="44" t="s">
        <v>475</v>
      </c>
      <c r="E4" s="45" t="s">
        <v>476</v>
      </c>
      <c r="F4" s="44" t="s">
        <v>474</v>
      </c>
      <c r="G4" s="44" t="s">
        <v>477</v>
      </c>
      <c r="H4" s="44" t="s">
        <v>478</v>
      </c>
      <c r="I4" s="44" t="s">
        <v>479</v>
      </c>
    </row>
    <row r="5" spans="1:10" x14ac:dyDescent="0.2">
      <c r="A5" s="46"/>
      <c r="B5" s="47" t="s">
        <v>472</v>
      </c>
      <c r="D5" s="46" t="s">
        <v>472</v>
      </c>
      <c r="E5" s="48" t="s">
        <v>472</v>
      </c>
      <c r="F5" s="46"/>
      <c r="G5" s="47" t="s">
        <v>472</v>
      </c>
      <c r="H5" s="46"/>
      <c r="I5" s="46" t="s">
        <v>472</v>
      </c>
    </row>
    <row r="6" spans="1:10" x14ac:dyDescent="0.2">
      <c r="A6" s="46">
        <v>1988</v>
      </c>
      <c r="B6" s="49">
        <v>2953663</v>
      </c>
      <c r="C6" s="50" t="s">
        <v>472</v>
      </c>
      <c r="D6" s="51">
        <v>1</v>
      </c>
      <c r="E6" s="52">
        <v>118.71491496118615</v>
      </c>
      <c r="F6" s="50" t="s">
        <v>472</v>
      </c>
      <c r="G6" s="51">
        <v>1</v>
      </c>
      <c r="H6" s="51">
        <f>D6*G6</f>
        <v>1</v>
      </c>
      <c r="I6" s="51">
        <v>1</v>
      </c>
      <c r="J6" s="53"/>
    </row>
    <row r="7" spans="1:10" x14ac:dyDescent="0.2">
      <c r="A7" s="46">
        <v>1989</v>
      </c>
      <c r="B7" s="49">
        <v>3064436</v>
      </c>
      <c r="C7" s="50">
        <f t="shared" ref="C7:C36" si="0">(B7/B6)-1</f>
        <v>3.7503601460288527E-2</v>
      </c>
      <c r="D7" s="51">
        <f t="shared" ref="D7:D36" si="1">(1+C7)*D6</f>
        <v>1.0375036014602885</v>
      </c>
      <c r="E7" s="52">
        <v>124.47573741120192</v>
      </c>
      <c r="F7" s="50">
        <f t="shared" ref="F7:F36" si="2">(E7/E6)-1</f>
        <v>4.852652635853949E-2</v>
      </c>
      <c r="G7" s="51">
        <f t="shared" ref="G7:G36" si="3">(1+F7)*G6</f>
        <v>1.0485265263585395</v>
      </c>
      <c r="H7" s="51">
        <f>(1+C7)*(1+F7)</f>
        <v>1.0878500473236308</v>
      </c>
      <c r="I7" s="51">
        <f>I6*H7</f>
        <v>1.0878500473236308</v>
      </c>
      <c r="J7" s="53"/>
    </row>
    <row r="8" spans="1:10" x14ac:dyDescent="0.2">
      <c r="A8" s="46">
        <v>1990</v>
      </c>
      <c r="B8" s="49">
        <v>3158817</v>
      </c>
      <c r="C8" s="50">
        <f t="shared" si="0"/>
        <v>3.0798815834300441E-2</v>
      </c>
      <c r="D8" s="51">
        <f t="shared" si="1"/>
        <v>1.0694574838090873</v>
      </c>
      <c r="E8" s="52">
        <v>131.23983359937574</v>
      </c>
      <c r="F8" s="50">
        <f t="shared" si="2"/>
        <v>5.4340679789096846E-2</v>
      </c>
      <c r="G8" s="51">
        <f t="shared" si="3"/>
        <v>1.1055041705777628</v>
      </c>
      <c r="H8" s="51">
        <f>(1+C8)*(1+F8)</f>
        <v>1.0868131242125323</v>
      </c>
      <c r="I8" s="51">
        <f>I7*H8</f>
        <v>1.1822897086065463</v>
      </c>
      <c r="J8" s="53"/>
    </row>
    <row r="9" spans="1:10" x14ac:dyDescent="0.2">
      <c r="A9" s="46">
        <v>1991</v>
      </c>
      <c r="B9" s="49">
        <v>3226455</v>
      </c>
      <c r="C9" s="50">
        <f t="shared" si="0"/>
        <v>2.1412446495001181E-2</v>
      </c>
      <c r="D9" s="51">
        <f t="shared" si="1"/>
        <v>1.0923571849598279</v>
      </c>
      <c r="E9" s="52">
        <v>136.4880890917151</v>
      </c>
      <c r="F9" s="50">
        <f t="shared" si="2"/>
        <v>3.9989806055074961E-2</v>
      </c>
      <c r="G9" s="51">
        <f t="shared" si="3"/>
        <v>1.149713067952244</v>
      </c>
      <c r="H9" s="51">
        <f t="shared" ref="H9:H35" si="4">(1+C9)*(1+F9)</f>
        <v>1.0622585321325759</v>
      </c>
      <c r="I9" s="51">
        <f t="shared" ref="I9:I35" si="5">I8*H9</f>
        <v>1.2558973304198406</v>
      </c>
      <c r="J9" s="53"/>
    </row>
    <row r="10" spans="1:10" x14ac:dyDescent="0.2">
      <c r="A10" s="46">
        <v>1992</v>
      </c>
      <c r="B10" s="49">
        <v>3281328</v>
      </c>
      <c r="C10" s="50">
        <f t="shared" si="0"/>
        <v>1.7007210700288766E-2</v>
      </c>
      <c r="D10" s="51">
        <f t="shared" si="1"/>
        <v>1.110935133764414</v>
      </c>
      <c r="E10" s="52">
        <v>140.67430700430734</v>
      </c>
      <c r="F10" s="50">
        <f t="shared" si="2"/>
        <v>3.0670939423727006E-2</v>
      </c>
      <c r="G10" s="51">
        <f t="shared" si="3"/>
        <v>1.1849758478140746</v>
      </c>
      <c r="H10" s="51">
        <f t="shared" si="4"/>
        <v>1.0481997772531708</v>
      </c>
      <c r="I10" s="51">
        <f t="shared" si="5"/>
        <v>1.3164313019989289</v>
      </c>
      <c r="J10" s="53"/>
    </row>
    <row r="11" spans="1:10" x14ac:dyDescent="0.2">
      <c r="A11" s="46">
        <v>1993</v>
      </c>
      <c r="B11" s="49">
        <v>3355794</v>
      </c>
      <c r="C11" s="50">
        <f t="shared" si="0"/>
        <v>2.2693860534515276E-2</v>
      </c>
      <c r="D11" s="51">
        <f t="shared" si="1"/>
        <v>1.1361465407529567</v>
      </c>
      <c r="E11" s="52">
        <v>144.78768608125591</v>
      </c>
      <c r="F11" s="50">
        <f t="shared" si="2"/>
        <v>2.9240443152299456E-2</v>
      </c>
      <c r="G11" s="51">
        <f t="shared" si="3"/>
        <v>1.2196250667289299</v>
      </c>
      <c r="H11" s="51">
        <f t="shared" si="4"/>
        <v>1.0525978822256805</v>
      </c>
      <c r="I11" s="51">
        <f t="shared" si="5"/>
        <v>1.3856728005796679</v>
      </c>
      <c r="J11" s="53"/>
    </row>
    <row r="12" spans="1:10" x14ac:dyDescent="0.2">
      <c r="A12" s="46">
        <v>1994</v>
      </c>
      <c r="B12" s="49">
        <v>3422187</v>
      </c>
      <c r="C12" s="50">
        <f t="shared" si="0"/>
        <v>1.9784587492557737E-2</v>
      </c>
      <c r="D12" s="51">
        <f t="shared" si="1"/>
        <v>1.1586247313928504</v>
      </c>
      <c r="E12" s="52">
        <v>148.56035432772484</v>
      </c>
      <c r="F12" s="50">
        <f t="shared" si="2"/>
        <v>2.6056554590917935E-2</v>
      </c>
      <c r="G12" s="51">
        <f t="shared" si="3"/>
        <v>1.2514042938606043</v>
      </c>
      <c r="H12" s="51">
        <f t="shared" si="4"/>
        <v>1.0463566602675343</v>
      </c>
      <c r="I12" s="51">
        <f t="shared" si="5"/>
        <v>1.4499079638381023</v>
      </c>
      <c r="J12" s="53"/>
    </row>
    <row r="13" spans="1:10" x14ac:dyDescent="0.2">
      <c r="A13" s="46">
        <v>1995</v>
      </c>
      <c r="B13" s="49">
        <v>3488796</v>
      </c>
      <c r="C13" s="50">
        <f t="shared" si="0"/>
        <v>1.9463869157354541E-2</v>
      </c>
      <c r="D13" s="51">
        <f t="shared" si="1"/>
        <v>1.1811760515671559</v>
      </c>
      <c r="E13" s="52">
        <v>152.73018877708981</v>
      </c>
      <c r="F13" s="50">
        <f t="shared" si="2"/>
        <v>2.8068285568074947E-2</v>
      </c>
      <c r="G13" s="51">
        <f t="shared" si="3"/>
        <v>1.2865290669417988</v>
      </c>
      <c r="H13" s="51">
        <f t="shared" si="4"/>
        <v>1.0480784721631977</v>
      </c>
      <c r="I13" s="51">
        <f t="shared" si="5"/>
        <v>1.5196173235166912</v>
      </c>
      <c r="J13" s="53"/>
    </row>
    <row r="14" spans="1:10" x14ac:dyDescent="0.2">
      <c r="A14" s="46">
        <v>1996</v>
      </c>
      <c r="B14" s="49">
        <v>3550747</v>
      </c>
      <c r="C14" s="50">
        <f t="shared" si="0"/>
        <v>1.7757128820372392E-2</v>
      </c>
      <c r="D14" s="51">
        <f t="shared" si="1"/>
        <v>1.2021503468743726</v>
      </c>
      <c r="E14" s="52">
        <v>157.25797055254841</v>
      </c>
      <c r="F14" s="50">
        <f t="shared" si="2"/>
        <v>2.9645624167118134E-2</v>
      </c>
      <c r="G14" s="51">
        <f t="shared" si="3"/>
        <v>1.3246690241404286</v>
      </c>
      <c r="H14" s="51">
        <f t="shared" si="4"/>
        <v>1.0479291741547865</v>
      </c>
      <c r="I14" s="51">
        <f t="shared" si="5"/>
        <v>1.5924513268641531</v>
      </c>
      <c r="J14" s="53"/>
    </row>
    <row r="15" spans="1:10" x14ac:dyDescent="0.2">
      <c r="A15" s="46">
        <v>1997</v>
      </c>
      <c r="B15" s="49">
        <v>3615485</v>
      </c>
      <c r="C15" s="50">
        <f t="shared" si="0"/>
        <v>1.8232219868101085E-2</v>
      </c>
      <c r="D15" s="51">
        <f t="shared" si="1"/>
        <v>1.2240682163131003</v>
      </c>
      <c r="E15" s="52">
        <v>160.72706868994632</v>
      </c>
      <c r="F15" s="50">
        <f t="shared" si="2"/>
        <v>2.2059919285545515E-2</v>
      </c>
      <c r="G15" s="51">
        <f t="shared" si="3"/>
        <v>1.3538911158930289</v>
      </c>
      <c r="H15" s="51">
        <f t="shared" si="4"/>
        <v>1.0406943404523332</v>
      </c>
      <c r="I15" s="51">
        <f t="shared" si="5"/>
        <v>1.6572550833133328</v>
      </c>
      <c r="J15" s="53"/>
    </row>
    <row r="16" spans="1:10" x14ac:dyDescent="0.2">
      <c r="A16" s="46">
        <v>1998</v>
      </c>
      <c r="B16" s="49">
        <v>3680470</v>
      </c>
      <c r="C16" s="50">
        <f t="shared" si="0"/>
        <v>1.7974075400672307E-2</v>
      </c>
      <c r="D16" s="51">
        <f t="shared" si="1"/>
        <v>1.2460697107286784</v>
      </c>
      <c r="E16" s="52">
        <v>163.22613080076653</v>
      </c>
      <c r="F16" s="50">
        <f t="shared" si="2"/>
        <v>1.5548483097399535E-2</v>
      </c>
      <c r="G16" s="51">
        <f t="shared" si="3"/>
        <v>1.3749420690242111</v>
      </c>
      <c r="H16" s="51">
        <f t="shared" si="4"/>
        <v>1.0338020281056306</v>
      </c>
      <c r="I16" s="51">
        <f t="shared" si="5"/>
        <v>1.7132736662176893</v>
      </c>
      <c r="J16" s="53"/>
    </row>
    <row r="17" spans="1:12" x14ac:dyDescent="0.2">
      <c r="A17" s="46">
        <v>1999</v>
      </c>
      <c r="B17" s="49">
        <v>3756009</v>
      </c>
      <c r="C17" s="50">
        <f t="shared" si="0"/>
        <v>2.0524280866302425E-2</v>
      </c>
      <c r="D17" s="51">
        <f t="shared" si="1"/>
        <v>1.271644395450666</v>
      </c>
      <c r="E17" s="52">
        <v>167.02051552452525</v>
      </c>
      <c r="F17" s="50">
        <f t="shared" si="2"/>
        <v>2.3246184328109543E-2</v>
      </c>
      <c r="G17" s="51">
        <f t="shared" si="3"/>
        <v>1.4069042258012203</v>
      </c>
      <c r="H17" s="51">
        <f t="shared" si="4"/>
        <v>1.0442475764106318</v>
      </c>
      <c r="I17" s="51">
        <f t="shared" si="5"/>
        <v>1.7890818736759797</v>
      </c>
      <c r="J17" s="53"/>
    </row>
    <row r="18" spans="1:12" x14ac:dyDescent="0.2">
      <c r="A18" s="46">
        <v>2000</v>
      </c>
      <c r="B18" s="49">
        <v>3848350</v>
      </c>
      <c r="C18" s="50">
        <f t="shared" si="0"/>
        <v>2.4584871867985303E-2</v>
      </c>
      <c r="D18" s="51">
        <f t="shared" si="1"/>
        <v>1.3029076099744623</v>
      </c>
      <c r="E18" s="52">
        <v>172.67424867377503</v>
      </c>
      <c r="F18" s="50">
        <f t="shared" si="2"/>
        <v>3.3850531064967271E-2</v>
      </c>
      <c r="G18" s="51">
        <f t="shared" si="3"/>
        <v>1.4545286810021383</v>
      </c>
      <c r="H18" s="51">
        <f t="shared" si="4"/>
        <v>1.059267613901848</v>
      </c>
      <c r="I18" s="51">
        <f t="shared" si="5"/>
        <v>1.8951164874038025</v>
      </c>
      <c r="J18" s="53"/>
    </row>
    <row r="19" spans="1:12" x14ac:dyDescent="0.2">
      <c r="A19" s="46">
        <v>2001</v>
      </c>
      <c r="B19" s="49">
        <v>3935281</v>
      </c>
      <c r="C19" s="50">
        <f t="shared" si="0"/>
        <v>2.2589161588732809E-2</v>
      </c>
      <c r="D19" s="51">
        <f t="shared" si="1"/>
        <v>1.332339200511365</v>
      </c>
      <c r="E19" s="52">
        <v>177.2298670970425</v>
      </c>
      <c r="F19" s="50">
        <f t="shared" si="2"/>
        <v>2.6382731983818797E-2</v>
      </c>
      <c r="G19" s="51">
        <f t="shared" si="3"/>
        <v>1.4929031213557951</v>
      </c>
      <c r="H19" s="51">
        <f t="shared" si="4"/>
        <v>1.0495678573684863</v>
      </c>
      <c r="I19" s="51">
        <f t="shared" si="5"/>
        <v>1.989053351148101</v>
      </c>
      <c r="J19" s="53"/>
    </row>
    <row r="20" spans="1:12" x14ac:dyDescent="0.2">
      <c r="A20" s="46">
        <v>2002</v>
      </c>
      <c r="B20" s="49">
        <v>4019805</v>
      </c>
      <c r="C20" s="50">
        <f t="shared" si="0"/>
        <v>2.1478517036013445E-2</v>
      </c>
      <c r="D20" s="51">
        <f t="shared" si="1"/>
        <v>1.3609558707272968</v>
      </c>
      <c r="E20" s="52">
        <v>180.31957420880261</v>
      </c>
      <c r="F20" s="50">
        <f t="shared" si="2"/>
        <v>1.743333199064212E-2</v>
      </c>
      <c r="G20" s="51">
        <f t="shared" si="3"/>
        <v>1.5189293971002564</v>
      </c>
      <c r="H20" s="51">
        <f t="shared" si="4"/>
        <v>1.0392862911448111</v>
      </c>
      <c r="I20" s="51">
        <f t="shared" si="5"/>
        <v>2.0671958802038675</v>
      </c>
      <c r="J20" s="53"/>
    </row>
    <row r="21" spans="1:12" x14ac:dyDescent="0.2">
      <c r="A21" s="46">
        <v>2003</v>
      </c>
      <c r="B21" s="49">
        <v>4117221</v>
      </c>
      <c r="C21" s="50">
        <f t="shared" si="0"/>
        <v>2.423401135129688E-2</v>
      </c>
      <c r="D21" s="51">
        <f t="shared" si="1"/>
        <v>1.3939372907471164</v>
      </c>
      <c r="E21" s="52">
        <v>184.25701462361184</v>
      </c>
      <c r="F21" s="50">
        <f t="shared" si="2"/>
        <v>2.1835901244142475E-2</v>
      </c>
      <c r="G21" s="51">
        <f t="shared" si="3"/>
        <v>1.5520965894121626</v>
      </c>
      <c r="H21" s="51">
        <f t="shared" si="4"/>
        <v>1.0465990840740558</v>
      </c>
      <c r="I21" s="51">
        <f t="shared" si="5"/>
        <v>2.1635253148230293</v>
      </c>
      <c r="J21" s="53"/>
    </row>
    <row r="22" spans="1:12" x14ac:dyDescent="0.2">
      <c r="A22" s="46">
        <v>2004</v>
      </c>
      <c r="B22" s="49">
        <v>4224509</v>
      </c>
      <c r="C22" s="50">
        <f t="shared" si="0"/>
        <v>2.6058353437913517E-2</v>
      </c>
      <c r="D22" s="51">
        <f t="shared" si="1"/>
        <v>1.4302610013396924</v>
      </c>
      <c r="E22" s="52">
        <v>189.40196668704809</v>
      </c>
      <c r="F22" s="50">
        <f t="shared" si="2"/>
        <v>2.792269305972428E-2</v>
      </c>
      <c r="G22" s="51">
        <f t="shared" si="3"/>
        <v>1.5954353060773632</v>
      </c>
      <c r="H22" s="51">
        <f t="shared" si="4"/>
        <v>1.0547086659023264</v>
      </c>
      <c r="I22" s="51">
        <f t="shared" si="5"/>
        <v>2.281888898442908</v>
      </c>
      <c r="J22" s="53"/>
    </row>
    <row r="23" spans="1:12" x14ac:dyDescent="0.2">
      <c r="A23" s="46">
        <v>2005</v>
      </c>
      <c r="B23" s="49">
        <v>4321895</v>
      </c>
      <c r="C23" s="50">
        <f t="shared" si="0"/>
        <v>2.3052619842921285E-2</v>
      </c>
      <c r="D23" s="51">
        <f t="shared" si="1"/>
        <v>1.4632322644797322</v>
      </c>
      <c r="E23" s="52">
        <v>195.26666666666665</v>
      </c>
      <c r="F23" s="50">
        <f t="shared" si="2"/>
        <v>3.0964303498014267E-2</v>
      </c>
      <c r="G23" s="51">
        <f t="shared" si="3"/>
        <v>1.64483684910619</v>
      </c>
      <c r="H23" s="51">
        <f t="shared" si="4"/>
        <v>1.0547307316581762</v>
      </c>
      <c r="I23" s="51">
        <f t="shared" si="5"/>
        <v>2.4067783474173581</v>
      </c>
      <c r="J23" s="53"/>
      <c r="K23" s="54"/>
      <c r="L23" s="55"/>
    </row>
    <row r="24" spans="1:12" x14ac:dyDescent="0.2">
      <c r="A24" s="46">
        <v>2006</v>
      </c>
      <c r="B24" s="49">
        <v>4409563</v>
      </c>
      <c r="C24" s="50">
        <f t="shared" si="0"/>
        <v>2.0284620519471108E-2</v>
      </c>
      <c r="D24" s="51">
        <f t="shared" si="1"/>
        <v>1.49291337569655</v>
      </c>
      <c r="E24" s="52">
        <v>201.55833333333337</v>
      </c>
      <c r="F24" s="50">
        <f t="shared" si="2"/>
        <v>3.2220894503243613E-2</v>
      </c>
      <c r="G24" s="51">
        <f t="shared" si="3"/>
        <v>1.6978349636962882</v>
      </c>
      <c r="H24" s="51">
        <f t="shared" si="4"/>
        <v>1.053159103640511</v>
      </c>
      <c r="I24" s="51">
        <f t="shared" si="5"/>
        <v>2.5347205270274551</v>
      </c>
      <c r="J24" s="53"/>
      <c r="K24" s="54"/>
      <c r="L24" s="55"/>
    </row>
    <row r="25" spans="1:12" x14ac:dyDescent="0.2">
      <c r="A25" s="46">
        <v>2007</v>
      </c>
      <c r="B25" s="49">
        <v>4496589.333333333</v>
      </c>
      <c r="C25" s="56">
        <f t="shared" si="0"/>
        <v>1.9735818114704928E-2</v>
      </c>
      <c r="D25" s="57">
        <f t="shared" si="1"/>
        <v>1.5223772425403073</v>
      </c>
      <c r="E25" s="58">
        <v>207.34416666666667</v>
      </c>
      <c r="F25" s="56">
        <f t="shared" si="2"/>
        <v>2.8705502956133389E-2</v>
      </c>
      <c r="G25" s="57">
        <f t="shared" si="3"/>
        <v>1.7465721702656987</v>
      </c>
      <c r="H25" s="57">
        <f t="shared" si="4"/>
        <v>1.0490078476560716</v>
      </c>
      <c r="I25" s="57">
        <f t="shared" si="5"/>
        <v>2.6589417244667342</v>
      </c>
      <c r="J25" s="53"/>
      <c r="K25" s="54"/>
      <c r="L25" s="55"/>
    </row>
    <row r="26" spans="1:12" x14ac:dyDescent="0.2">
      <c r="A26" s="46">
        <v>2008</v>
      </c>
      <c r="B26" s="49">
        <v>4509730.166666667</v>
      </c>
      <c r="C26" s="56">
        <f t="shared" si="0"/>
        <v>2.922400148023474E-3</v>
      </c>
      <c r="D26" s="57">
        <f t="shared" si="1"/>
        <v>1.5268262380192545</v>
      </c>
      <c r="E26" s="58">
        <v>215.25424999999998</v>
      </c>
      <c r="F26" s="56">
        <f t="shared" si="2"/>
        <v>3.8149533987371864E-2</v>
      </c>
      <c r="G26" s="57">
        <f t="shared" si="3"/>
        <v>1.8132030846366478</v>
      </c>
      <c r="H26" s="57">
        <f t="shared" si="4"/>
        <v>1.0411834223391672</v>
      </c>
      <c r="I26" s="57">
        <f t="shared" si="5"/>
        <v>2.7684460444806813</v>
      </c>
      <c r="J26" s="53"/>
      <c r="K26" s="54"/>
      <c r="L26" s="55"/>
    </row>
    <row r="27" spans="1:12" x14ac:dyDescent="0.2">
      <c r="A27" s="46">
        <v>2009</v>
      </c>
      <c r="B27" s="49">
        <v>4499066.75</v>
      </c>
      <c r="C27" s="56">
        <f t="shared" si="0"/>
        <v>-2.3645354095650495E-3</v>
      </c>
      <c r="D27" s="57">
        <f t="shared" si="1"/>
        <v>1.5232160033152051</v>
      </c>
      <c r="E27" s="58">
        <v>214.56466666666668</v>
      </c>
      <c r="F27" s="56">
        <f t="shared" si="2"/>
        <v>-3.2035759262978303E-3</v>
      </c>
      <c r="G27" s="57">
        <f>(1+F27)*G26</f>
        <v>1.8073943508852168</v>
      </c>
      <c r="H27" s="57">
        <f t="shared" si="4"/>
        <v>0.99443946363285207</v>
      </c>
      <c r="I27" s="57">
        <f t="shared" si="5"/>
        <v>2.7530519995698595</v>
      </c>
      <c r="J27" s="53"/>
      <c r="K27" s="54"/>
      <c r="L27" s="55"/>
    </row>
    <row r="28" spans="1:12" x14ac:dyDescent="0.2">
      <c r="A28" s="46">
        <v>2010</v>
      </c>
      <c r="B28" s="49">
        <v>4520327.6666666698</v>
      </c>
      <c r="C28" s="56">
        <f>(B28/B27)-1</f>
        <v>4.725628190928699E-3</v>
      </c>
      <c r="D28" s="57">
        <f t="shared" si="1"/>
        <v>1.5304141558013451</v>
      </c>
      <c r="E28" s="58">
        <v>218.07616666666672</v>
      </c>
      <c r="F28" s="56">
        <f t="shared" si="2"/>
        <v>1.6365695501278754E-2</v>
      </c>
      <c r="G28" s="57">
        <f>(1+F28)*G27</f>
        <v>1.8369736164825357</v>
      </c>
      <c r="H28" s="57">
        <f>(1+C28)*(1+F28)</f>
        <v>1.0211686618842324</v>
      </c>
      <c r="I28" s="57">
        <f>I27*H28</f>
        <v>2.8113304264984635</v>
      </c>
      <c r="J28" s="53"/>
      <c r="K28" s="54"/>
      <c r="L28" s="55"/>
    </row>
    <row r="29" spans="1:12" x14ac:dyDescent="0.2">
      <c r="A29" s="46">
        <v>2011</v>
      </c>
      <c r="B29" s="49">
        <v>4547051</v>
      </c>
      <c r="C29" s="56">
        <f t="shared" si="0"/>
        <v>5.9118133250362082E-3</v>
      </c>
      <c r="D29" s="57">
        <f t="shared" si="1"/>
        <v>1.5394616786004356</v>
      </c>
      <c r="E29" s="58">
        <v>224.92966666666669</v>
      </c>
      <c r="F29" s="56">
        <f t="shared" si="2"/>
        <v>3.1427093133362227E-2</v>
      </c>
      <c r="G29" s="57">
        <f t="shared" si="3"/>
        <v>1.8947043574112614</v>
      </c>
      <c r="H29" s="57">
        <f t="shared" si="4"/>
        <v>1.0375246975663515</v>
      </c>
      <c r="I29" s="57">
        <f t="shared" si="5"/>
        <v>2.9168247505119003</v>
      </c>
      <c r="J29" s="53"/>
      <c r="K29" s="59"/>
      <c r="L29" s="55"/>
    </row>
    <row r="30" spans="1:12" x14ac:dyDescent="0.2">
      <c r="A30" s="46">
        <v>2012</v>
      </c>
      <c r="B30" s="49">
        <v>4576449</v>
      </c>
      <c r="C30" s="56">
        <f t="shared" si="0"/>
        <v>6.4652892611056778E-3</v>
      </c>
      <c r="D30" s="57">
        <f t="shared" si="1"/>
        <v>1.5494147436589747</v>
      </c>
      <c r="E30" s="58">
        <v>229.6</v>
      </c>
      <c r="F30" s="56">
        <f t="shared" si="2"/>
        <v>2.076352756194888E-2</v>
      </c>
      <c r="G30" s="57">
        <f t="shared" si="3"/>
        <v>1.9340451035581148</v>
      </c>
      <c r="H30" s="57">
        <f t="shared" si="4"/>
        <v>1.0273630590348235</v>
      </c>
      <c r="I30" s="57">
        <f t="shared" si="5"/>
        <v>2.9966379983543918</v>
      </c>
      <c r="J30" s="53"/>
      <c r="K30" s="59"/>
      <c r="L30" s="55"/>
    </row>
    <row r="31" spans="1:12" x14ac:dyDescent="0.2">
      <c r="A31" s="46">
        <v>2013</v>
      </c>
      <c r="B31" s="49">
        <v>4626934</v>
      </c>
      <c r="C31" s="56">
        <f t="shared" si="0"/>
        <v>1.1031478773171122E-2</v>
      </c>
      <c r="D31" s="57">
        <f t="shared" si="1"/>
        <v>1.5665070795144871</v>
      </c>
      <c r="E31" s="58">
        <v>232.96175000000002</v>
      </c>
      <c r="F31" s="56">
        <f t="shared" si="2"/>
        <v>1.4641768292683155E-2</v>
      </c>
      <c r="G31" s="57">
        <f t="shared" si="3"/>
        <v>1.9623629438320112</v>
      </c>
      <c r="H31" s="57">
        <f t="shared" si="4"/>
        <v>1.0258347674219768</v>
      </c>
      <c r="I31" s="57">
        <f t="shared" si="5"/>
        <v>3.0740554440897356</v>
      </c>
      <c r="J31" s="53"/>
      <c r="K31" s="59"/>
      <c r="L31" s="55"/>
    </row>
    <row r="32" spans="1:12" x14ac:dyDescent="0.2">
      <c r="A32" s="46">
        <v>2014</v>
      </c>
      <c r="B32" s="49">
        <v>4708829</v>
      </c>
      <c r="C32" s="56">
        <f t="shared" si="0"/>
        <v>1.7699625713269329E-2</v>
      </c>
      <c r="D32" s="57">
        <f t="shared" si="1"/>
        <v>1.5942336684990801</v>
      </c>
      <c r="E32" s="58">
        <v>236.71225000000001</v>
      </c>
      <c r="F32" s="56">
        <f t="shared" si="2"/>
        <v>1.6099209419571991E-2</v>
      </c>
      <c r="G32" s="57">
        <f t="shared" si="3"/>
        <v>1.9939554358219704</v>
      </c>
      <c r="H32" s="57">
        <f t="shared" si="4"/>
        <v>1.0340837851138474</v>
      </c>
      <c r="I32" s="57">
        <f t="shared" si="5"/>
        <v>3.1788308892741428</v>
      </c>
      <c r="J32" s="53"/>
      <c r="K32" s="59"/>
      <c r="L32" s="55"/>
    </row>
    <row r="33" spans="1:12" x14ac:dyDescent="0.2">
      <c r="A33" s="46">
        <v>2015</v>
      </c>
      <c r="B33" s="68">
        <v>4775381.583333333</v>
      </c>
      <c r="C33" s="56">
        <f t="shared" si="0"/>
        <v>1.4133574044275843E-2</v>
      </c>
      <c r="D33" s="57">
        <f t="shared" si="1"/>
        <v>1.6167658880966893</v>
      </c>
      <c r="E33" s="58">
        <v>236.99983333333333</v>
      </c>
      <c r="F33" s="56">
        <f t="shared" si="2"/>
        <v>1.2149068471669633E-3</v>
      </c>
      <c r="G33" s="57">
        <f t="shared" si="3"/>
        <v>1.9963779059338964</v>
      </c>
      <c r="H33" s="57">
        <f t="shared" si="4"/>
        <v>1.0153656518673242</v>
      </c>
      <c r="I33" s="57">
        <f t="shared" si="5"/>
        <v>3.2276756980638259</v>
      </c>
      <c r="J33" s="53"/>
      <c r="K33" s="59"/>
      <c r="L33" s="55"/>
    </row>
    <row r="34" spans="1:12" x14ac:dyDescent="0.2">
      <c r="A34" s="46">
        <v>2016</v>
      </c>
      <c r="B34" s="49">
        <v>4845390</v>
      </c>
      <c r="C34" s="56">
        <f t="shared" si="0"/>
        <v>1.4660276973677888E-2</v>
      </c>
      <c r="D34" s="57">
        <f t="shared" si="1"/>
        <v>1.6404681238177812</v>
      </c>
      <c r="E34" s="58">
        <v>241.71375299760194</v>
      </c>
      <c r="F34" s="56">
        <f t="shared" si="2"/>
        <v>1.9889970376639976E-2</v>
      </c>
      <c r="G34" s="57">
        <f t="shared" si="3"/>
        <v>2.0360858033435001</v>
      </c>
      <c r="H34" s="57">
        <f t="shared" si="4"/>
        <v>1.0348418398250376</v>
      </c>
      <c r="I34" s="57">
        <f t="shared" si="5"/>
        <v>3.3401338577429325</v>
      </c>
      <c r="J34" s="60"/>
      <c r="K34" s="54"/>
      <c r="L34" s="55"/>
    </row>
    <row r="35" spans="1:12" x14ac:dyDescent="0.2">
      <c r="A35" s="46">
        <v>2017</v>
      </c>
      <c r="B35" s="68">
        <v>4917036</v>
      </c>
      <c r="C35" s="56">
        <f t="shared" si="0"/>
        <v>1.4786425860457086E-2</v>
      </c>
      <c r="D35" s="57">
        <f t="shared" si="1"/>
        <v>1.664724784107056</v>
      </c>
      <c r="E35" s="58">
        <v>247.7315227817746</v>
      </c>
      <c r="F35" s="56">
        <f t="shared" si="2"/>
        <v>2.4896265560165887E-2</v>
      </c>
      <c r="G35" s="57">
        <f t="shared" si="3"/>
        <v>2.0867767362068235</v>
      </c>
      <c r="H35" s="57">
        <f t="shared" si="4"/>
        <v>1.0400508182055306</v>
      </c>
      <c r="I35" s="57">
        <f t="shared" si="5"/>
        <v>3.473908951661532</v>
      </c>
      <c r="J35" s="60"/>
      <c r="K35" s="54"/>
    </row>
    <row r="36" spans="1:12" x14ac:dyDescent="0.2">
      <c r="A36" s="46">
        <v>2018</v>
      </c>
      <c r="B36" s="68">
        <v>4989888.8308739215</v>
      </c>
      <c r="C36" s="56">
        <f t="shared" si="0"/>
        <v>1.481641193473493E-2</v>
      </c>
      <c r="D36" s="57">
        <f t="shared" si="1"/>
        <v>1.6893900322663489</v>
      </c>
      <c r="E36" s="58">
        <v>254.25077338129501</v>
      </c>
      <c r="F36" s="56">
        <f t="shared" si="2"/>
        <v>2.6315789473684292E-2</v>
      </c>
      <c r="G36" s="57">
        <f t="shared" si="3"/>
        <v>2.1416919134754244</v>
      </c>
      <c r="H36" s="57">
        <f>(1+C36)*(1+F36)</f>
        <v>1.0415221069856491</v>
      </c>
      <c r="I36" s="57">
        <f>I35*H36</f>
        <v>3.6181529708108262</v>
      </c>
      <c r="J36" s="60"/>
      <c r="K36" s="54"/>
    </row>
    <row r="37" spans="1:12" x14ac:dyDescent="0.2">
      <c r="A37" s="46"/>
      <c r="B37" s="47"/>
      <c r="C37" s="50"/>
      <c r="D37" s="51"/>
      <c r="E37" s="61"/>
      <c r="F37" s="50"/>
      <c r="G37" s="51"/>
      <c r="H37" s="51"/>
      <c r="I37" s="51"/>
    </row>
    <row r="38" spans="1:12" x14ac:dyDescent="0.2">
      <c r="A38" s="62" t="s">
        <v>480</v>
      </c>
      <c r="B38" s="47"/>
      <c r="C38" s="50"/>
      <c r="D38" s="51"/>
      <c r="E38" s="61"/>
      <c r="F38" s="50"/>
      <c r="G38" s="51"/>
      <c r="H38" s="51"/>
      <c r="I38" s="51"/>
    </row>
    <row r="39" spans="1:12" x14ac:dyDescent="0.2">
      <c r="A39" s="46"/>
      <c r="B39" s="46"/>
    </row>
    <row r="40" spans="1:12" x14ac:dyDescent="0.2">
      <c r="A40" s="46"/>
      <c r="B40" s="46"/>
    </row>
    <row r="41" spans="1:12" ht="10.8" thickBot="1" x14ac:dyDescent="0.25">
      <c r="A41" s="46"/>
      <c r="B41" s="46"/>
      <c r="C41" s="46" t="s">
        <v>481</v>
      </c>
      <c r="D41" s="72" t="s">
        <v>482</v>
      </c>
      <c r="E41" s="72"/>
      <c r="F41" s="46" t="s">
        <v>481</v>
      </c>
      <c r="G41" s="72" t="s">
        <v>482</v>
      </c>
      <c r="H41" s="72"/>
      <c r="I41" s="72"/>
    </row>
    <row r="42" spans="1:12" x14ac:dyDescent="0.2">
      <c r="A42" s="64" t="s">
        <v>483</v>
      </c>
      <c r="B42" s="47"/>
      <c r="C42" s="50">
        <f>B36/B31 - 1</f>
        <v>7.8443917910633987E-2</v>
      </c>
      <c r="D42" s="65">
        <f>D36/D31</f>
        <v>1.0784439179106342</v>
      </c>
      <c r="E42" s="65">
        <f>E36/E31</f>
        <v>1.0913842009741728</v>
      </c>
      <c r="F42" s="50">
        <f>E36/E31 - 1</f>
        <v>9.1384200974172769E-2</v>
      </c>
      <c r="G42" s="65">
        <f>G36/G31</f>
        <v>1.0913842009741725</v>
      </c>
      <c r="H42" s="51"/>
      <c r="I42" s="65">
        <f>I36/I31</f>
        <v>1.1769966536443537</v>
      </c>
      <c r="J42" s="65"/>
    </row>
    <row r="43" spans="1:12" x14ac:dyDescent="0.2">
      <c r="A43" s="66" t="s">
        <v>484</v>
      </c>
      <c r="B43" s="48"/>
      <c r="D43" s="50">
        <f>D42^(1/5) -1</f>
        <v>1.5218476467422581E-2</v>
      </c>
      <c r="E43" s="67" t="s">
        <v>472</v>
      </c>
      <c r="G43" s="50">
        <f>G42^(1/5) -1</f>
        <v>1.7643194316457667E-2</v>
      </c>
      <c r="I43" s="50">
        <f>I42^(1/5) -1</f>
        <v>3.313017332139534E-2</v>
      </c>
    </row>
    <row r="44" spans="1:12" x14ac:dyDescent="0.2">
      <c r="A44" s="46"/>
      <c r="B44" s="48"/>
    </row>
  </sheetData>
  <mergeCells count="2">
    <mergeCell ref="D41:E41"/>
    <mergeCell ref="G41:I4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A9D12F-3F61-4F4B-9C5E-41D711A56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631A3-1328-4C5A-AF3B-BDC5094091A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4C56C1CF-FEA8-4347-9562-E0A1172EAB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RAF_Detailed_Juris_COS_ID_NOI</vt:lpstr>
      <vt:lpstr>RA_37_Detailed_COS_ID_Juris_Ne</vt:lpstr>
      <vt:lpstr>2018 TY Compound Multiplier</vt:lpstr>
      <vt:lpstr>RA_37_Detailed_COS_ID_Juris_Ne!Print_Titles</vt:lpstr>
      <vt:lpstr>RAF_Detailed_Juris_COS_ID_NOI!Print_Titles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2016-04-11T17:38:42Z</dcterms:created>
  <dcterms:modified xsi:type="dcterms:W3CDTF">2016-04-14T18:03:48Z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