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6" windowWidth="10896" windowHeight="2736" tabRatio="856" activeTab="0"/>
  </bookViews>
  <sheets>
    <sheet name="INITIAL CONNECT" sheetId="1" r:id="rId1"/>
    <sheet name="EXISTING CONNECT" sheetId="2" r:id="rId2"/>
    <sheet name="FIELD COLLECTIONS" sheetId="3" r:id="rId3"/>
    <sheet name="CONP - Blended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<sst xmlns="http://schemas.openxmlformats.org/spreadsheetml/2006/main" count="143" uniqueCount="81">
  <si>
    <t>Development of Service Charge</t>
  </si>
  <si>
    <t>Activity</t>
  </si>
  <si>
    <t>Allocated Cost</t>
  </si>
  <si>
    <t>Responsibility</t>
  </si>
  <si>
    <t>Customer Care</t>
  </si>
  <si>
    <t>Total Cost</t>
  </si>
  <si>
    <t>Distribution</t>
  </si>
  <si>
    <t>Note/Assumption</t>
  </si>
  <si>
    <t>Field Meters</t>
  </si>
  <si>
    <t>Meter Reading</t>
  </si>
  <si>
    <t>Customer Accounting</t>
  </si>
  <si>
    <t>RCS</t>
  </si>
  <si>
    <t>Revenue Recovery</t>
  </si>
  <si>
    <t>Execute remote disconnect for non-payment</t>
  </si>
  <si>
    <t>Execute field disconnect for non-payment</t>
  </si>
  <si>
    <t>Field Collections</t>
  </si>
  <si>
    <t>Field Collection - Manual</t>
  </si>
  <si>
    <t>Collector visits account and accepts payment</t>
  </si>
  <si>
    <t>Execute outbound telephone collection call</t>
  </si>
  <si>
    <t xml:space="preserve">Send past due final notice </t>
  </si>
  <si>
    <t>Send past due final notice</t>
  </si>
  <si>
    <t>Existing Charge</t>
  </si>
  <si>
    <t>Initial Connect / Disconnect</t>
  </si>
  <si>
    <t>Existing Connect / Disconnect</t>
  </si>
  <si>
    <t>Field meters goes to field to change out smart meter that has failed to remotely connect. Failed meters occur in less than 1% of Reconnect for Non-payment service charge transactions.</t>
  </si>
  <si>
    <t>Connect Process</t>
  </si>
  <si>
    <t>Subsequent Disconnect Process</t>
  </si>
  <si>
    <t>Meter set at new premise is completed.</t>
  </si>
  <si>
    <t>Disconnect for Non-Payment and Reconnect - Blended</t>
  </si>
  <si>
    <t>Customer accounting manually completes disconnect service orders in CIS.  Approximately 1.5% of the Initial Connect service charge transactions require customer accounting to manually complete the disconnect order.</t>
  </si>
  <si>
    <t>Meter reading</t>
  </si>
  <si>
    <t>Field meters goes to field to change out smart meter that has failed to remotely connect. Failed meters occur in less than 1% of Existing Connect service charge transactions.</t>
  </si>
  <si>
    <t>Customer accounting manually completes connect service orders in CIS.  Approximately 3.6% of the Initial Connect service charge transactions require customer accounting to manually complete the connect order.</t>
  </si>
  <si>
    <t>Allocated cost was calculated by Corporate Accounting and represents the revenue requirements associated with capitalized labor for meter installations at the new service accounts.</t>
  </si>
  <si>
    <t>Remote connect transaction.  We will execute approximately 1,150,677 remote connects related to Existing Connect service charge transactions.</t>
  </si>
  <si>
    <t>Customer accounting manually completes connect service orders in CIS.  Approximately 3.6% of the Exisiting Connect service charge transactions require customer accounting to manually complete the connect order.</t>
  </si>
  <si>
    <t>Customer accounting manually completes disconnect service orders in CIS.  Approximately 1.5% of the Exisiting Connect service charge transaction require customer accounting to manually complete the disconnect order.</t>
  </si>
  <si>
    <t>Field meters manually reconnects meter.</t>
  </si>
  <si>
    <t>Payment triggers remote reconnect.</t>
  </si>
  <si>
    <t>Field meters goes to field to manually disconnect meter.  Less than 1% of the Initial Connect service charge transactions require a manual disconnect.</t>
  </si>
  <si>
    <t>Customer reconnect inquiry.  Customers call the customer care center approximately 1 out of every 1.98 reconnect service charge transactions.</t>
  </si>
  <si>
    <r>
      <t>Field meters goes to field to manually connect meter.  Approximately 14.50%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of Initial Connect service charge transactions require a manual connect.</t>
    </r>
  </si>
  <si>
    <t>Field Meters manual connect expense allocation calculated by multiplying the Field Meters total budget ($27,428,048) by the total manual connect activity workload for initial connects (2.94% of total Field Meters workload) and then dividing by the total number of Initial Connect service charge transactions (73,897).</t>
  </si>
  <si>
    <t>Remaining Meter reading expenses associated with the Initial Connect process are assumed to be nominal in 2018.</t>
  </si>
  <si>
    <t>Field Meters manual disconnect expense allocation calculated by multiplying the Field Meters total budget ($27,428,048) by the total manual disconnect activity workload for initial connects (0.17% of total Field Meters workload) and then dividing by the total number of Initial Connect service charge transactions (73,897).</t>
  </si>
  <si>
    <t>Remaining Meter reading expenses associated with the Existing Connect process are assumed to be nominal in 2018.</t>
  </si>
  <si>
    <t>Field Meters manual connect allocated cost was calculated by multiplying the Field Meters total budget ($27,428,048) by the total manual connect activity workload for existing connects (3.15% of total Field Meters workload) and then dividing by the total number of existing connect service charge transactions (1,178,875).</t>
  </si>
  <si>
    <t>Field meters goes to field to manually connect meter.  Approximately 0.97% of Existing Connect service charge transactions require a manual connect.</t>
  </si>
  <si>
    <t>Field meters goes to field to manually disconnect meter.  Less than 1% of the Existing Connect service charge transactions require a manual disconnect.</t>
  </si>
  <si>
    <r>
      <t>Field Meters manual RCS failure connect allocated cost was calculated by multiplying the Field Meters total budget ($27,428,048) by the total manual RCS failure connect activity workload for existing connects (0.93% of total Field Meters workload)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and then dividing by the total number of existing connect service charge transactions (1,178,875).</t>
    </r>
  </si>
  <si>
    <r>
      <t>Field Meters manual RCS failure disconnect allocated cost was calculated by multiplying the Field Meters total budget ($27,428,048) by the total manual RCS failure connect activity workload for existing connects (0.93% of total Field Meters workload)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and then dividing by the total number of existing connect service charge transactions (1,178,875).</t>
    </r>
  </si>
  <si>
    <t>Field Meters manual disconnect allocated cost was calculated by multiplying the Field Meters total budget ($27,428,048) by the total manual connect activity workload for existing connects (2.71% of total Field Meters workload) and then dividing by the total number of Existing Connect service charge transactions (1,178,875).</t>
  </si>
  <si>
    <t>Field Meters reconnect allocated cost was calculated by multiplying the Field Meters total budget ($27,428,048) by the total reconnect activity workload (6% of total Field Meters workload) and then dividing by the total number of reconnect service charge transactions (832,038).</t>
  </si>
  <si>
    <t>Field Meters reconnect allocated cost was calculated by multiplying the Field Meters total budget ($27,428,048) by the total reconnect activity workload (0.54% of total Field Meters workload) and then dividing by the total number of reconnect service charge transactions (832,038).</t>
  </si>
  <si>
    <t>Final notice expense allocation calculated by dividing total activity cost ($2,619,534) by the total number of collections (field and reconnect for non-payment) service charge transactions (868,746).</t>
  </si>
  <si>
    <t>Outbound Telephone Collections (OTC) expense allocation calculated by dividing total OTC budget ($1,086,679) by the total number of collections (field and reconnect for non-payment) service charge transactions (868,746).</t>
  </si>
  <si>
    <t>Field Collections expense allocation calculated by multiplying the total Field Collections budget ($2,583,312) by the total field collection activity (payment in field) workload (62.64% of total Field Collections workload) and then dividing by the total number of field collection service charge transactions (36,708).</t>
  </si>
  <si>
    <t>Field Collections expense allocation calculated by multiplying the Field Collections total budget ($2,583,312) by the total disconnect activity workload (37.36% of total Field Collections workload) and then dividing by the total number of reconnect service charge transactions (832,038).</t>
  </si>
  <si>
    <t>Customer Care reconnect inquiry call allocated cost was calculated by multiplying the Customer Care total budget ($45,360,903) by the total reconnect inquiry call activity workload (6.29% as a percentage of total Customer Care workload) and then dividing by the total number of reconnect service charge transactions (832,038).</t>
  </si>
  <si>
    <t>Customer Care service connect call related expenses allocation calculated by multiplying the Customer Care total budget ($45,360,903) by the total service connect call activity workload (21.96% of total Customer Care workload) and then dividing by the total number of Initial and Existing Connect service charge transactions (1,252,772).</t>
  </si>
  <si>
    <t>Customer Care service disconnect call related expenses allocation calculated  by multiplying the Customer Care total budget ($45,360,903) by the total service disconnect call activity workload (1.58% of total Customer Care workload) and then dividing by the total number of Initial and Existing Connect service charge transactions (1,252,772).</t>
  </si>
  <si>
    <t>Customer Care receives call to disconnect service.  We received approximately 1 disconnect call for every 9.7 Initial and Existing Connect service charge transactions.</t>
  </si>
  <si>
    <t>Customer Care receives call to connect service.  We received approximately 0.99 service connect calls per every Initial and Existing Connect service charge transactions.</t>
  </si>
  <si>
    <t>Customer Care service connect call allocated cost was calculated by multiplying the Customer Care total budget ($45,360,903) by the total service connect call activity workload (21.96% of total Customer Care workload) and then dividing by the total number of Initial and Existing Connect service charge transactions (1,252,772).</t>
  </si>
  <si>
    <t>The remote connect transaction allocation was calculated by multiplying RCS O&amp;M related support costs of ($2,738,313) by the total reconnect activity workload (24.5% of total RCS automated transactions) and then dividing by the total number of reconnect service charge transactions (832,038).</t>
  </si>
  <si>
    <t>The remote connect transaction allocation was calculated by multiplying RCS O&amp;M related support costs of ($2,738,313) by the total RCS disconnect for non-payment activity workload (29.05% of total RCS automated transactions) and then dividing by the total number of reconnect service charge transactions (832,038).</t>
  </si>
  <si>
    <t xml:space="preserve">The remote connect transaction allocation was calculated by multiplying RCS O&amp;M related support costs of ($2,738,313) by the percent of the initial connect subsequent automated disconnect workload (0.69% of otal RCS automated transactions) and then dividing by the total number of Initial Connect service charge transactions (73,897).  </t>
  </si>
  <si>
    <t>Remote disconnect transaction.  We will execute approximately 22,713 remote disconnects related to Initial Connect service charge transactions.</t>
  </si>
  <si>
    <t xml:space="preserve">The remote connect transaction allocation was calculated by multiplying RCS O&amp;M related support costs of ($2,738,313) by the percent of the existing connect transactions (34.8% of total RCS automated transactions) and then dividing by the total number of Existing Connect service charge transactions (1,178,875).  </t>
  </si>
  <si>
    <t xml:space="preserve">The remote connect transaction allocation was calculated by multiplying RCS O&amp;M related support costs of ($2,738,313) by the percent of the existing connect subsequent automated disconnect workload (10.96% of total RCS automated transactions) and then dividing by the total number of Existing Connect service charge transactions (1,178,875).  </t>
  </si>
  <si>
    <t>Remote disconnect transaction.  We will execute approximately 362,335 remote disconnects related to Existing Connect service charge transactions.</t>
  </si>
  <si>
    <t>Customer Accounting allocated cost was calculated by multiplying the Customer Accounting total budget ($3,744,844) by the total disconnect service order activity workload for initial connects (0.25% of total Customer Accounting workload) and then dividing by the total number of Initial Connect service charge transactions (73,897).</t>
  </si>
  <si>
    <t>Customer Accounting allocation calculated by multiplying the Customer Accounting total budget ($3,744,844) by the total service connect activity workload for initial connects (0.60% of total Customer Accounting workload) and then dividing by the total number of Initial Connect service charge transactions (73,897).</t>
  </si>
  <si>
    <t>Customer Accounting allocation calculated by multiplying the Customer Accounting total budget ($3,744,844) by the total disconnect service order activity workload for existing connects (3.91% of total Customer Accounting workload) and then dividing by the total number of existing connect service charge transactions (1,178,875).</t>
  </si>
  <si>
    <t>Customer Accounting allocation calculated by multiplying the Customer Accounting total budget ($3,744,844) by the total service connect activity workload for existing connects (9.59% of total Customer Accounting workload) and then dividing by the total number of Existing Connect service charge transactions (1,178,875).</t>
  </si>
  <si>
    <t>Subsequent Year Adjustment - 2018</t>
  </si>
  <si>
    <t>OPC 014894</t>
  </si>
  <si>
    <t>FPL RC-16</t>
  </si>
  <si>
    <t>OPC 014896</t>
  </si>
  <si>
    <t>OPC 014895</t>
  </si>
  <si>
    <t>OPC 014897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</si>
</sst>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_);_(@_)"/>
    <numFmt numFmtId="170" formatCode="&quot;$&quot;#,##0.0_);\(&quot;$&quot;#,##0.0\)"/>
    <numFmt numFmtId="171" formatCode="&quot;$&quot;#,##0.000_);\(&quot;$&quot;#,##0.000\)"/>
    <numFmt numFmtId="172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164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164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 wrapText="1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11" xfId="0" applyFont="1" applyFill="1" applyBorder="1" applyAlignment="1">
      <alignment horizontal="left" vertical="top"/>
    </xf>
    <xf numFmtId="164" fontId="3" fillId="33" borderId="12" xfId="0" applyNumberFormat="1" applyFont="1" applyFill="1" applyBorder="1" applyAlignment="1">
      <alignment horizontal="center" vertical="top"/>
    </xf>
    <xf numFmtId="7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 horizontal="center" vertical="top"/>
    </xf>
    <xf numFmtId="164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164" fontId="6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0" fillId="33" borderId="0" xfId="0" applyFill="1" applyBorder="1" applyAlignment="1">
      <alignment horizontal="center"/>
    </xf>
    <xf numFmtId="7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/>
    </xf>
    <xf numFmtId="164" fontId="4" fillId="33" borderId="13" xfId="0" applyNumberFormat="1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 wrapText="1"/>
    </xf>
    <xf numFmtId="164" fontId="4" fillId="33" borderId="13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7" fillId="33" borderId="0" xfId="0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SYA%20Capitalized%20Meters%20-%20Revenue%20Requirement%20Calc2015_07_28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SYA%20CUSTOMER%20CARE%20ANALYSIS_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SYA_FIELD%20COLLECTIONS%20SERVICE%20CHARGE_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SYA%20RCS%20ANALYSIS_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SYA_CUSTOMER%20ACCOUNTING%20ANALYSIS_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SYA_FIELD%20METERS%20ANALYSIS_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Req Calc - Cap Labor"/>
      <sheetName val="Data Summary"/>
      <sheetName val="Labor"/>
      <sheetName val="Monthly Summary"/>
      <sheetName val="Email"/>
    </sheetNames>
    <sheetDataSet>
      <sheetData sheetId="0">
        <row r="25">
          <cell r="B25">
            <v>4.700725385487657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SYA CUSTOMER CARE"/>
      <sheetName val="BUDGET DATA"/>
    </sheetNames>
    <sheetDataSet>
      <sheetData sheetId="1">
        <row r="5">
          <cell r="D5">
            <v>7.951372846785151</v>
          </cell>
        </row>
        <row r="6">
          <cell r="D6">
            <v>0.5732341258546582</v>
          </cell>
        </row>
        <row r="7">
          <cell r="D7">
            <v>3.4272526288006655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SYA FIELD COLLECTIONS ANALYSIS"/>
      <sheetName val="FIELD COLLECTIONS BUDGET DATA"/>
      <sheetName val="BUDGET DATA"/>
    </sheetNames>
    <sheetDataSet>
      <sheetData sheetId="1">
        <row r="6">
          <cell r="D6">
            <v>3.0153051294624666</v>
          </cell>
        </row>
        <row r="7">
          <cell r="D7">
            <v>1.2508589623990543</v>
          </cell>
        </row>
        <row r="9">
          <cell r="D9">
            <v>44.08607580524308</v>
          </cell>
        </row>
        <row r="14">
          <cell r="D14">
            <v>3.0153051294624666</v>
          </cell>
        </row>
        <row r="15">
          <cell r="D15">
            <v>1.2508589623990543</v>
          </cell>
        </row>
        <row r="17">
          <cell r="D17">
            <v>1.1598029336412103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SYA RCS 2018"/>
      <sheetName val="BUDGET DATA"/>
      <sheetName val=" COP PAYMENT"/>
      <sheetName val="SMNOPS TRANSACTION COST"/>
    </sheetNames>
    <sheetDataSet>
      <sheetData sheetId="1">
        <row r="6">
          <cell r="B6">
            <v>0.8083286138426562</v>
          </cell>
        </row>
        <row r="7">
          <cell r="B7">
            <v>0.2545336282091076</v>
          </cell>
        </row>
        <row r="8">
          <cell r="B8">
            <v>0.2545336282091076</v>
          </cell>
        </row>
        <row r="9">
          <cell r="B9">
            <v>0.9562157921595186</v>
          </cell>
        </row>
        <row r="10">
          <cell r="B10">
            <v>0.806350773686379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SYA ACCOUNTING"/>
      <sheetName val="UPDATED SUMMARY_AUG 2015"/>
      <sheetName val="BUDGET DATA"/>
    </sheetNames>
    <sheetDataSet>
      <sheetData sheetId="1">
        <row r="5">
          <cell r="D5">
            <v>0.3045185514721976</v>
          </cell>
          <cell r="E5">
            <v>0.3045290631377378</v>
          </cell>
        </row>
        <row r="6">
          <cell r="D6">
            <v>0.12423678809865969</v>
          </cell>
          <cell r="E6">
            <v>0.12424107662413036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SYA FIELD METERS"/>
      <sheetName val="BUDGET DATA"/>
      <sheetName val="2018_FIELD METERS WORKLOAD DATA"/>
    </sheetNames>
    <sheetDataSet>
      <sheetData sheetId="1">
        <row r="5">
          <cell r="D5">
            <v>10.916234658151945</v>
          </cell>
        </row>
        <row r="6">
          <cell r="D6">
            <v>0.7319844047840628</v>
          </cell>
        </row>
        <row r="7">
          <cell r="D7">
            <v>0.4341858378729667</v>
          </cell>
        </row>
        <row r="8">
          <cell r="D8">
            <v>0.6313744614102448</v>
          </cell>
        </row>
        <row r="9">
          <cell r="D9">
            <v>1.9793247806149779</v>
          </cell>
        </row>
        <row r="10">
          <cell r="D10">
            <v>0.1792064688422162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28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4.8515625" style="25" customWidth="1"/>
    <col min="2" max="2" width="55.57421875" style="1" customWidth="1"/>
    <col min="3" max="3" width="23.7109375" style="15" customWidth="1"/>
    <col min="4" max="4" width="18.140625" style="15" customWidth="1"/>
    <col min="5" max="5" width="105.421875" style="1" customWidth="1"/>
    <col min="6" max="8" width="9.140625" style="1" customWidth="1"/>
    <col min="9" max="9" width="16.28125" style="1" customWidth="1"/>
    <col min="10" max="16384" width="9.140625" style="1" customWidth="1"/>
  </cols>
  <sheetData>
    <row r="1" spans="1:4" s="48" customFormat="1" ht="12.75">
      <c r="A1" s="47" t="s">
        <v>76</v>
      </c>
      <c r="C1" s="49"/>
      <c r="D1" s="49"/>
    </row>
    <row r="2" spans="1:4" s="48" customFormat="1" ht="12.75">
      <c r="A2" s="47" t="s">
        <v>77</v>
      </c>
      <c r="C2" s="49"/>
      <c r="D2" s="49"/>
    </row>
    <row r="3" spans="1:4" s="48" customFormat="1" ht="12.75">
      <c r="A3" s="47"/>
      <c r="C3" s="49"/>
      <c r="D3" s="49"/>
    </row>
    <row r="4" spans="1:5" ht="17.25">
      <c r="A4" s="46" t="s">
        <v>0</v>
      </c>
      <c r="B4" s="46"/>
      <c r="C4" s="46"/>
      <c r="D4" s="46"/>
      <c r="E4" s="46"/>
    </row>
    <row r="5" spans="1:5" ht="17.25">
      <c r="A5" s="46" t="s">
        <v>22</v>
      </c>
      <c r="B5" s="46"/>
      <c r="C5" s="46"/>
      <c r="D5" s="46"/>
      <c r="E5" s="46"/>
    </row>
    <row r="6" spans="1:5" ht="17.25">
      <c r="A6" s="46" t="s">
        <v>75</v>
      </c>
      <c r="B6" s="46"/>
      <c r="C6" s="46"/>
      <c r="D6" s="46"/>
      <c r="E6" s="46"/>
    </row>
    <row r="8" spans="1:5" s="2" customFormat="1" ht="14.25" thickBot="1">
      <c r="A8" s="20"/>
      <c r="B8" s="5" t="s">
        <v>1</v>
      </c>
      <c r="C8" s="6" t="s">
        <v>3</v>
      </c>
      <c r="D8" s="6" t="s">
        <v>2</v>
      </c>
      <c r="E8" s="6" t="s">
        <v>7</v>
      </c>
    </row>
    <row r="9" spans="1:5" s="2" customFormat="1" ht="4.5" customHeight="1">
      <c r="A9" s="35"/>
      <c r="B9" s="36"/>
      <c r="C9" s="37"/>
      <c r="D9" s="37"/>
      <c r="E9" s="37"/>
    </row>
    <row r="10" spans="1:5" s="2" customFormat="1" ht="18.75" customHeight="1">
      <c r="A10" s="38" t="s">
        <v>25</v>
      </c>
      <c r="B10" s="38"/>
      <c r="C10" s="38"/>
      <c r="D10" s="38"/>
      <c r="E10" s="38"/>
    </row>
    <row r="11" spans="1:5" s="2" customFormat="1" ht="41.25" customHeight="1">
      <c r="A11" s="16">
        <v>1</v>
      </c>
      <c r="B11" s="11" t="s">
        <v>27</v>
      </c>
      <c r="C11" s="27" t="s">
        <v>6</v>
      </c>
      <c r="D11" s="12">
        <f>'[1]Rev Req Calc - Cap Labor'!$B$25</f>
        <v>4.700725385487657</v>
      </c>
      <c r="E11" s="13" t="s">
        <v>33</v>
      </c>
    </row>
    <row r="12" spans="1:5" s="2" customFormat="1" ht="60.75" customHeight="1">
      <c r="A12" s="21">
        <v>2</v>
      </c>
      <c r="B12" s="40" t="s">
        <v>62</v>
      </c>
      <c r="C12" s="41" t="s">
        <v>4</v>
      </c>
      <c r="D12" s="42">
        <f>'[2]SYA CUSTOMER CARE'!$D$5</f>
        <v>7.951372846785151</v>
      </c>
      <c r="E12" s="40" t="s">
        <v>59</v>
      </c>
    </row>
    <row r="13" spans="1:5" s="2" customFormat="1" ht="57.75" customHeight="1">
      <c r="A13" s="16">
        <v>3</v>
      </c>
      <c r="B13" s="40" t="s">
        <v>30</v>
      </c>
      <c r="C13" s="41" t="s">
        <v>9</v>
      </c>
      <c r="D13" s="42">
        <v>0</v>
      </c>
      <c r="E13" s="40" t="s">
        <v>43</v>
      </c>
    </row>
    <row r="14" spans="1:5" s="2" customFormat="1" ht="54" customHeight="1">
      <c r="A14" s="21">
        <v>4</v>
      </c>
      <c r="B14" s="40" t="s">
        <v>41</v>
      </c>
      <c r="C14" s="41" t="s">
        <v>8</v>
      </c>
      <c r="D14" s="42">
        <f>'[6]SYA FIELD METERS'!D5</f>
        <v>10.916234658151945</v>
      </c>
      <c r="E14" s="40" t="s">
        <v>42</v>
      </c>
    </row>
    <row r="15" spans="1:5" s="2" customFormat="1" ht="69.75" customHeight="1">
      <c r="A15" s="16">
        <v>5</v>
      </c>
      <c r="B15" s="40" t="s">
        <v>32</v>
      </c>
      <c r="C15" s="41" t="s">
        <v>10</v>
      </c>
      <c r="D15" s="42">
        <f>'[5]SYA ACCOUNTING'!$E$5</f>
        <v>0.3045290631377378</v>
      </c>
      <c r="E15" s="40" t="s">
        <v>72</v>
      </c>
    </row>
    <row r="16" spans="1:5" s="2" customFormat="1" ht="18.75" customHeight="1">
      <c r="A16" s="39" t="s">
        <v>26</v>
      </c>
      <c r="B16" s="39"/>
      <c r="C16" s="39"/>
      <c r="D16" s="39"/>
      <c r="E16" s="39"/>
    </row>
    <row r="17" spans="1:5" s="2" customFormat="1" ht="60" customHeight="1">
      <c r="A17" s="16">
        <v>6</v>
      </c>
      <c r="B17" s="8" t="s">
        <v>61</v>
      </c>
      <c r="C17" s="41" t="s">
        <v>4</v>
      </c>
      <c r="D17" s="42">
        <f>'[2]SYA CUSTOMER CARE'!$D$6</f>
        <v>0.5732341258546582</v>
      </c>
      <c r="E17" s="40" t="s">
        <v>60</v>
      </c>
    </row>
    <row r="18" spans="1:5" s="2" customFormat="1" ht="57" customHeight="1">
      <c r="A18" s="16">
        <v>7</v>
      </c>
      <c r="B18" s="8" t="s">
        <v>30</v>
      </c>
      <c r="C18" s="41" t="s">
        <v>9</v>
      </c>
      <c r="D18" s="42">
        <v>0</v>
      </c>
      <c r="E18" s="40" t="str">
        <f>E13</f>
        <v>Remaining Meter reading expenses associated with the Initial Connect process are assumed to be nominal in 2018.</v>
      </c>
    </row>
    <row r="19" spans="1:5" s="2" customFormat="1" ht="59.25" customHeight="1">
      <c r="A19" s="16">
        <v>8</v>
      </c>
      <c r="B19" s="8" t="s">
        <v>39</v>
      </c>
      <c r="C19" s="41" t="s">
        <v>8</v>
      </c>
      <c r="D19" s="42">
        <f>'[6]SYA FIELD METERS'!$D$8</f>
        <v>0.6313744614102448</v>
      </c>
      <c r="E19" s="40" t="s">
        <v>44</v>
      </c>
    </row>
    <row r="20" spans="1:5" s="2" customFormat="1" ht="68.25" customHeight="1">
      <c r="A20" s="16">
        <v>9</v>
      </c>
      <c r="B20" s="8" t="s">
        <v>67</v>
      </c>
      <c r="C20" s="41" t="s">
        <v>11</v>
      </c>
      <c r="D20" s="42">
        <f>'[4]SYA RCS 2018'!$B$7</f>
        <v>0.2545336282091076</v>
      </c>
      <c r="E20" s="40" t="s">
        <v>66</v>
      </c>
    </row>
    <row r="21" spans="1:5" s="2" customFormat="1" ht="66.75" customHeight="1">
      <c r="A21" s="21">
        <v>10</v>
      </c>
      <c r="B21" s="40" t="s">
        <v>29</v>
      </c>
      <c r="C21" s="41" t="s">
        <v>10</v>
      </c>
      <c r="D21" s="42">
        <f>'[5]SYA ACCOUNTING'!$E$6</f>
        <v>0.12424107662413036</v>
      </c>
      <c r="E21" s="40" t="s">
        <v>71</v>
      </c>
    </row>
    <row r="22" spans="1:5" s="2" customFormat="1" ht="13.5">
      <c r="A22" s="7"/>
      <c r="B22" s="11"/>
      <c r="C22" s="27"/>
      <c r="D22" s="11"/>
      <c r="E22" s="11"/>
    </row>
    <row r="23" spans="1:5" s="2" customFormat="1" ht="15.75" thickBot="1">
      <c r="A23" s="7"/>
      <c r="C23" s="32" t="s">
        <v>5</v>
      </c>
      <c r="D23" s="17">
        <f>SUM(D10:D22)</f>
        <v>25.456245245660636</v>
      </c>
      <c r="E23" s="11"/>
    </row>
    <row r="24" spans="1:4" ht="9" customHeight="1" thickTop="1">
      <c r="A24" s="7"/>
      <c r="C24" s="26"/>
      <c r="D24" s="26"/>
    </row>
    <row r="25" spans="1:4" ht="15">
      <c r="A25" s="7"/>
      <c r="C25" s="34" t="s">
        <v>21</v>
      </c>
      <c r="D25" s="29">
        <v>14.88</v>
      </c>
    </row>
    <row r="26" ht="12.75">
      <c r="D26" s="28"/>
    </row>
    <row r="28" spans="3:4" ht="15">
      <c r="C28" s="34"/>
      <c r="D28" s="29"/>
    </row>
  </sheetData>
  <sheetProtection/>
  <mergeCells count="3">
    <mergeCell ref="A4:E4"/>
    <mergeCell ref="A5:E5"/>
    <mergeCell ref="A6:E6"/>
  </mergeCells>
  <printOptions/>
  <pageMargins left="0.5" right="0.25" top="0.5" bottom="0.5" header="0.5" footer="0.25"/>
  <pageSetup fitToHeight="1" fitToWidth="1" horizontalDpi="600" verticalDpi="600" orientation="landscape" scale="64" r:id="rId1"/>
  <headerFooter alignWithMargins="0">
    <oddFooter>&amp;L&amp;A&amp;CFlorida Power &amp; Light Confidential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28"/>
  <sheetViews>
    <sheetView zoomScale="80" zoomScaleNormal="80" zoomScalePageLayoutView="0" workbookViewId="0" topLeftCell="A1">
      <selection activeCell="A2" sqref="A1:A2"/>
    </sheetView>
  </sheetViews>
  <sheetFormatPr defaultColWidth="9.140625" defaultRowHeight="12.75"/>
  <cols>
    <col min="1" max="1" width="4.8515625" style="25" customWidth="1"/>
    <col min="2" max="2" width="57.57421875" style="1" customWidth="1"/>
    <col min="3" max="3" width="23.7109375" style="15" customWidth="1"/>
    <col min="4" max="4" width="18.140625" style="15" customWidth="1"/>
    <col min="5" max="5" width="104.00390625" style="1" customWidth="1"/>
    <col min="6" max="6" width="9.140625" style="1" customWidth="1"/>
    <col min="7" max="7" width="10.00390625" style="1" bestFit="1" customWidth="1"/>
    <col min="8" max="16384" width="9.140625" style="1" customWidth="1"/>
  </cols>
  <sheetData>
    <row r="1" ht="12.75">
      <c r="A1" s="47" t="s">
        <v>79</v>
      </c>
    </row>
    <row r="2" ht="12.75">
      <c r="A2" s="47" t="s">
        <v>77</v>
      </c>
    </row>
    <row r="4" spans="1:5" ht="17.25">
      <c r="A4" s="46" t="s">
        <v>0</v>
      </c>
      <c r="B4" s="46"/>
      <c r="C4" s="46"/>
      <c r="D4" s="46"/>
      <c r="E4" s="46"/>
    </row>
    <row r="5" spans="1:5" ht="17.25">
      <c r="A5" s="46" t="s">
        <v>23</v>
      </c>
      <c r="B5" s="46"/>
      <c r="C5" s="46"/>
      <c r="D5" s="46"/>
      <c r="E5" s="46"/>
    </row>
    <row r="6" spans="1:5" ht="17.25">
      <c r="A6" s="46" t="s">
        <v>75</v>
      </c>
      <c r="B6" s="46"/>
      <c r="C6" s="46"/>
      <c r="D6" s="46"/>
      <c r="E6" s="46"/>
    </row>
    <row r="7" spans="1:4" s="2" customFormat="1" ht="13.5">
      <c r="A7" s="19"/>
      <c r="C7" s="3"/>
      <c r="D7" s="3"/>
    </row>
    <row r="8" spans="1:5" s="2" customFormat="1" ht="14.25" thickBot="1">
      <c r="A8" s="20"/>
      <c r="B8" s="5" t="s">
        <v>1</v>
      </c>
      <c r="C8" s="6" t="s">
        <v>3</v>
      </c>
      <c r="D8" s="6" t="s">
        <v>2</v>
      </c>
      <c r="E8" s="6" t="s">
        <v>7</v>
      </c>
    </row>
    <row r="9" spans="1:4" s="2" customFormat="1" ht="6.75" customHeight="1">
      <c r="A9" s="19"/>
      <c r="C9" s="3"/>
      <c r="D9" s="3"/>
    </row>
    <row r="10" spans="1:5" s="2" customFormat="1" ht="18.75" customHeight="1">
      <c r="A10" s="38" t="s">
        <v>25</v>
      </c>
      <c r="B10" s="38"/>
      <c r="C10" s="38"/>
      <c r="D10" s="38"/>
      <c r="E10" s="38"/>
    </row>
    <row r="11" spans="1:5" s="2" customFormat="1" ht="65.25" customHeight="1">
      <c r="A11" s="16">
        <v>1</v>
      </c>
      <c r="B11" s="8" t="str">
        <f>'INITIAL CONNECT'!B12</f>
        <v>Customer Care receives call to connect service.  We received approximately 0.99 service connect calls per every Initial and Existing Connect service charge transactions.</v>
      </c>
      <c r="C11" s="10" t="s">
        <v>4</v>
      </c>
      <c r="D11" s="9">
        <f>'[2]SYA CUSTOMER CARE'!$D$5</f>
        <v>7.951372846785151</v>
      </c>
      <c r="E11" s="8" t="s">
        <v>63</v>
      </c>
    </row>
    <row r="12" spans="1:5" s="2" customFormat="1" ht="54.75" customHeight="1">
      <c r="A12" s="21">
        <v>2</v>
      </c>
      <c r="B12" s="40" t="s">
        <v>30</v>
      </c>
      <c r="C12" s="41" t="s">
        <v>9</v>
      </c>
      <c r="D12" s="42">
        <v>0</v>
      </c>
      <c r="E12" s="40" t="s">
        <v>45</v>
      </c>
    </row>
    <row r="13" spans="1:5" s="2" customFormat="1" ht="61.5" customHeight="1">
      <c r="A13" s="21">
        <v>3</v>
      </c>
      <c r="B13" s="40" t="s">
        <v>47</v>
      </c>
      <c r="C13" s="41" t="s">
        <v>8</v>
      </c>
      <c r="D13" s="42">
        <f>'[6]SYA FIELD METERS'!$D$6</f>
        <v>0.7319844047840628</v>
      </c>
      <c r="E13" s="40" t="s">
        <v>46</v>
      </c>
    </row>
    <row r="14" spans="1:5" s="2" customFormat="1" ht="64.5" customHeight="1">
      <c r="A14" s="21">
        <v>4</v>
      </c>
      <c r="B14" s="40" t="s">
        <v>34</v>
      </c>
      <c r="C14" s="41" t="s">
        <v>11</v>
      </c>
      <c r="D14" s="42">
        <f>'[4]SYA RCS 2018'!$B$6</f>
        <v>0.8083286138426562</v>
      </c>
      <c r="E14" s="40" t="s">
        <v>68</v>
      </c>
    </row>
    <row r="15" spans="1:5" s="2" customFormat="1" ht="66.75" customHeight="1">
      <c r="A15" s="21">
        <v>5</v>
      </c>
      <c r="B15" s="40" t="s">
        <v>31</v>
      </c>
      <c r="C15" s="44" t="s">
        <v>8</v>
      </c>
      <c r="D15" s="45">
        <f>'[6]SYA FIELD METERS'!$D$7*0.5</f>
        <v>0.21709291893648336</v>
      </c>
      <c r="E15" s="40" t="s">
        <v>49</v>
      </c>
    </row>
    <row r="16" spans="1:5" s="2" customFormat="1" ht="63.75" customHeight="1">
      <c r="A16" s="21">
        <v>6</v>
      </c>
      <c r="B16" s="40" t="s">
        <v>35</v>
      </c>
      <c r="C16" s="41" t="s">
        <v>10</v>
      </c>
      <c r="D16" s="42">
        <f>'[5]SYA ACCOUNTING'!$D$5</f>
        <v>0.3045185514721976</v>
      </c>
      <c r="E16" s="40" t="s">
        <v>74</v>
      </c>
    </row>
    <row r="17" spans="1:5" s="2" customFormat="1" ht="18.75" customHeight="1">
      <c r="A17" s="39" t="s">
        <v>26</v>
      </c>
      <c r="B17" s="39"/>
      <c r="C17" s="39"/>
      <c r="D17" s="39"/>
      <c r="E17" s="39"/>
    </row>
    <row r="18" spans="1:5" s="2" customFormat="1" ht="66.75" customHeight="1">
      <c r="A18" s="21">
        <v>7</v>
      </c>
      <c r="B18" s="8" t="s">
        <v>61</v>
      </c>
      <c r="C18" s="41" t="s">
        <v>4</v>
      </c>
      <c r="D18" s="42">
        <f>'[2]SYA CUSTOMER CARE'!$D$6</f>
        <v>0.5732341258546582</v>
      </c>
      <c r="E18" s="8" t="s">
        <v>60</v>
      </c>
    </row>
    <row r="19" spans="1:5" s="2" customFormat="1" ht="52.5" customHeight="1">
      <c r="A19" s="21">
        <v>8</v>
      </c>
      <c r="B19" s="40" t="s">
        <v>30</v>
      </c>
      <c r="C19" s="41" t="s">
        <v>9</v>
      </c>
      <c r="D19" s="42">
        <v>0</v>
      </c>
      <c r="E19" s="40" t="s">
        <v>45</v>
      </c>
    </row>
    <row r="20" spans="1:5" s="2" customFormat="1" ht="58.5" customHeight="1">
      <c r="A20" s="21">
        <v>9</v>
      </c>
      <c r="B20" s="40" t="s">
        <v>48</v>
      </c>
      <c r="C20" s="41" t="s">
        <v>8</v>
      </c>
      <c r="D20" s="42">
        <f>'[6]SYA FIELD METERS'!$D$8</f>
        <v>0.6313744614102448</v>
      </c>
      <c r="E20" s="40" t="s">
        <v>51</v>
      </c>
    </row>
    <row r="21" spans="1:5" s="2" customFormat="1" ht="64.5" customHeight="1">
      <c r="A21" s="21">
        <v>10</v>
      </c>
      <c r="B21" s="8" t="s">
        <v>70</v>
      </c>
      <c r="C21" s="10" t="s">
        <v>11</v>
      </c>
      <c r="D21" s="9">
        <f>'[4]SYA RCS 2018'!$B$8</f>
        <v>0.2545336282091076</v>
      </c>
      <c r="E21" s="40" t="s">
        <v>69</v>
      </c>
    </row>
    <row r="22" spans="1:5" s="2" customFormat="1" ht="64.5" customHeight="1">
      <c r="A22" s="21">
        <v>11</v>
      </c>
      <c r="B22" s="40" t="s">
        <v>31</v>
      </c>
      <c r="C22" s="44" t="s">
        <v>8</v>
      </c>
      <c r="D22" s="45">
        <f>'[6]SYA FIELD METERS'!$D$7*0.5</f>
        <v>0.21709291893648336</v>
      </c>
      <c r="E22" s="40" t="s">
        <v>50</v>
      </c>
    </row>
    <row r="23" spans="1:5" s="2" customFormat="1" ht="66.75" customHeight="1">
      <c r="A23" s="21">
        <v>12</v>
      </c>
      <c r="B23" s="40" t="s">
        <v>36</v>
      </c>
      <c r="C23" s="41" t="s">
        <v>10</v>
      </c>
      <c r="D23" s="42">
        <f>'[5]SYA ACCOUNTING'!$D$6</f>
        <v>0.12423678809865969</v>
      </c>
      <c r="E23" s="40" t="s">
        <v>73</v>
      </c>
    </row>
    <row r="24" spans="1:5" s="2" customFormat="1" ht="13.5">
      <c r="A24" s="7"/>
      <c r="B24" s="11"/>
      <c r="C24" s="27"/>
      <c r="D24" s="11"/>
      <c r="E24" s="11"/>
    </row>
    <row r="25" spans="1:5" s="2" customFormat="1" ht="15.75" thickBot="1">
      <c r="A25" s="7"/>
      <c r="C25" s="32" t="s">
        <v>5</v>
      </c>
      <c r="D25" s="17">
        <f>SUM(D11:D23)</f>
        <v>11.813769258329705</v>
      </c>
      <c r="E25" s="11"/>
    </row>
    <row r="26" spans="1:4" ht="9.75" customHeight="1" thickTop="1">
      <c r="A26" s="7"/>
      <c r="C26" s="26"/>
      <c r="D26" s="26"/>
    </row>
    <row r="27" spans="1:4" ht="15">
      <c r="A27" s="7"/>
      <c r="C27" s="34" t="s">
        <v>21</v>
      </c>
      <c r="D27" s="29">
        <v>14.88</v>
      </c>
    </row>
    <row r="28" ht="12.75">
      <c r="D28" s="28"/>
    </row>
  </sheetData>
  <sheetProtection/>
  <mergeCells count="3">
    <mergeCell ref="A4:E4"/>
    <mergeCell ref="A5:E5"/>
    <mergeCell ref="A6:E6"/>
  </mergeCells>
  <printOptions/>
  <pageMargins left="0.5" right="0.25" top="0.5" bottom="0.5" header="0.5" footer="0.25"/>
  <pageSetup fitToHeight="1" fitToWidth="1" horizontalDpi="600" verticalDpi="600" orientation="landscape" scale="61" r:id="rId1"/>
  <headerFooter alignWithMargins="0">
    <oddFooter>&amp;L&amp;A&amp;CFlorida Power &amp; Light Confidential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19"/>
  <sheetViews>
    <sheetView zoomScale="80" zoomScaleNormal="80" zoomScalePageLayoutView="0" workbookViewId="0" topLeftCell="A1">
      <selection activeCell="A2" sqref="A1:A2"/>
    </sheetView>
  </sheetViews>
  <sheetFormatPr defaultColWidth="9.140625" defaultRowHeight="12.75"/>
  <cols>
    <col min="1" max="1" width="5.00390625" style="1" customWidth="1"/>
    <col min="2" max="2" width="35.7109375" style="1" customWidth="1"/>
    <col min="3" max="3" width="25.7109375" style="1" customWidth="1"/>
    <col min="4" max="4" width="15.7109375" style="15" customWidth="1"/>
    <col min="5" max="5" width="77.421875" style="1" customWidth="1"/>
    <col min="6" max="16384" width="9.140625" style="1" customWidth="1"/>
  </cols>
  <sheetData>
    <row r="1" ht="12.75">
      <c r="A1" s="47" t="s">
        <v>78</v>
      </c>
    </row>
    <row r="2" ht="12.75">
      <c r="A2" s="47" t="s">
        <v>77</v>
      </c>
    </row>
    <row r="4" spans="1:5" ht="17.25">
      <c r="A4" s="46" t="s">
        <v>0</v>
      </c>
      <c r="B4" s="46"/>
      <c r="C4" s="46"/>
      <c r="D4" s="46"/>
      <c r="E4" s="46"/>
    </row>
    <row r="5" spans="1:5" ht="17.25">
      <c r="A5" s="46" t="s">
        <v>16</v>
      </c>
      <c r="B5" s="46"/>
      <c r="C5" s="46"/>
      <c r="D5" s="46"/>
      <c r="E5" s="46"/>
    </row>
    <row r="6" spans="1:5" ht="17.25">
      <c r="A6" s="46" t="s">
        <v>75</v>
      </c>
      <c r="B6" s="46"/>
      <c r="C6" s="46"/>
      <c r="D6" s="46"/>
      <c r="E6" s="46"/>
    </row>
    <row r="7" s="2" customFormat="1" ht="13.5">
      <c r="D7" s="3"/>
    </row>
    <row r="8" spans="1:5" s="2" customFormat="1" ht="14.25" thickBot="1">
      <c r="A8" s="4"/>
      <c r="B8" s="5" t="s">
        <v>1</v>
      </c>
      <c r="C8" s="6" t="s">
        <v>3</v>
      </c>
      <c r="D8" s="6" t="s">
        <v>2</v>
      </c>
      <c r="E8" s="6" t="s">
        <v>7</v>
      </c>
    </row>
    <row r="9" spans="3:4" s="2" customFormat="1" ht="13.5">
      <c r="C9" s="3"/>
      <c r="D9" s="3"/>
    </row>
    <row r="10" spans="1:5" s="2" customFormat="1" ht="62.25" customHeight="1">
      <c r="A10" s="16">
        <v>1</v>
      </c>
      <c r="B10" s="8" t="s">
        <v>20</v>
      </c>
      <c r="C10" s="10" t="s">
        <v>12</v>
      </c>
      <c r="D10" s="9">
        <f>'[3]SYA FIELD COLLECTIONS ANALYSIS'!D6</f>
        <v>3.0153051294624666</v>
      </c>
      <c r="E10" s="8" t="s">
        <v>54</v>
      </c>
    </row>
    <row r="11" spans="1:5" s="2" customFormat="1" ht="73.5" customHeight="1">
      <c r="A11" s="16">
        <v>2</v>
      </c>
      <c r="B11" s="8" t="s">
        <v>18</v>
      </c>
      <c r="C11" s="10" t="s">
        <v>12</v>
      </c>
      <c r="D11" s="9">
        <f>'[3]SYA FIELD COLLECTIONS ANALYSIS'!D7</f>
        <v>1.2508589623990543</v>
      </c>
      <c r="E11" s="8" t="s">
        <v>55</v>
      </c>
    </row>
    <row r="12" spans="1:5" s="2" customFormat="1" ht="63.75" customHeight="1">
      <c r="A12" s="16">
        <v>3</v>
      </c>
      <c r="B12" s="8" t="s">
        <v>17</v>
      </c>
      <c r="C12" s="10" t="s">
        <v>15</v>
      </c>
      <c r="D12" s="9">
        <f>'[3]SYA FIELD COLLECTIONS ANALYSIS'!D9</f>
        <v>44.08607580524308</v>
      </c>
      <c r="E12" s="8" t="s">
        <v>56</v>
      </c>
    </row>
    <row r="13" spans="1:5" s="2" customFormat="1" ht="13.5">
      <c r="A13" s="7"/>
      <c r="B13" s="11"/>
      <c r="C13" s="11"/>
      <c r="D13" s="12"/>
      <c r="E13" s="13"/>
    </row>
    <row r="14" spans="1:5" s="2" customFormat="1" ht="15.75" thickBot="1">
      <c r="A14" s="7"/>
      <c r="C14" s="33" t="s">
        <v>5</v>
      </c>
      <c r="D14" s="17">
        <f>SUM(D9:D13)</f>
        <v>48.352239897104596</v>
      </c>
      <c r="E14" s="13"/>
    </row>
    <row r="15" spans="1:7" ht="14.25" thickTop="1">
      <c r="A15" s="7"/>
      <c r="C15" s="14"/>
      <c r="D15" s="14"/>
      <c r="G15" s="2"/>
    </row>
    <row r="16" spans="1:7" ht="15">
      <c r="A16" s="7"/>
      <c r="C16" s="31" t="s">
        <v>21</v>
      </c>
      <c r="D16" s="18">
        <v>5.11</v>
      </c>
      <c r="G16" s="2"/>
    </row>
    <row r="17" ht="13.5">
      <c r="G17" s="2"/>
    </row>
    <row r="18" ht="13.5">
      <c r="G18" s="2"/>
    </row>
    <row r="19" ht="13.5">
      <c r="G19" s="2"/>
    </row>
  </sheetData>
  <sheetProtection/>
  <mergeCells count="3">
    <mergeCell ref="A4:E4"/>
    <mergeCell ref="A5:E5"/>
    <mergeCell ref="A6:E6"/>
  </mergeCells>
  <printOptions/>
  <pageMargins left="0.5" right="0.5" top="0.5" bottom="0.75" header="0.5" footer="0.5"/>
  <pageSetup fitToHeight="1" fitToWidth="1" horizontalDpi="600" verticalDpi="600" orientation="landscape" scale="73" r:id="rId1"/>
  <headerFooter alignWithMargins="0">
    <oddFooter>&amp;L&amp;A&amp;CFlorida Power &amp; Light Confidential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23"/>
  <sheetViews>
    <sheetView zoomScale="80" zoomScaleNormal="80" zoomScalePageLayoutView="0" workbookViewId="0" topLeftCell="A1">
      <selection activeCell="A2" sqref="A1:A2"/>
    </sheetView>
  </sheetViews>
  <sheetFormatPr defaultColWidth="9.140625" defaultRowHeight="12.75"/>
  <cols>
    <col min="1" max="1" width="4.57421875" style="25" customWidth="1"/>
    <col min="2" max="2" width="45.8515625" style="1" customWidth="1"/>
    <col min="3" max="3" width="24.421875" style="15" customWidth="1"/>
    <col min="4" max="4" width="15.7109375" style="15" customWidth="1"/>
    <col min="5" max="5" width="83.28125" style="1" customWidth="1"/>
    <col min="6" max="6" width="9.140625" style="1" customWidth="1"/>
    <col min="7" max="7" width="11.140625" style="1" bestFit="1" customWidth="1"/>
    <col min="8" max="16384" width="9.140625" style="1" customWidth="1"/>
  </cols>
  <sheetData>
    <row r="1" ht="12.75">
      <c r="A1" s="47" t="s">
        <v>80</v>
      </c>
    </row>
    <row r="2" ht="12.75">
      <c r="A2" s="47" t="s">
        <v>77</v>
      </c>
    </row>
    <row r="4" spans="1:5" ht="17.25">
      <c r="A4" s="46" t="s">
        <v>0</v>
      </c>
      <c r="B4" s="46"/>
      <c r="C4" s="46"/>
      <c r="D4" s="46"/>
      <c r="E4" s="46"/>
    </row>
    <row r="5" spans="1:7" ht="17.25">
      <c r="A5" s="46" t="s">
        <v>28</v>
      </c>
      <c r="B5" s="46"/>
      <c r="C5" s="46"/>
      <c r="D5" s="46"/>
      <c r="E5" s="46"/>
      <c r="G5" s="2"/>
    </row>
    <row r="6" spans="1:7" ht="17.25">
      <c r="A6" s="46" t="s">
        <v>75</v>
      </c>
      <c r="B6" s="46"/>
      <c r="C6" s="46"/>
      <c r="D6" s="46"/>
      <c r="E6" s="46"/>
      <c r="G6" s="2"/>
    </row>
    <row r="7" spans="1:4" s="2" customFormat="1" ht="13.5">
      <c r="A7" s="19"/>
      <c r="C7" s="3"/>
      <c r="D7" s="3"/>
    </row>
    <row r="8" spans="1:5" s="2" customFormat="1" ht="14.25" thickBot="1">
      <c r="A8" s="20"/>
      <c r="B8" s="5" t="s">
        <v>1</v>
      </c>
      <c r="C8" s="6" t="s">
        <v>3</v>
      </c>
      <c r="D8" s="6" t="s">
        <v>2</v>
      </c>
      <c r="E8" s="6" t="s">
        <v>7</v>
      </c>
    </row>
    <row r="9" spans="1:4" s="2" customFormat="1" ht="13.5">
      <c r="A9" s="35"/>
      <c r="C9" s="3"/>
      <c r="D9" s="3"/>
    </row>
    <row r="10" spans="1:5" s="2" customFormat="1" ht="57" customHeight="1">
      <c r="A10" s="16">
        <v>1</v>
      </c>
      <c r="B10" s="8" t="s">
        <v>19</v>
      </c>
      <c r="C10" s="10" t="s">
        <v>12</v>
      </c>
      <c r="D10" s="43">
        <f>'[3]SYA FIELD COLLECTIONS ANALYSIS'!$D$14</f>
        <v>3.0153051294624666</v>
      </c>
      <c r="E10" s="8" t="str">
        <f>'FIELD COLLECTIONS'!E10</f>
        <v>Final notice expense allocation calculated by dividing total activity cost ($2,619,534) by the total number of collections (field and reconnect for non-payment) service charge transactions (868,746).</v>
      </c>
    </row>
    <row r="11" spans="1:5" s="2" customFormat="1" ht="60" customHeight="1">
      <c r="A11" s="21">
        <v>2</v>
      </c>
      <c r="B11" s="8" t="s">
        <v>18</v>
      </c>
      <c r="C11" s="10" t="s">
        <v>12</v>
      </c>
      <c r="D11" s="43">
        <f>'[3]SYA FIELD COLLECTIONS ANALYSIS'!$D$15</f>
        <v>1.2508589623990543</v>
      </c>
      <c r="E11" s="8" t="str">
        <f>'FIELD COLLECTIONS'!E11</f>
        <v>Outbound Telephone Collections (OTC) expense allocation calculated by dividing total OTC budget ($1,086,679) by the total number of collections (field and reconnect for non-payment) service charge transactions (868,746).</v>
      </c>
    </row>
    <row r="12" spans="1:5" s="2" customFormat="1" ht="65.25" customHeight="1">
      <c r="A12" s="21">
        <v>3</v>
      </c>
      <c r="B12" s="8" t="s">
        <v>14</v>
      </c>
      <c r="C12" s="10" t="s">
        <v>15</v>
      </c>
      <c r="D12" s="43">
        <f>'[3]SYA FIELD COLLECTIONS ANALYSIS'!$D$17</f>
        <v>1.1598029336412103</v>
      </c>
      <c r="E12" s="8" t="s">
        <v>57</v>
      </c>
    </row>
    <row r="13" spans="1:5" s="2" customFormat="1" ht="72.75" customHeight="1">
      <c r="A13" s="21">
        <v>4</v>
      </c>
      <c r="B13" s="8" t="s">
        <v>13</v>
      </c>
      <c r="C13" s="10" t="s">
        <v>11</v>
      </c>
      <c r="D13" s="43">
        <f>'[4]SYA RCS 2018'!$B$9</f>
        <v>0.9562157921595186</v>
      </c>
      <c r="E13" s="8" t="s">
        <v>65</v>
      </c>
    </row>
    <row r="14" spans="1:5" s="2" customFormat="1" ht="70.5" customHeight="1">
      <c r="A14" s="21">
        <v>5</v>
      </c>
      <c r="B14" s="8" t="s">
        <v>40</v>
      </c>
      <c r="C14" s="10" t="s">
        <v>4</v>
      </c>
      <c r="D14" s="43">
        <f>'[2]SYA CUSTOMER CARE'!$D$7</f>
        <v>3.4272526288006655</v>
      </c>
      <c r="E14" s="8" t="s">
        <v>58</v>
      </c>
    </row>
    <row r="15" spans="1:5" s="2" customFormat="1" ht="67.5" customHeight="1">
      <c r="A15" s="21">
        <v>6</v>
      </c>
      <c r="B15" s="8" t="s">
        <v>37</v>
      </c>
      <c r="C15" s="10" t="s">
        <v>8</v>
      </c>
      <c r="D15" s="43">
        <f>'[6]SYA FIELD METERS'!$D$9</f>
        <v>1.9793247806149779</v>
      </c>
      <c r="E15" s="8" t="s">
        <v>52</v>
      </c>
    </row>
    <row r="16" spans="1:5" s="2" customFormat="1" ht="68.25" customHeight="1">
      <c r="A16" s="21">
        <v>7</v>
      </c>
      <c r="B16" s="8" t="s">
        <v>38</v>
      </c>
      <c r="C16" s="10" t="s">
        <v>11</v>
      </c>
      <c r="D16" s="43">
        <f>'[4]SYA RCS 2018'!$B$10</f>
        <v>0.806350773686379</v>
      </c>
      <c r="E16" s="8" t="s">
        <v>64</v>
      </c>
    </row>
    <row r="17" spans="1:5" s="2" customFormat="1" ht="76.5" customHeight="1">
      <c r="A17" s="21">
        <v>8</v>
      </c>
      <c r="B17" s="8" t="s">
        <v>24</v>
      </c>
      <c r="C17" s="10" t="s">
        <v>8</v>
      </c>
      <c r="D17" s="43">
        <f>'[6]SYA FIELD METERS'!$D$10</f>
        <v>0.1792064688422162</v>
      </c>
      <c r="E17" s="8" t="s">
        <v>53</v>
      </c>
    </row>
    <row r="18" spans="1:5" s="2" customFormat="1" ht="13.5">
      <c r="A18" s="7"/>
      <c r="B18" s="22"/>
      <c r="C18" s="30"/>
      <c r="D18" s="23"/>
      <c r="E18" s="22"/>
    </row>
    <row r="19" spans="1:4" s="2" customFormat="1" ht="15.75" thickBot="1">
      <c r="A19" s="19"/>
      <c r="C19" s="31" t="s">
        <v>5</v>
      </c>
      <c r="D19" s="24">
        <f>SUM(D10:D17)</f>
        <v>12.774317469606487</v>
      </c>
    </row>
    <row r="20" spans="3:4" ht="15" thickTop="1">
      <c r="C20" s="26"/>
      <c r="D20" s="26"/>
    </row>
    <row r="21" spans="3:4" ht="15">
      <c r="C21" s="31" t="s">
        <v>21</v>
      </c>
      <c r="D21" s="18">
        <v>17.66</v>
      </c>
    </row>
    <row r="23" ht="12.75">
      <c r="D23" s="14"/>
    </row>
  </sheetData>
  <sheetProtection/>
  <mergeCells count="3">
    <mergeCell ref="A4:E4"/>
    <mergeCell ref="A5:E5"/>
    <mergeCell ref="A6:E6"/>
  </mergeCells>
  <printOptions/>
  <pageMargins left="0.5" right="0.5" top="0.5" bottom="0.75" header="0.5" footer="0.5"/>
  <pageSetup fitToHeight="1" fitToWidth="1" horizontalDpi="600" verticalDpi="600" orientation="landscape" scale="67" r:id="rId1"/>
  <headerFooter alignWithMargins="0">
    <oddFooter>&amp;L&amp;A&amp;CFlorida Power &amp; Light Confidential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2016-04-13T01:53:07Z</dcterms:created>
  <dcterms:modified xsi:type="dcterms:W3CDTF">2016-04-17T21:35:22Z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