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228" windowWidth="5520" windowHeight="6780"/>
  </bookViews>
  <sheets>
    <sheet name="Update per COS" sheetId="5" r:id="rId1"/>
  </sheets>
  <definedNames>
    <definedName name="_xlnm.Print_Area" localSheetId="0">'Update per COS'!$A$4:$D$35</definedName>
  </definedNames>
  <calcPr calcId="145621"/>
</workbook>
</file>

<file path=xl/calcChain.xml><?xml version="1.0" encoding="utf-8"?>
<calcChain xmlns="http://schemas.openxmlformats.org/spreadsheetml/2006/main">
  <c r="E24" i="5" l="1"/>
  <c r="F24" i="5"/>
  <c r="C18" i="5" l="1"/>
  <c r="C17" i="5"/>
  <c r="C16" i="5"/>
  <c r="C7" i="5"/>
  <c r="C8" i="5" s="1"/>
  <c r="C9" i="5" s="1"/>
  <c r="C19" i="5" s="1"/>
  <c r="C10" i="5" l="1"/>
  <c r="C11" i="5" l="1"/>
  <c r="C20" i="5" s="1"/>
  <c r="C12" i="5" l="1"/>
  <c r="C21" i="5" l="1"/>
  <c r="C13" i="5"/>
  <c r="C22" i="5" s="1"/>
</calcChain>
</file>

<file path=xl/comments1.xml><?xml version="1.0" encoding="utf-8"?>
<comments xmlns="http://schemas.openxmlformats.org/spreadsheetml/2006/main">
  <authors>
    <author>APP0ZTP</author>
  </authors>
  <commentList>
    <comment ref="A24" authorId="0">
      <text>
        <r>
          <rPr>
            <b/>
            <sz val="8"/>
            <color indexed="81"/>
            <rFont val="Tahoma"/>
            <family val="2"/>
          </rPr>
          <t>Set to zero as GRT is not part of base rates any longer.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<sst xmlns="http://schemas.openxmlformats.org/spreadsheetml/2006/main" count="52" uniqueCount="42">
  <si>
    <t>(1)</t>
  </si>
  <si>
    <t>(2)</t>
  </si>
  <si>
    <t>Gross Receipts Tax Rate</t>
  </si>
  <si>
    <t>(3)</t>
  </si>
  <si>
    <t>Regulatory Assessment Fee Rate</t>
  </si>
  <si>
    <t>(4)</t>
  </si>
  <si>
    <t xml:space="preserve">Uncollectible Accounts Rate </t>
  </si>
  <si>
    <t>(5)</t>
  </si>
  <si>
    <t>Revenue Expansion Factor</t>
  </si>
  <si>
    <t>State Income Tax Rate (Theoretical)</t>
  </si>
  <si>
    <t>Federal Income Tax Rate (Theoretical)</t>
  </si>
  <si>
    <t>State Income Tax</t>
  </si>
  <si>
    <t>Federal Income Tax</t>
  </si>
  <si>
    <t>Notes:</t>
  </si>
  <si>
    <t>Revenue Requirement</t>
  </si>
  <si>
    <t>Net Before Income Tax</t>
  </si>
  <si>
    <t>Net Before Federal Income Tax</t>
  </si>
  <si>
    <t>NOI Multiplier</t>
  </si>
  <si>
    <t>(1)  Gross Receipts Tax Rate assigned by the Public Service Commission</t>
  </si>
  <si>
    <t>(3)  Obtained from Revenue Recovery Len Bethards</t>
  </si>
  <si>
    <t>(4)  State Income Tax Rate assigned by the Public Service Commission.</t>
  </si>
  <si>
    <t>(5)  Federal Income Tax Rate assigned by the Public Service Commission.</t>
  </si>
  <si>
    <t>(2)  Regulatory Assessment Fee Rate assigned by the Public Service Commission (rules).</t>
  </si>
  <si>
    <t>Uncollectible Accounts Rate (REF_UARATE)</t>
  </si>
  <si>
    <t>Gross Receipts Tax Rate (REF_GRTRATE)</t>
  </si>
  <si>
    <t>Regulatory Assessment Fee Rate (REF_RAFRATE)</t>
  </si>
  <si>
    <t>State Income Tax (REF_SIT)</t>
  </si>
  <si>
    <t>UI INPUT TABLE</t>
  </si>
  <si>
    <t>Federal Income Tax (REF_FIT)</t>
  </si>
  <si>
    <t>Revenue Expansion Factor (REF)</t>
  </si>
  <si>
    <t>NOI Mulitplier (REF_NOI_MULT)</t>
  </si>
  <si>
    <t>direct input into UI</t>
  </si>
  <si>
    <t>Total of Gross Receipts, Reg Assessment Fee, and Uncol Accts Rate</t>
  </si>
  <si>
    <t>-</t>
  </si>
  <si>
    <t>=</t>
  </si>
  <si>
    <t>C5*State Inc Tax Rate</t>
  </si>
  <si>
    <t>C7*Fed Inc Tax Rate</t>
  </si>
  <si>
    <t>1/C9</t>
  </si>
  <si>
    <t>OLD</t>
  </si>
  <si>
    <t>REVENUE EXPANSION FACTOR</t>
  </si>
  <si>
    <t>OPC 015232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</si>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</sst>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00000"/>
    <numFmt numFmtId="166" formatCode="0.000000000%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rgb="FF0070C0"/>
      <name val="Arial"/>
      <family val="2"/>
    </font>
    <font>
      <sz val="12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6" applyNumberFormat="0" applyAlignment="0" applyProtection="0"/>
    <xf numFmtId="0" fontId="18" fillId="7" borderId="7" applyNumberFormat="0" applyAlignment="0" applyProtection="0"/>
    <xf numFmtId="0" fontId="19" fillId="7" borderId="6" applyNumberFormat="0" applyAlignment="0" applyProtection="0"/>
    <xf numFmtId="0" fontId="20" fillId="0" borderId="8" applyNumberFormat="0" applyFill="0" applyAlignment="0" applyProtection="0"/>
    <xf numFmtId="0" fontId="21" fillId="8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quotePrefix="1" applyFont="1" applyAlignment="1">
      <alignment horizontal="center"/>
    </xf>
    <xf numFmtId="164" fontId="4" fillId="0" borderId="0" xfId="1" applyNumberFormat="1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0" fontId="4" fillId="0" borderId="0" xfId="0" quotePrefix="1" applyFont="1" applyAlignment="1">
      <alignment horizontal="left"/>
    </xf>
    <xf numFmtId="0" fontId="4" fillId="0" borderId="1" xfId="0" applyFont="1" applyBorder="1" applyAlignment="1">
      <alignment horizontal="left" indent="2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indent="2"/>
    </xf>
    <xf numFmtId="0" fontId="4" fillId="0" borderId="2" xfId="0" applyFont="1" applyBorder="1" applyAlignment="1">
      <alignment horizontal="center"/>
    </xf>
    <xf numFmtId="166" fontId="4" fillId="0" borderId="0" xfId="2" applyNumberFormat="1" applyFont="1" applyFill="1"/>
    <xf numFmtId="166" fontId="8" fillId="0" borderId="0" xfId="2" applyNumberFormat="1" applyFont="1" applyFill="1"/>
    <xf numFmtId="165" fontId="4" fillId="2" borderId="2" xfId="0" applyNumberFormat="1" applyFont="1" applyFill="1" applyBorder="1"/>
    <xf numFmtId="165" fontId="4" fillId="2" borderId="1" xfId="0" applyNumberFormat="1" applyFont="1" applyFill="1" applyBorder="1"/>
    <xf numFmtId="0" fontId="9" fillId="0" borderId="0" xfId="0" applyFont="1"/>
    <xf numFmtId="0" fontId="1" fillId="34" borderId="0" xfId="43" applyNumberFormat="1" applyFill="1" applyAlignment="1">
      <alignment horizontal="right"/>
    </xf>
    <xf numFmtId="0" fontId="5" fillId="0" borderId="0" xfId="0" applyFont="1" applyAlignment="1">
      <alignment horizontal="center" vertical="top"/>
    </xf>
    <xf numFmtId="0" fontId="26" fillId="0" borderId="0" xfId="0" applyFont="1"/>
    <xf numFmtId="0" fontId="26" fillId="0" borderId="0" xfId="0" applyFont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te 2" xfId="44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zoomScale="80" zoomScaleNormal="80" workbookViewId="0">
      <selection activeCell="A3" sqref="A3"/>
    </sheetView>
  </sheetViews>
  <sheetFormatPr defaultRowHeight="13.2" x14ac:dyDescent="0.25"/>
  <cols>
    <col min="1" max="1" width="71.88671875" bestFit="1" customWidth="1"/>
    <col min="2" max="2" width="5" style="1" customWidth="1"/>
    <col min="3" max="3" width="20.6640625" customWidth="1"/>
    <col min="4" max="4" width="15.6640625" customWidth="1"/>
    <col min="5" max="5" width="13.44140625" customWidth="1"/>
    <col min="6" max="6" width="14.33203125" customWidth="1"/>
  </cols>
  <sheetData>
    <row r="1" spans="1:7" s="28" customFormat="1" x14ac:dyDescent="0.25">
      <c r="A1" s="28" t="s">
        <v>40</v>
      </c>
      <c r="B1" s="29"/>
    </row>
    <row r="2" spans="1:7" s="28" customFormat="1" x14ac:dyDescent="0.25">
      <c r="A2" s="28" t="s">
        <v>41</v>
      </c>
      <c r="B2" s="29"/>
    </row>
    <row r="3" spans="1:7" s="28" customFormat="1" x14ac:dyDescent="0.25">
      <c r="B3" s="29"/>
    </row>
    <row r="4" spans="1:7" ht="26.4" customHeight="1" x14ac:dyDescent="0.4">
      <c r="A4" s="5" t="s">
        <v>39</v>
      </c>
      <c r="B4" s="4"/>
      <c r="C4" s="2"/>
      <c r="D4" s="2"/>
    </row>
    <row r="5" spans="1:7" s="6" customFormat="1" ht="15" x14ac:dyDescent="0.25">
      <c r="B5" s="7"/>
    </row>
    <row r="6" spans="1:7" s="6" customFormat="1" ht="15" x14ac:dyDescent="0.25">
      <c r="A6" s="6" t="s">
        <v>14</v>
      </c>
      <c r="B6" s="7"/>
      <c r="C6" s="8">
        <v>1</v>
      </c>
    </row>
    <row r="7" spans="1:7" s="6" customFormat="1" ht="15" x14ac:dyDescent="0.25">
      <c r="A7" s="9" t="s">
        <v>32</v>
      </c>
      <c r="B7" s="11" t="s">
        <v>33</v>
      </c>
      <c r="C7" s="8">
        <f>+C24+C25+C26</f>
        <v>2.3750400000000001E-3</v>
      </c>
    </row>
    <row r="8" spans="1:7" s="6" customFormat="1" ht="15" x14ac:dyDescent="0.25">
      <c r="A8" s="6" t="s">
        <v>15</v>
      </c>
      <c r="B8" s="11" t="s">
        <v>34</v>
      </c>
      <c r="C8" s="8">
        <f>C6-C7</f>
        <v>0.99762496000000001</v>
      </c>
    </row>
    <row r="9" spans="1:7" s="6" customFormat="1" ht="15" x14ac:dyDescent="0.25">
      <c r="A9" s="6" t="s">
        <v>11</v>
      </c>
      <c r="B9" s="11" t="s">
        <v>33</v>
      </c>
      <c r="C9" s="8">
        <f>C8*C27</f>
        <v>5.4869372800000003E-2</v>
      </c>
      <c r="D9" s="6" t="s">
        <v>35</v>
      </c>
    </row>
    <row r="10" spans="1:7" s="6" customFormat="1" ht="15" x14ac:dyDescent="0.25">
      <c r="A10" s="9" t="s">
        <v>16</v>
      </c>
      <c r="B10" s="11" t="s">
        <v>34</v>
      </c>
      <c r="C10" s="8">
        <f>C8-C9</f>
        <v>0.94275558719999997</v>
      </c>
    </row>
    <row r="11" spans="1:7" s="6" customFormat="1" ht="15" x14ac:dyDescent="0.25">
      <c r="A11" s="6" t="s">
        <v>12</v>
      </c>
      <c r="B11" s="11" t="s">
        <v>33</v>
      </c>
      <c r="C11" s="8">
        <f>C10*C28</f>
        <v>0.32996445551999998</v>
      </c>
      <c r="D11" s="8" t="s">
        <v>36</v>
      </c>
    </row>
    <row r="12" spans="1:7" s="6" customFormat="1" ht="15" x14ac:dyDescent="0.25">
      <c r="A12" s="6" t="s">
        <v>8</v>
      </c>
      <c r="B12" s="11" t="s">
        <v>34</v>
      </c>
      <c r="C12" s="8">
        <f>C10-C11</f>
        <v>0.61279113167999999</v>
      </c>
    </row>
    <row r="13" spans="1:7" s="6" customFormat="1" ht="15" x14ac:dyDescent="0.25">
      <c r="A13" s="6" t="s">
        <v>17</v>
      </c>
      <c r="B13" s="7"/>
      <c r="C13" s="8">
        <f>1/C12</f>
        <v>1.6318774021067275</v>
      </c>
      <c r="D13" s="6" t="s">
        <v>37</v>
      </c>
    </row>
    <row r="14" spans="1:7" s="6" customFormat="1" ht="15" x14ac:dyDescent="0.25">
      <c r="B14" s="7"/>
    </row>
    <row r="15" spans="1:7" s="6" customFormat="1" ht="15.6" x14ac:dyDescent="0.3">
      <c r="A15" s="10" t="s">
        <v>27</v>
      </c>
      <c r="B15" s="7"/>
      <c r="C15" s="27" t="s">
        <v>38</v>
      </c>
      <c r="D15" s="27">
        <v>2016</v>
      </c>
      <c r="E15" s="27">
        <v>2017</v>
      </c>
      <c r="F15" s="27">
        <v>2018</v>
      </c>
    </row>
    <row r="16" spans="1:7" s="6" customFormat="1" ht="15.6" x14ac:dyDescent="0.3">
      <c r="A16" s="19" t="s">
        <v>23</v>
      </c>
      <c r="B16" s="20"/>
      <c r="C16" s="23">
        <f>C26</f>
        <v>1.65504E-3</v>
      </c>
      <c r="D16" s="26">
        <v>6.5870000000000002E-4</v>
      </c>
      <c r="E16" s="26">
        <v>6.5392818456724703E-4</v>
      </c>
      <c r="F16" s="26">
        <v>6.5456233893373505E-4</v>
      </c>
      <c r="G16" s="25" t="s">
        <v>31</v>
      </c>
    </row>
    <row r="17" spans="1:7" s="6" customFormat="1" ht="15.6" x14ac:dyDescent="0.3">
      <c r="A17" s="19" t="s">
        <v>24</v>
      </c>
      <c r="B17" s="20"/>
      <c r="C17" s="23">
        <f>C24</f>
        <v>0</v>
      </c>
      <c r="D17" s="26">
        <v>0</v>
      </c>
      <c r="E17" s="26">
        <v>0</v>
      </c>
      <c r="F17" s="26">
        <v>0</v>
      </c>
      <c r="G17" s="25" t="s">
        <v>31</v>
      </c>
    </row>
    <row r="18" spans="1:7" s="6" customFormat="1" ht="15.6" x14ac:dyDescent="0.3">
      <c r="A18" s="19" t="s">
        <v>25</v>
      </c>
      <c r="B18" s="20"/>
      <c r="C18" s="23">
        <f>C25</f>
        <v>7.2000000000000005E-4</v>
      </c>
      <c r="D18" s="26">
        <v>7.2000000000000005E-4</v>
      </c>
      <c r="E18" s="26">
        <v>7.2000000000000005E-4</v>
      </c>
      <c r="F18" s="26">
        <v>7.2000000000000005E-4</v>
      </c>
      <c r="G18" s="25" t="s">
        <v>31</v>
      </c>
    </row>
    <row r="19" spans="1:7" s="6" customFormat="1" ht="15.6" x14ac:dyDescent="0.3">
      <c r="A19" s="19" t="s">
        <v>26</v>
      </c>
      <c r="B19" s="20"/>
      <c r="C19" s="23">
        <f>C9</f>
        <v>5.4869372800000003E-2</v>
      </c>
      <c r="D19" s="26">
        <v>5.4924433949848799E-2</v>
      </c>
      <c r="E19" s="26">
        <v>5.4924433949848799E-2</v>
      </c>
      <c r="F19" s="26">
        <v>5.4924399071358598E-2</v>
      </c>
      <c r="G19" s="25" t="s">
        <v>31</v>
      </c>
    </row>
    <row r="20" spans="1:7" s="6" customFormat="1" ht="15.6" x14ac:dyDescent="0.3">
      <c r="A20" s="19" t="s">
        <v>28</v>
      </c>
      <c r="B20" s="20"/>
      <c r="C20" s="23">
        <f>C11</f>
        <v>0.32996445551999998</v>
      </c>
      <c r="D20" s="26">
        <v>0.330295573252954</v>
      </c>
      <c r="E20" s="26">
        <v>0.330295573252954</v>
      </c>
      <c r="F20" s="26">
        <v>0.33029536350639799</v>
      </c>
      <c r="G20" s="25" t="s">
        <v>31</v>
      </c>
    </row>
    <row r="21" spans="1:7" s="6" customFormat="1" ht="15.6" x14ac:dyDescent="0.3">
      <c r="A21" s="17" t="s">
        <v>29</v>
      </c>
      <c r="B21" s="18"/>
      <c r="C21" s="24">
        <f>C12</f>
        <v>0.61279113167999999</v>
      </c>
      <c r="D21" s="26">
        <v>0.60827949000000003</v>
      </c>
      <c r="E21" s="26">
        <v>0.61340606461263003</v>
      </c>
      <c r="F21" s="26">
        <v>0.61340567508331001</v>
      </c>
      <c r="G21" s="25" t="s">
        <v>31</v>
      </c>
    </row>
    <row r="22" spans="1:7" s="6" customFormat="1" ht="15.6" x14ac:dyDescent="0.3">
      <c r="A22" s="19" t="s">
        <v>30</v>
      </c>
      <c r="B22" s="20"/>
      <c r="C22" s="23">
        <f>C13</f>
        <v>1.6318774021067275</v>
      </c>
      <c r="D22" s="26">
        <v>1.6439811200000001</v>
      </c>
      <c r="E22" s="26">
        <v>1.63024146268742</v>
      </c>
      <c r="F22" s="26">
        <v>1.63024249794257</v>
      </c>
      <c r="G22" s="25" t="s">
        <v>31</v>
      </c>
    </row>
    <row r="23" spans="1:7" s="6" customFormat="1" ht="15" x14ac:dyDescent="0.25">
      <c r="B23" s="7"/>
    </row>
    <row r="24" spans="1:7" s="6" customFormat="1" ht="15" x14ac:dyDescent="0.25">
      <c r="A24" s="6" t="s">
        <v>2</v>
      </c>
      <c r="B24" s="11" t="s">
        <v>0</v>
      </c>
      <c r="C24" s="22">
        <v>0</v>
      </c>
      <c r="E24" s="6">
        <f t="shared" ref="E24:F24" si="0">1-E21</f>
        <v>0.38659393538736997</v>
      </c>
      <c r="F24" s="6">
        <f t="shared" si="0"/>
        <v>0.38659432491668999</v>
      </c>
    </row>
    <row r="25" spans="1:7" s="6" customFormat="1" ht="15" x14ac:dyDescent="0.25">
      <c r="A25" s="6" t="s">
        <v>4</v>
      </c>
      <c r="B25" s="11" t="s">
        <v>1</v>
      </c>
      <c r="C25" s="22">
        <v>7.2000000000000005E-4</v>
      </c>
    </row>
    <row r="26" spans="1:7" s="6" customFormat="1" ht="15" x14ac:dyDescent="0.25">
      <c r="A26" s="6" t="s">
        <v>6</v>
      </c>
      <c r="B26" s="11" t="s">
        <v>3</v>
      </c>
      <c r="C26" s="22">
        <v>1.65504E-3</v>
      </c>
    </row>
    <row r="27" spans="1:7" s="6" customFormat="1" ht="15" x14ac:dyDescent="0.25">
      <c r="A27" s="6" t="s">
        <v>9</v>
      </c>
      <c r="B27" s="11" t="s">
        <v>5</v>
      </c>
      <c r="C27" s="21">
        <v>5.5E-2</v>
      </c>
    </row>
    <row r="28" spans="1:7" s="6" customFormat="1" ht="15" x14ac:dyDescent="0.25">
      <c r="A28" s="6" t="s">
        <v>10</v>
      </c>
      <c r="B28" s="11" t="s">
        <v>7</v>
      </c>
      <c r="C28" s="21">
        <v>0.35</v>
      </c>
    </row>
    <row r="29" spans="1:7" s="6" customFormat="1" ht="15" x14ac:dyDescent="0.25">
      <c r="B29" s="7"/>
      <c r="C29" s="12"/>
      <c r="D29" s="13"/>
    </row>
    <row r="30" spans="1:7" s="6" customFormat="1" ht="15" x14ac:dyDescent="0.25">
      <c r="A30" s="14" t="s">
        <v>13</v>
      </c>
      <c r="B30" s="7"/>
      <c r="C30" s="15"/>
    </row>
    <row r="31" spans="1:7" s="6" customFormat="1" ht="15" x14ac:dyDescent="0.25">
      <c r="A31" s="16" t="s">
        <v>18</v>
      </c>
      <c r="B31" s="7"/>
    </row>
    <row r="32" spans="1:7" s="6" customFormat="1" ht="15" x14ac:dyDescent="0.25">
      <c r="A32" s="16" t="s">
        <v>22</v>
      </c>
      <c r="B32" s="7"/>
    </row>
    <row r="33" spans="1:3" s="6" customFormat="1" ht="15.6" x14ac:dyDescent="0.3">
      <c r="A33" s="16" t="s">
        <v>19</v>
      </c>
      <c r="B33" s="7"/>
      <c r="C33" s="10"/>
    </row>
    <row r="34" spans="1:3" s="6" customFormat="1" ht="15" x14ac:dyDescent="0.25">
      <c r="A34" s="16" t="s">
        <v>20</v>
      </c>
      <c r="B34" s="7"/>
    </row>
    <row r="35" spans="1:3" s="6" customFormat="1" ht="15" x14ac:dyDescent="0.25">
      <c r="A35" s="16" t="s">
        <v>21</v>
      </c>
      <c r="B35" s="7"/>
    </row>
    <row r="36" spans="1:3" x14ac:dyDescent="0.25">
      <c r="A36" s="3"/>
    </row>
  </sheetData>
  <pageMargins left="0.75" right="0.75" top="1" bottom="1" header="0.5" footer="0.5"/>
  <pageSetup orientation="landscape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A28F0-B2FC-4A69-83E2-9E3BE4F0D9A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D19CC1E8-DF40-44F6-AC49-EFC26ED726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5234E6-D8A3-4461-B2CB-98DAF7A77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 per COS</vt:lpstr>
      <vt:lpstr>'Update per COS'!Print_Area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Flores</dc:creator>
  <cp:lastModifiedBy>FPL_User</cp:lastModifiedBy>
  <cp:lastPrinted>2016-02-01T18:04:06Z</cp:lastPrinted>
  <dcterms:created xsi:type="dcterms:W3CDTF">1998-02-04T16:23:24Z</dcterms:created>
  <dcterms:modified xsi:type="dcterms:W3CDTF">2016-04-18T03:29:05Z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