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19416" windowHeight="11016" tabRatio="861"/>
  </bookViews>
  <sheets>
    <sheet name="A2_Schedule" sheetId="3" r:id="rId1"/>
    <sheet name="A6_Schedule" sheetId="7" r:id="rId2"/>
    <sheet name="A6.1_Schedule" sheetId="8" r:id="rId3"/>
    <sheet name="A9_Schedule" sheetId="13" r:id="rId4"/>
    <sheet name="A9.1_Schedule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[1]FTI!#REF!</definedName>
    <definedName name="\c">[2]ISFPLSUB!#REF!</definedName>
    <definedName name="\d">[2]ISFPLSUB!#REF!</definedName>
    <definedName name="\l">[2]ISFPLSUB!#REF!</definedName>
    <definedName name="\p">#N/A</definedName>
    <definedName name="\y">[2]JVTAX.XLS!#REF!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ESY12">[2]ISFPLSUB!#REF!</definedName>
    <definedName name="_INP5">[1]SITRP!#REF!</definedName>
    <definedName name="_PG1">#N/A</definedName>
    <definedName name="_PG2">#N/A</definedName>
    <definedName name="_PG3">#N/A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RIT5">[1]SITRP!#REF!</definedName>
    <definedName name="Criteria_MI">[1]SITRP!#REF!</definedName>
    <definedName name="DATE1">'[3]FPSC TU'!#REF!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ONTH">[2]ISFPLSUB!#REF!</definedName>
    <definedName name="MONTHS">#N/A</definedName>
    <definedName name="OBO">[1]A194!#REF!</definedName>
    <definedName name="OBODEFTX">'[4]0394OBF.XLS'!#REF!</definedName>
    <definedName name="OTHINC">[1]A194!#REF!</definedName>
    <definedName name="OUTPUT5">[1]SITRP!#REF!</definedName>
    <definedName name="PAGE1">[1]FTI!#REF!</definedName>
    <definedName name="PAGE2">[1]FTI!#REF!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Titles" localSheetId="0">A2_Schedule!$A:$B,A2_Schedule!$3:$9</definedName>
    <definedName name="_xlnm.Print_Titles" localSheetId="2">A6.1_Schedule!$A:$B,A6.1_Schedule!$3:$8</definedName>
    <definedName name="_xlnm.Print_Titles" localSheetId="1">A6_Schedule!$A:$B,A6_Schedule!$3:$8</definedName>
    <definedName name="_xlnm.Print_Titles" localSheetId="4">A9.1_Schedule!$A:$B,A9.1_Schedule!$3:$8</definedName>
    <definedName name="_xlnm.Print_Titles" localSheetId="3">A9_Schedule!$A:$B,A9_Schedule!$3:$8</definedName>
    <definedName name="PRIOR">[2]JVTAX.XLS!#REF!</definedName>
    <definedName name="PURE">[1]SITRP!#REF!</definedName>
    <definedName name="PUREC">[1]SITRP!#REF!</definedName>
    <definedName name="REVENUERPT">'[3]FPSC TU'!#REF!</definedName>
    <definedName name="T">'[5]NF Exp 518 (Mo B)'!#REF!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</definedNames>
  <calcPr calcId="145621"/>
</workbook>
</file>

<file path=xl/calcChain.xml><?xml version="1.0" encoding="utf-8"?>
<calcChain xmlns="http://schemas.openxmlformats.org/spreadsheetml/2006/main">
  <c r="G32" i="13" l="1"/>
  <c r="E32" i="13"/>
  <c r="G31" i="13"/>
  <c r="E31" i="13"/>
  <c r="G30" i="13"/>
  <c r="E30" i="13"/>
  <c r="G28" i="13"/>
  <c r="E28" i="13"/>
  <c r="G27" i="13"/>
  <c r="E27" i="13"/>
  <c r="G26" i="13"/>
  <c r="E26" i="13"/>
  <c r="G25" i="13"/>
  <c r="E25" i="13"/>
  <c r="G24" i="13"/>
  <c r="E24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0" i="7"/>
  <c r="F50" i="7"/>
  <c r="G48" i="7"/>
  <c r="F48" i="7"/>
  <c r="G47" i="7"/>
  <c r="F47" i="7"/>
  <c r="G46" i="7"/>
  <c r="F46" i="7"/>
  <c r="G45" i="7"/>
  <c r="F45" i="7"/>
  <c r="G43" i="7"/>
  <c r="F43" i="7"/>
  <c r="G42" i="7"/>
  <c r="F42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<sst xmlns="http://schemas.openxmlformats.org/spreadsheetml/2006/main" count="605" uniqueCount="194">
  <si>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</si>
  <si>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</si>
  <si>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</si>
  <si>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</si>
  <si>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</si>
  <si>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</si>
  <si>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</si>
  <si>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</si>
  <si>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</si>
  <si>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</si>
  <si>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</si>
  <si>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</si>
  <si>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</si>
  <si>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</si>
  <si>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</si>
  <si>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</si>
  <si>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</si>
  <si>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</si>
  <si>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</si>
  <si>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</si>
  <si>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</si>
  <si>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</si>
  <si>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</si>
  <si>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</si>
  <si>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</si>
  <si>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</si>
  <si>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</si>
  <si>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</si>
  <si>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</si>
  <si>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</si>
  <si>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</si>
  <si>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</si>
  <si>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</si>
  <si>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</si>
  <si>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</si>
  <si>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</si>
  <si>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</si>
  <si>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</si>
  <si>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</si>
  <si>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</si>
  <si>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</si>
  <si>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</si>
  <si>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</si>
  <si>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</si>
  <si>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</si>
  <si>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</si>
  <si>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</si>
  <si>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</si>
  <si>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</si>
  <si>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</si>
  <si>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</si>
  <si>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</si>
  <si>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</si>
  <si>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</si>
  <si>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</si>
  <si>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</si>
  <si>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July 2014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</si>
  <si>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</si>
  <si>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</si>
  <si>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</si>
  <si>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</si>
  <si>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</si>
  <si>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</si>
  <si>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</si>
  <si>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</si>
  <si>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</si>
  <si>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</si>
  <si>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</si>
  <si>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</si>
  <si>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</si>
  <si>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</si>
  <si>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</si>
  <si>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</si>
  <si>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</si>
  <si>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</si>
  <si>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</si>
  <si>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</si>
  <si>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</si>
  <si>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</si>
  <si>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</si>
  <si>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</si>
  <si>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</si>
  <si>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</si>
  <si>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</si>
  <si>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</si>
  <si>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</si>
  <si>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</si>
  <si>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</si>
  <si>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</si>
  <si>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</si>
  <si>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</si>
  <si>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</si>
  <si>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</si>
  <si>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</si>
  <si>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</si>
  <si>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</si>
  <si>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</si>
  <si>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</si>
  <si>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</si>
  <si>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</si>
  <si>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</si>
  <si>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</si>
  <si>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</si>
  <si>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</si>
  <si>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</si>
  <si>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</si>
  <si>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</si>
  <si>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</si>
  <si>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</si>
  <si>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</si>
  <si>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</si>
  <si>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</si>
  <si>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</si>
  <si>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</si>
  <si>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                  FOR THE MONTH OF:  July 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</si>
  <si>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</si>
  <si>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</si>
  <si>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</si>
  <si>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</si>
  <si>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</si>
  <si>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</si>
  <si>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</si>
  <si>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</si>
  <si>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</si>
  <si>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</si>
  <si>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</si>
  <si>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</si>
  <si>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</si>
  <si>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</si>
  <si>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</si>
  <si>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</si>
  <si>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</si>
  <si>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</si>
  <si>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</si>
  <si>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</si>
  <si>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</si>
  <si>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</si>
  <si>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</si>
  <si>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</si>
  <si>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</si>
  <si>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Homestead, City Of OS</t>
  </si>
  <si>
    <t>J.P. Morgan Ventures Energy Corporation OS</t>
  </si>
  <si>
    <t>Morgan Stanley Capital Group, Inc. OS</t>
  </si>
  <si>
    <t>New Smyrna Beach Utilities Commission, City of OS</t>
  </si>
  <si>
    <t>Oglethorpe Power Corporation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</si>
  <si>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</si>
  <si>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</si>
  <si>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</si>
  <si>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</si>
  <si>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</si>
  <si>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Duke Energy Florida, Inc. OS</t>
  </si>
  <si>
    <t>Total OS/AF</t>
  </si>
  <si>
    <t>FCBBS</t>
  </si>
  <si>
    <t>Energy Authority, The FCBBS</t>
  </si>
  <si>
    <t>Homestead, City of FCBBS</t>
  </si>
  <si>
    <t>Orlando Utilities Commission FCBBS</t>
  </si>
  <si>
    <t>Reedy Creek Improvement District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</si>
  <si>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</si>
  <si>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</si>
  <si>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</si>
  <si>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</si>
  <si>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</si>
  <si>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</si>
  <si>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</si>
  <si>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</si>
  <si>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</si>
  <si>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</si>
  <si>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</si>
  <si>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</si>
  <si>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</si>
  <si>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</si>
  <si>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</si>
  <si>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</si>
  <si>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</si>
  <si>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</si>
  <si>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 THE MONTH OF: July 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</si>
  <si>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</si>
  <si>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</si>
  <si>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</si>
  <si>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</si>
  <si>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</si>
  <si>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</si>
  <si>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</si>
  <si>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</si>
  <si>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Rainbow Energy Marketing Corp. OS</t>
  </si>
  <si>
    <t>Tampa Electric Company FCBBS</t>
  </si>
  <si>
    <t>Transaction Cost (cents/KWH)</t>
  </si>
  <si>
    <t>Cost if Generated (cents/KWH)</t>
  </si>
  <si>
    <t>STAFF 000723</t>
  </si>
  <si>
    <t>FPL RC-16</t>
  </si>
  <si>
    <t>STAFF 000724</t>
  </si>
  <si>
    <t>STAFF 000725</t>
  </si>
  <si>
    <t>STAFF 000726</t>
  </si>
  <si>
    <t>STAFF 000727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</si>
</sst>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39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2" fillId="0" borderId="0" applyFont="0" applyFill="0" applyBorder="0" applyAlignment="0" applyProtection="0"/>
    <xf numFmtId="43" fontId="392" fillId="0" borderId="0" applyFont="0" applyFill="0" applyBorder="0" applyAlignment="0" applyProtection="0"/>
    <xf numFmtId="44" fontId="392" fillId="0" borderId="0" applyFont="0" applyFill="0" applyBorder="0" applyAlignment="0" applyProtection="0"/>
    <xf numFmtId="44" fontId="392" fillId="0" borderId="0" applyFont="0" applyFill="0" applyBorder="0" applyAlignment="0" applyProtection="0"/>
    <xf numFmtId="44" fontId="393" fillId="0" borderId="0" applyFont="0" applyFill="0" applyBorder="0" applyAlignment="0" applyProtection="0"/>
    <xf numFmtId="0" fontId="392" fillId="0" borderId="0"/>
    <xf numFmtId="0" fontId="392" fillId="0" borderId="0"/>
    <xf numFmtId="0" fontId="392" fillId="0" borderId="0"/>
    <xf numFmtId="174" fontId="394" fillId="0" borderId="0">
      <alignment horizontal="left" wrapText="1"/>
    </xf>
    <xf numFmtId="174" fontId="392" fillId="0" borderId="0">
      <alignment horizontal="left" wrapText="1"/>
    </xf>
    <xf numFmtId="174" fontId="392" fillId="0" borderId="0">
      <alignment horizontal="left" wrapText="1"/>
    </xf>
    <xf numFmtId="0" fontId="394" fillId="0" borderId="0"/>
  </cellStyleXfs>
  <cellXfs count="394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367" fillId="0" borderId="0" xfId="0" applyFont="1" applyFill="1"/>
    <xf numFmtId="0" fontId="368" fillId="0" borderId="0" xfId="0" applyFont="1" applyFill="1" applyAlignment="1">
      <alignment horizontal="center"/>
    </xf>
    <xf numFmtId="0" fontId="369" fillId="0" borderId="4" xfId="0" applyFont="1" applyFill="1" applyBorder="1" applyAlignment="1">
      <alignment horizontal="center" vertical="center" wrapText="1"/>
    </xf>
    <xf numFmtId="0" fontId="370" fillId="0" borderId="0" xfId="0" applyFont="1" applyFill="1" applyAlignment="1">
      <alignment horizontal="center"/>
    </xf>
    <xf numFmtId="0" fontId="371" fillId="0" borderId="0" xfId="0" applyFont="1" applyFill="1" applyAlignment="1">
      <alignment horizontal="left"/>
    </xf>
    <xf numFmtId="167" fontId="372" fillId="0" borderId="0" xfId="0" applyNumberFormat="1" applyFont="1" applyFill="1" applyAlignment="1">
      <alignment horizontal="righ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0" fontId="375" fillId="0" borderId="0" xfId="0" applyNumberFormat="1" applyFont="1" applyFill="1" applyAlignment="1">
      <alignment horizontal="right"/>
    </xf>
    <xf numFmtId="167" fontId="376" fillId="0" borderId="0" xfId="0" applyNumberFormat="1" applyFont="1" applyFill="1" applyAlignment="1">
      <alignment horizontal="right"/>
    </xf>
    <xf numFmtId="0" fontId="377" fillId="0" borderId="0" xfId="0" applyFont="1" applyFill="1" applyAlignment="1">
      <alignment horizontal="left" indent="1"/>
    </xf>
    <xf numFmtId="167" fontId="378" fillId="0" borderId="0" xfId="0" applyNumberFormat="1" applyFont="1" applyFill="1" applyAlignment="1">
      <alignment horizontal="right"/>
    </xf>
    <xf numFmtId="37" fontId="379" fillId="0" borderId="0" xfId="0" applyNumberFormat="1" applyFont="1" applyFill="1" applyAlignment="1">
      <alignment horizontal="right"/>
    </xf>
    <xf numFmtId="168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7" fontId="382" fillId="0" borderId="0" xfId="0" applyNumberFormat="1" applyFont="1" applyFill="1" applyAlignment="1">
      <alignment horizontal="right"/>
    </xf>
    <xf numFmtId="37" fontId="383" fillId="0" borderId="2" xfId="0" applyNumberFormat="1" applyFont="1" applyFill="1" applyBorder="1" applyAlignment="1">
      <alignment horizontal="right"/>
    </xf>
    <xf numFmtId="168" fontId="384" fillId="0" borderId="2" xfId="0" applyNumberFormat="1" applyFont="1" applyFill="1" applyBorder="1" applyAlignment="1">
      <alignment horizontal="right"/>
    </xf>
    <xf numFmtId="170" fontId="385" fillId="0" borderId="2" xfId="0" applyNumberFormat="1" applyFont="1" applyFill="1" applyBorder="1" applyAlignment="1">
      <alignment horizontal="right"/>
    </xf>
    <xf numFmtId="168" fontId="386" fillId="0" borderId="2" xfId="0" applyNumberFormat="1" applyFont="1" applyFill="1" applyBorder="1" applyAlignment="1">
      <alignment horizontal="right"/>
    </xf>
    <xf numFmtId="167" fontId="387" fillId="0" borderId="0" xfId="0" applyNumberFormat="1" applyFont="1" applyFill="1" applyAlignment="1">
      <alignment horizontal="right"/>
    </xf>
    <xf numFmtId="172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0" fontId="335" fillId="0" borderId="0" xfId="0" applyFont="1" applyFill="1"/>
    <xf numFmtId="0" fontId="336" fillId="0" borderId="0" xfId="0" applyFont="1" applyFill="1" applyAlignment="1">
      <alignment horizontal="center"/>
    </xf>
    <xf numFmtId="0" fontId="337" fillId="0" borderId="4" xfId="0" applyFont="1" applyFill="1" applyBorder="1" applyAlignment="1">
      <alignment horizontal="center" vertical="center" wrapText="1"/>
    </xf>
    <xf numFmtId="0" fontId="338" fillId="0" borderId="0" xfId="0" applyFont="1" applyFill="1" applyAlignment="1">
      <alignment horizontal="center"/>
    </xf>
    <xf numFmtId="0" fontId="339" fillId="0" borderId="0" xfId="0" applyFont="1" applyFill="1" applyAlignment="1">
      <alignment horizontal="left"/>
    </xf>
    <xf numFmtId="167" fontId="340" fillId="0" borderId="0" xfId="0" applyNumberFormat="1" applyFont="1" applyFill="1" applyAlignment="1">
      <alignment horizontal="righ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70" fontId="343" fillId="0" borderId="0" xfId="0" applyNumberFormat="1" applyFont="1" applyFill="1" applyAlignment="1">
      <alignment horizontal="right"/>
    </xf>
    <xf numFmtId="167" fontId="344" fillId="0" borderId="0" xfId="0" applyNumberFormat="1" applyFont="1" applyFill="1" applyAlignment="1">
      <alignment horizontal="right"/>
    </xf>
    <xf numFmtId="0" fontId="345" fillId="0" borderId="0" xfId="0" applyFont="1" applyFill="1" applyAlignment="1">
      <alignment horizontal="left" indent="1"/>
    </xf>
    <xf numFmtId="167" fontId="346" fillId="0" borderId="0" xfId="0" applyNumberFormat="1" applyFont="1" applyFill="1" applyAlignment="1">
      <alignment horizontal="right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0" fontId="350" fillId="0" borderId="0" xfId="0" applyFont="1" applyFill="1" applyAlignment="1">
      <alignment horizontal="left" indent="2"/>
    </xf>
    <xf numFmtId="0" fontId="351" fillId="0" borderId="0" xfId="0" applyNumberFormat="1" applyFont="1" applyFill="1" applyAlignment="1">
      <alignment horizontal="center"/>
    </xf>
    <xf numFmtId="37" fontId="352" fillId="0" borderId="0" xfId="0" applyNumberFormat="1" applyFont="1" applyFill="1" applyAlignment="1">
      <alignment horizontal="right"/>
    </xf>
    <xf numFmtId="168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0" fontId="355" fillId="0" borderId="0" xfId="0" applyFont="1" applyFill="1" applyAlignment="1">
      <alignment horizontal="left" indent="1"/>
    </xf>
    <xf numFmtId="167" fontId="356" fillId="0" borderId="0" xfId="0" applyNumberFormat="1" applyFont="1" applyFill="1" applyAlignment="1">
      <alignment horizontal="right"/>
    </xf>
    <xf numFmtId="37" fontId="357" fillId="0" borderId="2" xfId="0" applyNumberFormat="1" applyFont="1" applyFill="1" applyBorder="1" applyAlignment="1">
      <alignment horizontal="right"/>
    </xf>
    <xf numFmtId="168" fontId="358" fillId="0" borderId="2" xfId="0" applyNumberFormat="1" applyFont="1" applyFill="1" applyBorder="1" applyAlignment="1">
      <alignment horizontal="right"/>
    </xf>
    <xf numFmtId="170" fontId="359" fillId="0" borderId="2" xfId="0" applyNumberFormat="1" applyFont="1" applyFill="1" applyBorder="1" applyAlignment="1">
      <alignment horizontal="right"/>
    </xf>
    <xf numFmtId="168" fontId="360" fillId="0" borderId="2" xfId="0" applyNumberFormat="1" applyFont="1" applyFill="1" applyBorder="1" applyAlignment="1">
      <alignment horizontal="right"/>
    </xf>
    <xf numFmtId="0" fontId="361" fillId="0" borderId="0" xfId="0" applyFont="1" applyFill="1" applyAlignment="1">
      <alignment horizontal="left"/>
    </xf>
    <xf numFmtId="167" fontId="362" fillId="0" borderId="0" xfId="0" applyNumberFormat="1" applyFont="1" applyFill="1" applyAlignment="1">
      <alignment horizontal="right"/>
    </xf>
    <xf numFmtId="37" fontId="363" fillId="0" borderId="6" xfId="0" applyNumberFormat="1" applyFont="1" applyFill="1" applyBorder="1" applyAlignment="1">
      <alignment horizontal="right"/>
    </xf>
    <xf numFmtId="168" fontId="364" fillId="0" borderId="6" xfId="0" applyNumberFormat="1" applyFont="1" applyFill="1" applyBorder="1" applyAlignment="1">
      <alignment horizontal="right"/>
    </xf>
    <xf numFmtId="170" fontId="365" fillId="0" borderId="6" xfId="0" applyNumberFormat="1" applyFont="1" applyFill="1" applyBorder="1" applyAlignment="1">
      <alignment horizontal="right"/>
    </xf>
    <xf numFmtId="168" fontId="366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0" fillId="0" borderId="0" xfId="0" applyFont="1" applyFill="1" applyAlignment="1">
      <alignment horizontal="left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95" fillId="0" borderId="0" xfId="0" applyFont="1" applyFill="1"/>
  </cellXfs>
  <cellStyles count="16">
    <cellStyle name="Comma 2" xfId="4"/>
    <cellStyle name="Comma 3" xfId="5"/>
    <cellStyle name="Comma 4" xfId="3"/>
    <cellStyle name="Currency 2" xfId="6"/>
    <cellStyle name="Currency 3" xfId="7"/>
    <cellStyle name="Currency 4" xfId="8"/>
    <cellStyle name="Currency 5" xfId="2"/>
    <cellStyle name="Normal" xfId="0" builtinId="0"/>
    <cellStyle name="Normal 2" xfId="1"/>
    <cellStyle name="Normal 2 2" xfId="9"/>
    <cellStyle name="Normal 2_JV09G-PPA April 2012" xfId="10"/>
    <cellStyle name="Normal 3" xfId="11"/>
    <cellStyle name="Normal 4" xfId="15"/>
    <cellStyle name="Style 1" xfId="12"/>
    <cellStyle name="Style 1 2" xfId="13"/>
    <cellStyle name="Style 1_JV09G-PPA April 201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CURRFUEL\100398TU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RRRCN\EXCEL\WORKBOOK\OBF.XLW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CLAUSES\FUEL\GENERAL\0795TRUE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FTI"/>
      <sheetName val="Storm Fund Earn Gross Up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NF Expense 518"/>
      <sheetName val="TP Fuel Lease Chrg"/>
      <sheetName val="SL Fuel Lease Chrg"/>
      <sheetName val="TxDprTUp"/>
      <sheetName val="BKTXVAR.XLS"/>
      <sheetName val="UNBILREV.XLS"/>
      <sheetName val="Bad Debts"/>
      <sheetName val="SITRP"/>
      <sheetName val="OBO Income Taxes"/>
      <sheetName val="MX Entries"/>
      <sheetName val="AFUDC"/>
      <sheetName val="CLSREC.XLS"/>
      <sheetName val="A1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_CHG.XLS"/>
      <sheetName val="PCICS"/>
      <sheetName val="Instructions"/>
      <sheetName val="Out of Period"/>
      <sheetName val="AFDC"/>
      <sheetName val="AFUDC - Add'l Perm Diff"/>
      <sheetName val="ISFPLSUB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JVTAX.XL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4OBF.XLS (2)"/>
      <sheetName val="0394OBF.XL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A2 (Mo A)"/>
      <sheetName val="A2 (Mo B)"/>
      <sheetName val="A2 (Mo C)"/>
      <sheetName val="A2 (Mo D)"/>
      <sheetName val="A2 (Mo E)"/>
      <sheetName val="A2 (Mo F)"/>
      <sheetName val="FPSC true-up"/>
      <sheetName val="E-1b"/>
      <sheetName val="Rev &amp; Rate Rpt (Mo A)"/>
      <sheetName val="Rev &amp; Rate Rpt (Mo B)"/>
      <sheetName val="Rev &amp; Rate Rpt (Mo C)"/>
      <sheetName val="Rev &amp; Rate Rpt (Mo D)"/>
      <sheetName val="Rev &amp; Rate Rpt (Mo E)"/>
      <sheetName val="Rev &amp; Rate Rpt (Mo F)"/>
      <sheetName val="nuc-curr"/>
      <sheetName val="NF Exp 518 (Mo A)"/>
      <sheetName val="NF Exp 518 (Mo 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93" customFormat="1" x14ac:dyDescent="0.3">
      <c r="B1" s="393" t="s">
        <v>188</v>
      </c>
    </row>
    <row r="2" spans="1:10" s="393" customFormat="1" x14ac:dyDescent="0.3">
      <c r="B2" s="393" t="s">
        <v>189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1" t="s">
        <v>9</v>
      </c>
      <c r="B8" s="391" t="s">
        <v>52</v>
      </c>
      <c r="C8" s="391" t="s">
        <v>57</v>
      </c>
      <c r="D8" s="392"/>
      <c r="E8" s="392"/>
      <c r="F8" s="392"/>
      <c r="G8" s="391" t="s">
        <v>58</v>
      </c>
      <c r="H8" s="392"/>
      <c r="I8" s="392"/>
      <c r="J8" s="391"/>
    </row>
    <row r="9" spans="1:10" x14ac:dyDescent="0.3">
      <c r="A9" s="391"/>
      <c r="B9" s="391"/>
      <c r="C9" s="5" t="s">
        <v>10</v>
      </c>
      <c r="D9" s="5" t="s">
        <v>59</v>
      </c>
      <c r="E9" s="5" t="s">
        <v>60</v>
      </c>
      <c r="F9" s="5" t="s">
        <v>61</v>
      </c>
      <c r="G9" s="5" t="s">
        <v>10</v>
      </c>
      <c r="H9" s="5" t="s">
        <v>59</v>
      </c>
      <c r="I9" s="5" t="s">
        <v>60</v>
      </c>
      <c r="J9" s="5" t="s">
        <v>61</v>
      </c>
    </row>
    <row r="10" spans="1:10" x14ac:dyDescent="0.3">
      <c r="A10" s="6" t="s">
        <v>12</v>
      </c>
      <c r="B10" s="7" t="s">
        <v>62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63</v>
      </c>
      <c r="C11" s="15">
        <v>326439785.39999998</v>
      </c>
      <c r="D11" s="16">
        <v>332515453</v>
      </c>
      <c r="E11" s="16">
        <f t="shared" ref="E11:E18" si="0">C11 - D11</f>
        <v>-6075667.6000000238</v>
      </c>
      <c r="F11" s="17">
        <f t="shared" ref="F11:F18" si="1">IF(D11 =0,0,( C11 - D11 ) / D11 )</f>
        <v>-1.8271835324297016E-2</v>
      </c>
      <c r="G11" s="18">
        <v>2075533455</v>
      </c>
      <c r="H11" s="19">
        <v>2081609122</v>
      </c>
      <c r="I11" s="19">
        <f t="shared" ref="I11:I18" si="2">G11 - H11</f>
        <v>-6075667</v>
      </c>
      <c r="J11" s="20">
        <f t="shared" ref="J11:J18" si="3">IF(H11 =0,0,( G11 - H11 ) / H11 )</f>
        <v>-2.9187357682995394E-3</v>
      </c>
    </row>
    <row r="12" spans="1:10" x14ac:dyDescent="0.3">
      <c r="A12" s="6" t="s">
        <v>15</v>
      </c>
      <c r="B12" s="14" t="s">
        <v>14</v>
      </c>
      <c r="C12" s="21">
        <v>-3383888.23</v>
      </c>
      <c r="D12" s="22">
        <v>-3392480</v>
      </c>
      <c r="E12" s="22">
        <f t="shared" si="0"/>
        <v>8591.7700000000186</v>
      </c>
      <c r="F12" s="23">
        <f t="shared" si="1"/>
        <v>-2.532592675564784E-3</v>
      </c>
      <c r="G12" s="24">
        <v>8789711</v>
      </c>
      <c r="H12" s="25">
        <v>8781120</v>
      </c>
      <c r="I12" s="25">
        <f t="shared" si="2"/>
        <v>8591</v>
      </c>
      <c r="J12" s="26">
        <f t="shared" si="3"/>
        <v>9.783490033162057E-4</v>
      </c>
    </row>
    <row r="13" spans="1:10" x14ac:dyDescent="0.3">
      <c r="A13" s="6" t="s">
        <v>16</v>
      </c>
      <c r="B13" s="14" t="s">
        <v>64</v>
      </c>
      <c r="C13" s="21">
        <v>-2776716.06</v>
      </c>
      <c r="D13" s="22">
        <v>-7564157.1699999999</v>
      </c>
      <c r="E13" s="22">
        <f t="shared" si="0"/>
        <v>4787441.1099999994</v>
      </c>
      <c r="F13" s="23">
        <f t="shared" si="1"/>
        <v>-0.63291137431508437</v>
      </c>
      <c r="G13" s="24">
        <v>-53262378</v>
      </c>
      <c r="H13" s="25">
        <v>-58049819</v>
      </c>
      <c r="I13" s="25">
        <f t="shared" si="2"/>
        <v>4787441</v>
      </c>
      <c r="J13" s="26">
        <f t="shared" si="3"/>
        <v>-8.2471247670901443E-2</v>
      </c>
    </row>
    <row r="14" spans="1:10" x14ac:dyDescent="0.3">
      <c r="A14" s="6" t="s">
        <v>17</v>
      </c>
      <c r="B14" s="14" t="s">
        <v>65</v>
      </c>
      <c r="C14" s="21">
        <v>-705487.94</v>
      </c>
      <c r="D14" s="22">
        <v>-855500</v>
      </c>
      <c r="E14" s="22">
        <f t="shared" si="0"/>
        <v>150012.06000000006</v>
      </c>
      <c r="F14" s="23">
        <f t="shared" si="1"/>
        <v>-0.17535015780245478</v>
      </c>
      <c r="G14" s="24">
        <v>-38362430</v>
      </c>
      <c r="H14" s="25">
        <v>-38512442</v>
      </c>
      <c r="I14" s="25">
        <f t="shared" si="2"/>
        <v>150012</v>
      </c>
      <c r="J14" s="26">
        <f t="shared" si="3"/>
        <v>-3.8951567911481699E-3</v>
      </c>
    </row>
    <row r="15" spans="1:10" x14ac:dyDescent="0.3">
      <c r="A15" s="6" t="s">
        <v>18</v>
      </c>
      <c r="B15" s="14" t="s">
        <v>66</v>
      </c>
      <c r="C15" s="21">
        <v>27275415.629999999</v>
      </c>
      <c r="D15" s="22">
        <v>17621707.620000001</v>
      </c>
      <c r="E15" s="22">
        <f t="shared" si="0"/>
        <v>9653708.0099999979</v>
      </c>
      <c r="F15" s="23">
        <f t="shared" si="1"/>
        <v>0.54783044970303496</v>
      </c>
      <c r="G15" s="24">
        <v>112976767</v>
      </c>
      <c r="H15" s="25">
        <v>103323059</v>
      </c>
      <c r="I15" s="25">
        <f t="shared" si="2"/>
        <v>9653708</v>
      </c>
      <c r="J15" s="26">
        <f t="shared" si="3"/>
        <v>9.3432270525401304E-2</v>
      </c>
    </row>
    <row r="16" spans="1:10" x14ac:dyDescent="0.3">
      <c r="A16" s="6" t="s">
        <v>19</v>
      </c>
      <c r="B16" s="14" t="s">
        <v>67</v>
      </c>
      <c r="C16" s="21">
        <v>11841248.93</v>
      </c>
      <c r="D16" s="22">
        <v>16027723.67</v>
      </c>
      <c r="E16" s="22">
        <f t="shared" si="0"/>
        <v>-4186474.74</v>
      </c>
      <c r="F16" s="23">
        <f t="shared" si="1"/>
        <v>-0.26120207873536416</v>
      </c>
      <c r="G16" s="24">
        <v>59680066</v>
      </c>
      <c r="H16" s="25">
        <v>63866541</v>
      </c>
      <c r="I16" s="25">
        <f t="shared" si="2"/>
        <v>-4186475</v>
      </c>
      <c r="J16" s="26">
        <f t="shared" si="3"/>
        <v>-6.5550363843878759E-2</v>
      </c>
    </row>
    <row r="17" spans="1:10" x14ac:dyDescent="0.3">
      <c r="A17" s="6" t="s">
        <v>20</v>
      </c>
      <c r="B17" s="14" t="s">
        <v>68</v>
      </c>
      <c r="C17" s="21">
        <v>2324300.9900000002</v>
      </c>
      <c r="D17" s="22">
        <v>1317600</v>
      </c>
      <c r="E17" s="22">
        <f t="shared" si="0"/>
        <v>1006700.9900000002</v>
      </c>
      <c r="F17" s="23">
        <f t="shared" si="1"/>
        <v>0.76404143139040692</v>
      </c>
      <c r="G17" s="24">
        <v>8771741</v>
      </c>
      <c r="H17" s="25">
        <v>7765040</v>
      </c>
      <c r="I17" s="25">
        <f t="shared" si="2"/>
        <v>1006701</v>
      </c>
      <c r="J17" s="26">
        <f t="shared" si="3"/>
        <v>0.12964530768676014</v>
      </c>
    </row>
    <row r="18" spans="1:10" x14ac:dyDescent="0.3">
      <c r="A18" s="6" t="s">
        <v>21</v>
      </c>
      <c r="B18" s="27" t="s">
        <v>69</v>
      </c>
      <c r="C18" s="28">
        <v>361014658.72000003</v>
      </c>
      <c r="D18" s="29">
        <v>355670346.14626491</v>
      </c>
      <c r="E18" s="29">
        <f t="shared" si="0"/>
        <v>5344312.5737351179</v>
      </c>
      <c r="F18" s="30">
        <f t="shared" si="1"/>
        <v>1.5026027982488418E-2</v>
      </c>
      <c r="G18" s="31">
        <v>2174126933</v>
      </c>
      <c r="H18" s="32">
        <v>2168782620</v>
      </c>
      <c r="I18" s="32">
        <f t="shared" si="2"/>
        <v>5344313</v>
      </c>
      <c r="J18" s="33">
        <f t="shared" si="3"/>
        <v>2.4641994779541344E-3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70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36960.68</v>
      </c>
      <c r="D21" s="22">
        <v>34387</v>
      </c>
      <c r="E21" s="22">
        <f>C21 - D21</f>
        <v>2573.6800000000003</v>
      </c>
      <c r="F21" s="23">
        <f>IF(D21 =0,0,( C21 - D21 ) / D21 )</f>
        <v>7.4844563352429699E-2</v>
      </c>
      <c r="G21" s="24">
        <v>229366</v>
      </c>
      <c r="H21" s="25">
        <v>226792.13</v>
      </c>
      <c r="I21" s="25">
        <f>G21 - H21</f>
        <v>2573.8699999999953</v>
      </c>
      <c r="J21" s="26">
        <f>IF(H21 =0,0,( G21 - H21 ) / H21 )</f>
        <v>1.1349026970203928E-2</v>
      </c>
    </row>
    <row r="22" spans="1:10" x14ac:dyDescent="0.3">
      <c r="A22" s="6" t="s">
        <v>25</v>
      </c>
      <c r="B22" s="14" t="s">
        <v>31</v>
      </c>
      <c r="C22" s="21">
        <v>119936</v>
      </c>
      <c r="D22" s="22">
        <v>128350</v>
      </c>
      <c r="E22" s="22">
        <f>C22 - D22</f>
        <v>-8414</v>
      </c>
      <c r="F22" s="23">
        <f>IF(D22 =0,0,( C22 - D22 ) / D22 )</f>
        <v>-6.5555122711336192E-2</v>
      </c>
      <c r="G22" s="24">
        <v>964405</v>
      </c>
      <c r="H22" s="25">
        <v>972819.09</v>
      </c>
      <c r="I22" s="25">
        <f>G22 - H22</f>
        <v>-8414.0899999999674</v>
      </c>
      <c r="J22" s="26">
        <f>IF(H22 =0,0,( G22 - H22 ) / H22 )</f>
        <v>-8.6491826553279985E-3</v>
      </c>
    </row>
    <row r="23" spans="1:10" x14ac:dyDescent="0.3">
      <c r="A23" s="6" t="s">
        <v>26</v>
      </c>
      <c r="B23" s="14" t="s">
        <v>71</v>
      </c>
      <c r="C23" s="21">
        <v>156896.68</v>
      </c>
      <c r="D23" s="22">
        <v>162737</v>
      </c>
      <c r="E23" s="22">
        <f>C23 - D23</f>
        <v>-5840.320000000007</v>
      </c>
      <c r="F23" s="23">
        <f>IF(D23 =0,0,( C23 - D23 ) / D23 )</f>
        <v>-3.5888089371194053E-2</v>
      </c>
      <c r="G23" s="24">
        <v>1193771</v>
      </c>
      <c r="H23" s="25">
        <v>1199611.22</v>
      </c>
      <c r="I23" s="25">
        <f>G23 - H23</f>
        <v>-5840.2199999999721</v>
      </c>
      <c r="J23" s="26">
        <f>IF(H23 =0,0,( G23 - H23 ) / H23 )</f>
        <v>-4.8684272893012555E-3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375</v>
      </c>
      <c r="D25" s="22">
        <v>375</v>
      </c>
      <c r="E25" s="22">
        <f>C25 - D25</f>
        <v>0</v>
      </c>
      <c r="F25" s="23">
        <f>IF(D25 =0,0,( C25 - D25 ) / D25 )</f>
        <v>0</v>
      </c>
      <c r="G25" s="24">
        <v>4023</v>
      </c>
      <c r="H25" s="25">
        <v>4022.72</v>
      </c>
      <c r="I25" s="25">
        <f>G25 - H25</f>
        <v>0.28000000000020009</v>
      </c>
      <c r="J25" s="26">
        <f>IF(H25 =0,0,( G25 - H25 ) / H25 )</f>
        <v>6.9604645612968366E-5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72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73</v>
      </c>
      <c r="C28" s="21">
        <v>-172850.57</v>
      </c>
      <c r="D28" s="22">
        <v>0</v>
      </c>
      <c r="E28" s="22">
        <f>C28 - D28</f>
        <v>-172850.57</v>
      </c>
      <c r="F28" s="50">
        <f>IF(D28 =0,0,( C28 - D28 ) / D28 )</f>
        <v>0</v>
      </c>
      <c r="G28" s="24">
        <v>-662934</v>
      </c>
      <c r="H28" s="25">
        <v>-490083</v>
      </c>
      <c r="I28" s="25">
        <f>G28 - H28</f>
        <v>-172851</v>
      </c>
      <c r="J28" s="51">
        <f>IF(H28 =0,0,( G28 - H28 ) / H28 )</f>
        <v>0.35269740023628648</v>
      </c>
    </row>
    <row r="29" spans="1:10" x14ac:dyDescent="0.3">
      <c r="A29" s="6" t="s">
        <v>35</v>
      </c>
      <c r="B29" s="14" t="s">
        <v>74</v>
      </c>
      <c r="C29" s="21">
        <v>35859.21</v>
      </c>
      <c r="D29" s="22">
        <v>0</v>
      </c>
      <c r="E29" s="22">
        <f>C29 - D29</f>
        <v>35859.21</v>
      </c>
      <c r="F29" s="52">
        <f>IF(D29 =0,0,( C29 - D29 ) / D29 )</f>
        <v>0</v>
      </c>
      <c r="G29" s="24">
        <v>255267</v>
      </c>
      <c r="H29" s="25">
        <v>219407</v>
      </c>
      <c r="I29" s="25">
        <f>G29 - H29</f>
        <v>35860</v>
      </c>
      <c r="J29" s="53">
        <f>IF(H29 =0,0,( G29 - H29 ) / H29 )</f>
        <v>0.16344054656414791</v>
      </c>
    </row>
    <row r="30" spans="1:10" x14ac:dyDescent="0.3">
      <c r="A30" s="6" t="s">
        <v>36</v>
      </c>
      <c r="B30" s="14" t="s">
        <v>75</v>
      </c>
      <c r="C30" s="21">
        <v>-282031.98</v>
      </c>
      <c r="D30" s="22">
        <v>0</v>
      </c>
      <c r="E30" s="22">
        <f>C30 - D30</f>
        <v>-282031.98</v>
      </c>
      <c r="F30" s="54">
        <f>IF(D30 =0,0,( C30 - D30 ) / D30 )</f>
        <v>0</v>
      </c>
      <c r="G30" s="24">
        <v>-708798</v>
      </c>
      <c r="H30" s="25">
        <v>-426766</v>
      </c>
      <c r="I30" s="25">
        <f>G30 - H30</f>
        <v>-282032</v>
      </c>
      <c r="J30" s="55">
        <f>IF(H30 =0,0,( G30 - H30 ) / H30 )</f>
        <v>0.66085864384697934</v>
      </c>
    </row>
    <row r="31" spans="1:10" x14ac:dyDescent="0.3">
      <c r="A31" s="6" t="s">
        <v>37</v>
      </c>
      <c r="B31" s="56" t="s">
        <v>76</v>
      </c>
      <c r="C31" s="57">
        <v>360752907.06</v>
      </c>
      <c r="D31" s="58">
        <v>355833458</v>
      </c>
      <c r="E31" s="58">
        <f>C31 - D31</f>
        <v>4919449.0600000024</v>
      </c>
      <c r="F31" s="59">
        <f>IF(D31 =0,0,( C31 - D31 ) / D31 )</f>
        <v>1.3825144739480913E-2</v>
      </c>
      <c r="G31" s="60">
        <v>2174208261</v>
      </c>
      <c r="H31" s="61">
        <v>2169288813</v>
      </c>
      <c r="I31" s="61">
        <f>G31 - H31</f>
        <v>4919448</v>
      </c>
      <c r="J31" s="62">
        <f>IF(H31 =0,0,( G31 - H31 ) / H31 )</f>
        <v>2.2677699578400952E-3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77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78</v>
      </c>
      <c r="C34" s="21">
        <v>9899277406</v>
      </c>
      <c r="D34" s="22">
        <v>10107788372</v>
      </c>
      <c r="E34" s="22">
        <f>C34 - D34</f>
        <v>-208510966</v>
      </c>
      <c r="F34" s="23">
        <f>IF(D34 =0,0,( C34 - D34 ) / D34 )</f>
        <v>-2.0628742740360969E-2</v>
      </c>
      <c r="G34" s="24">
        <v>58855864391</v>
      </c>
      <c r="H34" s="25">
        <v>59064375357</v>
      </c>
      <c r="I34" s="25">
        <f>G34 - H34</f>
        <v>-208510966</v>
      </c>
      <c r="J34" s="26">
        <f>IF(H34 =0,0,( G34 - H34 ) / H34 )</f>
        <v>-3.5302323056784577E-3</v>
      </c>
    </row>
    <row r="35" spans="1:10" x14ac:dyDescent="0.3">
      <c r="A35" s="6" t="s">
        <v>41</v>
      </c>
      <c r="B35" s="14" t="s">
        <v>79</v>
      </c>
      <c r="C35" s="21">
        <v>566197562</v>
      </c>
      <c r="D35" s="22">
        <v>510352295</v>
      </c>
      <c r="E35" s="22">
        <f>C35 - D35</f>
        <v>55845267</v>
      </c>
      <c r="F35" s="23">
        <f>IF(D35 =0,0,( C35 - D35 ) / D35 )</f>
        <v>0.10942493557318088</v>
      </c>
      <c r="G35" s="24">
        <v>2689185172</v>
      </c>
      <c r="H35" s="25">
        <v>2633339905</v>
      </c>
      <c r="I35" s="25">
        <f>G35 - H35</f>
        <v>55845267</v>
      </c>
      <c r="J35" s="26">
        <f>IF(H35 =0,0,( G35 - H35 ) / H35 )</f>
        <v>2.1207010494150393E-2</v>
      </c>
    </row>
    <row r="36" spans="1:10" x14ac:dyDescent="0.3">
      <c r="A36" s="6" t="s">
        <v>42</v>
      </c>
      <c r="B36" s="14" t="s">
        <v>80</v>
      </c>
      <c r="C36" s="70">
        <v>10465474968</v>
      </c>
      <c r="D36" s="71">
        <v>10618140667</v>
      </c>
      <c r="E36" s="71">
        <f>C36 - D36</f>
        <v>-152665699</v>
      </c>
      <c r="F36" s="72">
        <f>IF(D36 =0,0,( C36 - D36 ) / D36 )</f>
        <v>-1.4377818470089402E-2</v>
      </c>
      <c r="G36" s="73">
        <v>61545049563</v>
      </c>
      <c r="H36" s="74">
        <v>61697715262</v>
      </c>
      <c r="I36" s="74">
        <f>G36 - H36</f>
        <v>-152665699</v>
      </c>
      <c r="J36" s="75">
        <f>IF(H36 =0,0,( G36 - H36 ) / H36 )</f>
        <v>-2.4744141391898145E-3</v>
      </c>
    </row>
    <row r="37" spans="1:10" x14ac:dyDescent="0.3">
      <c r="A37" s="6" t="s">
        <v>43</v>
      </c>
      <c r="B37" s="76" t="s">
        <v>81</v>
      </c>
      <c r="C37" s="77">
        <v>10465474968</v>
      </c>
      <c r="D37" s="78">
        <v>10618140667</v>
      </c>
      <c r="E37" s="78">
        <f>C37 - D37</f>
        <v>-152665699</v>
      </c>
      <c r="F37" s="79">
        <f>IF(D37 =0,0,( C37 - D37 ) / D37 )</f>
        <v>-1.4377818470089402E-2</v>
      </c>
      <c r="G37" s="80">
        <v>61545049563</v>
      </c>
      <c r="H37" s="81">
        <v>61697715262</v>
      </c>
      <c r="I37" s="81">
        <f>G37 - H37</f>
        <v>-152665699</v>
      </c>
      <c r="J37" s="82">
        <f>IF(H37 =0,0,( G37 - H37 ) / H37 )</f>
        <v>-2.4744141391898145E-3</v>
      </c>
    </row>
    <row r="38" spans="1:10" x14ac:dyDescent="0.3">
      <c r="A38" s="6" t="s">
        <v>44</v>
      </c>
      <c r="B38" s="14" t="s">
        <v>82</v>
      </c>
      <c r="C38" s="83">
        <v>0.94589849999999998</v>
      </c>
      <c r="D38" s="84">
        <v>0.9519358</v>
      </c>
      <c r="E38" s="84">
        <f>C38 - D38</f>
        <v>-6.0373000000000232E-3</v>
      </c>
      <c r="F38" s="85">
        <f>IF(D38 =0,0,( C38 - D38 ) / D38 )</f>
        <v>-6.3421293746910483E-3</v>
      </c>
      <c r="G38" s="86">
        <v>0.95630539999999997</v>
      </c>
      <c r="H38" s="87">
        <v>0.95731869999999997</v>
      </c>
      <c r="I38" s="87">
        <f>G38 - H38</f>
        <v>-1.0132999999999948E-3</v>
      </c>
      <c r="J38" s="88">
        <f>IF(H38 =0,0,( G38 - H38 ) / H38 )</f>
        <v>-1.0584771821546938E-3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83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84</v>
      </c>
      <c r="C41" s="21">
        <v>325341932.88954079</v>
      </c>
      <c r="D41" s="22">
        <v>329579666.2414636</v>
      </c>
      <c r="E41" s="22">
        <f>C41 - D41</f>
        <v>-4237733.3519228101</v>
      </c>
      <c r="F41" s="23">
        <f>IF(D41 =0,0,( C41 - D41 ) / D41 )</f>
        <v>-1.285799394195051E-2</v>
      </c>
      <c r="G41" s="24">
        <v>1931087503.850172</v>
      </c>
      <c r="H41" s="25">
        <v>1935325237</v>
      </c>
      <c r="I41" s="25">
        <f>G41 - H41</f>
        <v>-4237733.1498279572</v>
      </c>
      <c r="J41" s="26">
        <f>IF(H41 =0,0,( G41 - H41 ) / H41 )</f>
        <v>-2.1896749284357922E-3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85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86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-86196608</v>
      </c>
      <c r="H44" s="25">
        <v>-86196607</v>
      </c>
      <c r="I44" s="25">
        <f>G44 - H44</f>
        <v>-1</v>
      </c>
      <c r="J44" s="26">
        <f>IF(H44 =0,0,( G44 - H44 ) / H44 )</f>
        <v>1.1601384727359395E-8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-12054630</v>
      </c>
      <c r="H46" s="25">
        <v>-12054630</v>
      </c>
      <c r="I46" s="25">
        <f t="shared" ref="I46:I57" si="6">G46 - H46</f>
        <v>0</v>
      </c>
      <c r="J46" s="26">
        <f t="shared" ref="J46:J57" si="7">IF(H46 =0,0,( G46 - H46 ) / H46 )</f>
        <v>0</v>
      </c>
    </row>
    <row r="47" spans="1:10" x14ac:dyDescent="0.3">
      <c r="A47" s="6" t="s">
        <v>13</v>
      </c>
      <c r="B47" s="103" t="s">
        <v>88</v>
      </c>
      <c r="C47" s="104">
        <v>311306041.76620746</v>
      </c>
      <c r="D47" s="105">
        <v>315543775</v>
      </c>
      <c r="E47" s="105">
        <f t="shared" si="4"/>
        <v>-4237733.2337925434</v>
      </c>
      <c r="F47" s="106">
        <f t="shared" si="5"/>
        <v>-1.3429937680730806E-2</v>
      </c>
      <c r="G47" s="107">
        <v>1832836266</v>
      </c>
      <c r="H47" s="108">
        <v>1837073999</v>
      </c>
      <c r="I47" s="108">
        <f t="shared" si="6"/>
        <v>-4237733</v>
      </c>
      <c r="J47" s="109">
        <f t="shared" si="7"/>
        <v>-2.3067840502379242E-3</v>
      </c>
    </row>
    <row r="48" spans="1:10" x14ac:dyDescent="0.3">
      <c r="A48" s="6" t="s">
        <v>15</v>
      </c>
      <c r="B48" s="14" t="s">
        <v>89</v>
      </c>
      <c r="C48" s="110">
        <v>360752907.06</v>
      </c>
      <c r="D48" s="111">
        <v>355833458.14626491</v>
      </c>
      <c r="E48" s="111">
        <f t="shared" si="4"/>
        <v>4919448.9137350917</v>
      </c>
      <c r="F48" s="112">
        <f t="shared" si="5"/>
        <v>1.382514432274932E-2</v>
      </c>
      <c r="G48" s="113">
        <v>2174208261</v>
      </c>
      <c r="H48" s="114">
        <v>2169288812</v>
      </c>
      <c r="I48" s="114">
        <f t="shared" si="6"/>
        <v>4919449</v>
      </c>
      <c r="J48" s="115">
        <f t="shared" si="7"/>
        <v>2.2677704198660661E-3</v>
      </c>
    </row>
    <row r="49" spans="1:10" x14ac:dyDescent="0.3">
      <c r="A49" s="6" t="s">
        <v>16</v>
      </c>
      <c r="B49" s="14" t="s">
        <v>90</v>
      </c>
      <c r="C49" s="21">
        <v>360752907.06</v>
      </c>
      <c r="D49" s="22">
        <v>355833458</v>
      </c>
      <c r="E49" s="22">
        <f t="shared" si="4"/>
        <v>4919449.0600000024</v>
      </c>
      <c r="F49" s="23">
        <f t="shared" si="5"/>
        <v>1.3825144739480913E-2</v>
      </c>
      <c r="G49" s="24">
        <v>2174208261</v>
      </c>
      <c r="H49" s="25">
        <v>2169288813</v>
      </c>
      <c r="I49" s="25">
        <f t="shared" si="6"/>
        <v>4919448</v>
      </c>
      <c r="J49" s="26">
        <f t="shared" si="7"/>
        <v>2.2677699578400952E-3</v>
      </c>
    </row>
    <row r="50" spans="1:10" x14ac:dyDescent="0.3">
      <c r="A50" s="6" t="s">
        <v>17</v>
      </c>
      <c r="B50" s="14" t="s">
        <v>91</v>
      </c>
      <c r="C50" s="116">
        <v>0.94589849999999998</v>
      </c>
      <c r="D50" s="117">
        <v>0.9519358</v>
      </c>
      <c r="E50" s="117">
        <f t="shared" si="4"/>
        <v>-6.0373000000000232E-3</v>
      </c>
      <c r="F50" s="118">
        <f t="shared" si="5"/>
        <v>-6.3421293746910483E-3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92</v>
      </c>
      <c r="C51" s="122">
        <v>341812321.87957662</v>
      </c>
      <c r="D51" s="123">
        <v>339303062.23468488</v>
      </c>
      <c r="E51" s="123">
        <f t="shared" si="4"/>
        <v>2509259.6448917389</v>
      </c>
      <c r="F51" s="124">
        <f t="shared" si="5"/>
        <v>7.3953345082284159E-3</v>
      </c>
      <c r="G51" s="125">
        <v>2080917881</v>
      </c>
      <c r="H51" s="126">
        <v>2078408622</v>
      </c>
      <c r="I51" s="126">
        <f t="shared" si="6"/>
        <v>2509259</v>
      </c>
      <c r="J51" s="127">
        <f t="shared" si="7"/>
        <v>1.2072982056749763E-3</v>
      </c>
    </row>
    <row r="52" spans="1:10" x14ac:dyDescent="0.3">
      <c r="A52" s="6" t="s">
        <v>19</v>
      </c>
      <c r="B52" s="14" t="s">
        <v>93</v>
      </c>
      <c r="C52" s="128">
        <v>-30506280.113369167</v>
      </c>
      <c r="D52" s="129">
        <v>-23759287.234684885</v>
      </c>
      <c r="E52" s="129">
        <f t="shared" si="4"/>
        <v>-6746992.8786842823</v>
      </c>
      <c r="F52" s="130">
        <f t="shared" si="5"/>
        <v>0.28397286551739298</v>
      </c>
      <c r="G52" s="131">
        <v>-248081615</v>
      </c>
      <c r="H52" s="132">
        <v>-241334623</v>
      </c>
      <c r="I52" s="132">
        <f t="shared" si="6"/>
        <v>-6746992</v>
      </c>
      <c r="J52" s="133">
        <f t="shared" si="7"/>
        <v>2.795699977122636E-2</v>
      </c>
    </row>
    <row r="53" spans="1:10" x14ac:dyDescent="0.3">
      <c r="A53" s="6" t="s">
        <v>20</v>
      </c>
      <c r="B53" s="14" t="s">
        <v>94</v>
      </c>
      <c r="C53" s="134">
        <v>-15035.392121786532</v>
      </c>
      <c r="D53" s="135">
        <v>-14866.72</v>
      </c>
      <c r="E53" s="135">
        <f t="shared" si="4"/>
        <v>-168.67212178653244</v>
      </c>
      <c r="F53" s="136">
        <f t="shared" si="5"/>
        <v>1.1345617714366884E-2</v>
      </c>
      <c r="G53" s="137">
        <v>-70015</v>
      </c>
      <c r="H53" s="138">
        <v>-69847</v>
      </c>
      <c r="I53" s="138">
        <f t="shared" si="6"/>
        <v>-168</v>
      </c>
      <c r="J53" s="139">
        <f t="shared" si="7"/>
        <v>2.4052572050338597E-3</v>
      </c>
    </row>
    <row r="54" spans="1:10" x14ac:dyDescent="0.3">
      <c r="A54" s="6" t="s">
        <v>21</v>
      </c>
      <c r="B54" s="14" t="s">
        <v>95</v>
      </c>
      <c r="C54" s="21">
        <v>-291513120.91000003</v>
      </c>
      <c r="D54" s="22">
        <v>-291513120.88999999</v>
      </c>
      <c r="E54" s="22">
        <f t="shared" si="4"/>
        <v>-2.0000040531158447E-2</v>
      </c>
      <c r="F54" s="23">
        <f t="shared" si="5"/>
        <v>6.8607685548072785E-11</v>
      </c>
      <c r="G54" s="24">
        <v>-147765613</v>
      </c>
      <c r="H54" s="25">
        <v>-147765613</v>
      </c>
      <c r="I54" s="25">
        <f t="shared" si="6"/>
        <v>0</v>
      </c>
      <c r="J54" s="26">
        <f t="shared" si="7"/>
        <v>0</v>
      </c>
    </row>
    <row r="55" spans="1:10" x14ac:dyDescent="0.3">
      <c r="A55" s="6" t="s">
        <v>22</v>
      </c>
      <c r="B55" s="14" t="s">
        <v>96</v>
      </c>
      <c r="C55" s="140">
        <v>-98482</v>
      </c>
      <c r="D55" s="141">
        <v>-98482</v>
      </c>
      <c r="E55" s="141">
        <f t="shared" si="4"/>
        <v>0</v>
      </c>
      <c r="F55" s="142">
        <f t="shared" si="5"/>
        <v>0</v>
      </c>
      <c r="G55" s="143">
        <v>-98482</v>
      </c>
      <c r="H55" s="144">
        <v>-98482</v>
      </c>
      <c r="I55" s="144">
        <f t="shared" si="6"/>
        <v>0</v>
      </c>
      <c r="J55" s="145">
        <f t="shared" si="7"/>
        <v>0</v>
      </c>
    </row>
    <row r="56" spans="1:10" x14ac:dyDescent="0.3">
      <c r="A56" s="6" t="s">
        <v>23</v>
      </c>
      <c r="B56" s="14" t="s">
        <v>97</v>
      </c>
      <c r="C56" s="21">
        <v>12313801.083333334</v>
      </c>
      <c r="D56" s="22">
        <v>12313801.08</v>
      </c>
      <c r="E56" s="22">
        <f t="shared" si="4"/>
        <v>3.3333338797092438E-3</v>
      </c>
      <c r="F56" s="23">
        <f t="shared" si="5"/>
        <v>2.706990195840685E-10</v>
      </c>
      <c r="G56" s="24">
        <v>86196608</v>
      </c>
      <c r="H56" s="25">
        <v>86196608</v>
      </c>
      <c r="I56" s="25">
        <f t="shared" si="6"/>
        <v>0</v>
      </c>
      <c r="J56" s="26">
        <f t="shared" si="7"/>
        <v>0</v>
      </c>
    </row>
    <row r="57" spans="1:10" x14ac:dyDescent="0.3">
      <c r="A57" s="6" t="s">
        <v>24</v>
      </c>
      <c r="B57" s="146" t="s">
        <v>98</v>
      </c>
      <c r="C57" s="147">
        <v>-309819117.33215767</v>
      </c>
      <c r="D57" s="148">
        <v>-303071955.75</v>
      </c>
      <c r="E57" s="148">
        <f t="shared" si="4"/>
        <v>-6747161.5821576715</v>
      </c>
      <c r="F57" s="149">
        <f t="shared" si="5"/>
        <v>2.2262573141948228E-2</v>
      </c>
      <c r="G57" s="150">
        <v>-309819117</v>
      </c>
      <c r="H57" s="151">
        <v>-303071956</v>
      </c>
      <c r="I57" s="151">
        <f t="shared" si="6"/>
        <v>-6747161</v>
      </c>
      <c r="J57" s="152">
        <f t="shared" si="7"/>
        <v>2.2262571202727843E-2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99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100</v>
      </c>
      <c r="C60" s="160">
        <v>-291611602.91000003</v>
      </c>
      <c r="D60" s="161">
        <v>0</v>
      </c>
      <c r="E60" s="161">
        <f t="shared" ref="E60:E69" si="8">C60 - D60</f>
        <v>-291611602.91000003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101</v>
      </c>
      <c r="C61" s="166">
        <v>-309804081.94003588</v>
      </c>
      <c r="D61" s="167">
        <v>0</v>
      </c>
      <c r="E61" s="167">
        <f t="shared" si="8"/>
        <v>-309804081.94003588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102</v>
      </c>
      <c r="C62" s="172">
        <v>-601415684.85003591</v>
      </c>
      <c r="D62" s="173">
        <v>0</v>
      </c>
      <c r="E62" s="173">
        <f t="shared" si="8"/>
        <v>-601415684.85003591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103</v>
      </c>
      <c r="C63" s="178">
        <v>-300707842.42501795</v>
      </c>
      <c r="D63" s="179">
        <v>0</v>
      </c>
      <c r="E63" s="179">
        <f t="shared" si="8"/>
        <v>-300707842.42501795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104</v>
      </c>
      <c r="C64" s="184">
        <v>5.9999999999999995E-4</v>
      </c>
      <c r="D64" s="185">
        <v>0</v>
      </c>
      <c r="E64" s="185">
        <f t="shared" si="8"/>
        <v>5.9999999999999995E-4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105</v>
      </c>
      <c r="C65" s="190">
        <v>5.9999999999999995E-4</v>
      </c>
      <c r="D65" s="191">
        <v>0</v>
      </c>
      <c r="E65" s="191">
        <f t="shared" si="8"/>
        <v>5.9999999999999995E-4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106</v>
      </c>
      <c r="C66" s="196">
        <v>1.1999999999999999E-3</v>
      </c>
      <c r="D66" s="197">
        <v>0</v>
      </c>
      <c r="E66" s="197">
        <f t="shared" si="8"/>
        <v>1.1999999999999999E-3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107</v>
      </c>
      <c r="C67" s="202">
        <v>5.9999999999999995E-4</v>
      </c>
      <c r="D67" s="203">
        <v>0</v>
      </c>
      <c r="E67" s="203">
        <f t="shared" si="8"/>
        <v>5.9999999999999995E-4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108</v>
      </c>
      <c r="C68" s="208">
        <v>5.0000000000000002E-5</v>
      </c>
      <c r="D68" s="209">
        <v>0</v>
      </c>
      <c r="E68" s="209">
        <f t="shared" si="8"/>
        <v>5.0000000000000002E-5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109</v>
      </c>
      <c r="C69" s="215">
        <v>-15035.392121786532</v>
      </c>
      <c r="D69" s="216">
        <v>0</v>
      </c>
      <c r="E69" s="216">
        <f t="shared" si="8"/>
        <v>-15035.392121786532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110</v>
      </c>
    </row>
    <row r="72" spans="1:10" x14ac:dyDescent="0.3">
      <c r="A72" s="6" t="s">
        <v>42</v>
      </c>
      <c r="B72" s="221" t="s">
        <v>111</v>
      </c>
    </row>
    <row r="73" spans="1:10" x14ac:dyDescent="0.3">
      <c r="A73" s="6" t="s">
        <v>43</v>
      </c>
      <c r="B73" s="221" t="s">
        <v>112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2" t="s">
        <v>52</v>
      </c>
    </row>
    <row r="77" spans="1:10" x14ac:dyDescent="0.3">
      <c r="A77" s="6" t="s">
        <v>47</v>
      </c>
      <c r="B77" s="222" t="s">
        <v>113</v>
      </c>
    </row>
    <row r="78" spans="1:10" x14ac:dyDescent="0.3">
      <c r="A78" s="6" t="s">
        <v>48</v>
      </c>
    </row>
    <row r="79" spans="1:10" x14ac:dyDescent="0.3">
      <c r="A79" s="6" t="s">
        <v>49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190</v>
      </c>
    </row>
    <row r="2" spans="1:13" s="393" customFormat="1" x14ac:dyDescent="0.3">
      <c r="B2" s="393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49" t="s">
        <v>114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50" t="s">
        <v>0</v>
      </c>
      <c r="C6" s="350" t="s">
        <v>1</v>
      </c>
      <c r="D6" s="350" t="s">
        <v>2</v>
      </c>
      <c r="E6" s="350" t="s">
        <v>3</v>
      </c>
      <c r="F6" s="350" t="s">
        <v>4</v>
      </c>
      <c r="G6" s="350" t="s">
        <v>5</v>
      </c>
      <c r="H6" s="350" t="s">
        <v>6</v>
      </c>
      <c r="I6" s="350" t="s">
        <v>7</v>
      </c>
      <c r="J6" s="350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51" t="s">
        <v>9</v>
      </c>
      <c r="B8" s="351" t="s">
        <v>115</v>
      </c>
      <c r="C8" s="351" t="s">
        <v>116</v>
      </c>
      <c r="D8" s="351" t="s">
        <v>117</v>
      </c>
      <c r="E8" s="351" t="s">
        <v>118</v>
      </c>
      <c r="F8" s="351" t="s">
        <v>119</v>
      </c>
      <c r="G8" s="351" t="s">
        <v>120</v>
      </c>
      <c r="H8" s="351" t="s">
        <v>121</v>
      </c>
      <c r="I8" s="351" t="s">
        <v>122</v>
      </c>
      <c r="J8" s="351" t="s">
        <v>123</v>
      </c>
    </row>
    <row r="9" spans="1:13" x14ac:dyDescent="0.3">
      <c r="A9" s="352" t="s">
        <v>12</v>
      </c>
      <c r="B9" s="353" t="s">
        <v>11</v>
      </c>
      <c r="C9" s="354"/>
      <c r="D9" s="355"/>
      <c r="E9" s="356"/>
      <c r="F9" s="357"/>
      <c r="G9" s="358"/>
      <c r="H9" s="359"/>
      <c r="I9" s="359"/>
      <c r="J9" s="359"/>
    </row>
    <row r="10" spans="1:13" x14ac:dyDescent="0.3">
      <c r="A10" s="352" t="s">
        <v>13</v>
      </c>
      <c r="B10" s="360" t="s">
        <v>124</v>
      </c>
      <c r="C10" s="361"/>
      <c r="D10" s="362"/>
      <c r="E10" s="363"/>
      <c r="F10" s="364"/>
      <c r="G10" s="365"/>
      <c r="H10" s="359"/>
      <c r="I10" s="359"/>
      <c r="J10" s="359"/>
    </row>
    <row r="11" spans="1:13" x14ac:dyDescent="0.3">
      <c r="A11" s="352" t="s">
        <v>15</v>
      </c>
      <c r="B11" s="366" t="s">
        <v>125</v>
      </c>
      <c r="C11" s="367" t="s">
        <v>126</v>
      </c>
      <c r="D11" s="368">
        <v>85000</v>
      </c>
      <c r="E11" s="369">
        <v>85000</v>
      </c>
      <c r="F11" s="370">
        <f>IF(( E11 * 1000 ) =0,0,( H11 * 100 ) / ( E11 * 1000 ) )</f>
        <v>8.4387647058823525</v>
      </c>
      <c r="G11" s="371">
        <f>IF(( E11 * 1000 ) =0,0,( I11 * 100 ) / ( E11 * 1000 ) )</f>
        <v>9.7828823529411757</v>
      </c>
      <c r="H11" s="359">
        <v>7172950</v>
      </c>
      <c r="I11" s="359">
        <v>8315450</v>
      </c>
      <c r="J11" s="359">
        <v>855500</v>
      </c>
    </row>
    <row r="12" spans="1:13" x14ac:dyDescent="0.3">
      <c r="A12" s="352" t="s">
        <v>16</v>
      </c>
      <c r="B12" s="366" t="s">
        <v>127</v>
      </c>
      <c r="C12" s="367" t="s">
        <v>126</v>
      </c>
      <c r="D12" s="368">
        <v>52998.760909015196</v>
      </c>
      <c r="E12" s="369">
        <v>52998.760909015196</v>
      </c>
      <c r="F12" s="370">
        <f>IF(( E12 * 1000 ) =0,0,( H12 * 100 ) / ( E12 * 1000 ) )</f>
        <v>0.73814399999999969</v>
      </c>
      <c r="G12" s="371">
        <f>IF(( E12 * 1000 ) =0,0,( I12 * 100 ) / ( E12 * 1000 ) )</f>
        <v>0.73814399999999969</v>
      </c>
      <c r="H12" s="359">
        <v>391207.17372424097</v>
      </c>
      <c r="I12" s="359">
        <v>391207.17372424097</v>
      </c>
      <c r="J12" s="359">
        <v>0</v>
      </c>
    </row>
    <row r="13" spans="1:13" x14ac:dyDescent="0.3">
      <c r="A13" s="352" t="s">
        <v>17</v>
      </c>
      <c r="B13" s="372" t="s">
        <v>128</v>
      </c>
      <c r="C13" s="373"/>
      <c r="D13" s="374">
        <v>137998.7609090152</v>
      </c>
      <c r="E13" s="375">
        <v>137998.7609090152</v>
      </c>
      <c r="F13" s="376">
        <f>IF(( E13 * 1000 ) =0,0,( H13 * 100 ) / ( E13 * 1000 ) )</f>
        <v>5.4813225306504094</v>
      </c>
      <c r="G13" s="377">
        <f>IF(( E13 * 1000 ) =0,0,( I13 * 100 ) / ( E13 * 1000 ) )</f>
        <v>6.3092285150767982</v>
      </c>
      <c r="H13" s="378">
        <v>7564157.1737242406</v>
      </c>
      <c r="I13" s="378">
        <v>8706657.1737242416</v>
      </c>
      <c r="J13" s="378">
        <v>855500</v>
      </c>
    </row>
    <row r="14" spans="1:13" x14ac:dyDescent="0.3">
      <c r="A14" s="352" t="s">
        <v>18</v>
      </c>
    </row>
    <row r="15" spans="1:13" x14ac:dyDescent="0.3">
      <c r="A15" s="352" t="s">
        <v>19</v>
      </c>
      <c r="B15" s="379" t="s">
        <v>129</v>
      </c>
      <c r="C15" s="380"/>
      <c r="D15" s="381">
        <v>137998.7609090152</v>
      </c>
      <c r="E15" s="382">
        <v>137998.7609090152</v>
      </c>
      <c r="F15" s="383">
        <f>IF(( E15 * 1000 ) =0,0,( H15 * 100 ) / ( E15 * 1000 ) )</f>
        <v>5.4813225306504094</v>
      </c>
      <c r="G15" s="384">
        <f>IF(( E15 * 1000 ) =0,0,( I15 * 100 ) / ( E15 * 1000 ) )</f>
        <v>6.3092285150767982</v>
      </c>
      <c r="H15" s="385">
        <v>7564157.1737242406</v>
      </c>
      <c r="I15" s="385">
        <v>8706657.1737242416</v>
      </c>
      <c r="J15" s="385">
        <v>855500</v>
      </c>
    </row>
    <row r="16" spans="1:13" x14ac:dyDescent="0.3">
      <c r="A16" s="352" t="s">
        <v>20</v>
      </c>
    </row>
    <row r="17" spans="1:10" x14ac:dyDescent="0.3">
      <c r="A17" s="352" t="s">
        <v>21</v>
      </c>
      <c r="B17" s="386" t="s">
        <v>10</v>
      </c>
      <c r="C17" s="354"/>
      <c r="D17" s="355"/>
      <c r="E17" s="356"/>
      <c r="F17" s="357"/>
      <c r="G17" s="358"/>
      <c r="H17" s="359"/>
      <c r="I17" s="359"/>
      <c r="J17" s="359"/>
    </row>
    <row r="18" spans="1:10" x14ac:dyDescent="0.3">
      <c r="A18" s="352" t="s">
        <v>22</v>
      </c>
      <c r="B18" s="387" t="s">
        <v>130</v>
      </c>
      <c r="C18" s="361"/>
      <c r="D18" s="362"/>
      <c r="E18" s="363"/>
      <c r="F18" s="364"/>
      <c r="G18" s="365"/>
      <c r="H18" s="359"/>
      <c r="I18" s="359"/>
      <c r="J18" s="359"/>
    </row>
    <row r="19" spans="1:10" x14ac:dyDescent="0.3">
      <c r="A19" s="352" t="s">
        <v>23</v>
      </c>
      <c r="B19" s="388" t="s">
        <v>131</v>
      </c>
      <c r="C19" s="367" t="s">
        <v>132</v>
      </c>
      <c r="D19" s="368">
        <v>32215</v>
      </c>
      <c r="E19" s="369">
        <v>32215</v>
      </c>
      <c r="F19" s="370">
        <f>IF(( E19 * 1000 ) =0,0,( H19 * 100 ) / ( E19 * 1000 ) )</f>
        <v>0.77940400434580159</v>
      </c>
      <c r="G19" s="371">
        <f>IF(( E19 * 1000 ) =0,0,( I19 * 100 ) / ( E19 * 1000 ) )</f>
        <v>0.77940400434580159</v>
      </c>
      <c r="H19" s="359">
        <v>251085</v>
      </c>
      <c r="I19" s="359">
        <v>251085</v>
      </c>
      <c r="J19" s="359">
        <v>0</v>
      </c>
    </row>
    <row r="20" spans="1:10" x14ac:dyDescent="0.3">
      <c r="A20" s="352" t="s">
        <v>24</v>
      </c>
      <c r="B20" s="388" t="s">
        <v>133</v>
      </c>
      <c r="C20" s="367" t="s">
        <v>132</v>
      </c>
      <c r="D20" s="368">
        <v>22278</v>
      </c>
      <c r="E20" s="369">
        <v>22278</v>
      </c>
      <c r="F20" s="370">
        <f>IF(( E20 * 1000 ) =0,0,( H20 * 100 ) / ( E20 * 1000 ) )</f>
        <v>0.79741897836430564</v>
      </c>
      <c r="G20" s="371">
        <f>IF(( E20 * 1000 ) =0,0,( I20 * 100 ) / ( E20 * 1000 ) )</f>
        <v>0.79741897836430564</v>
      </c>
      <c r="H20" s="359">
        <v>177649</v>
      </c>
      <c r="I20" s="359">
        <v>177649</v>
      </c>
      <c r="J20" s="359">
        <v>0</v>
      </c>
    </row>
    <row r="21" spans="1:10" x14ac:dyDescent="0.3">
      <c r="A21" s="352" t="s">
        <v>25</v>
      </c>
      <c r="B21" s="389" t="s">
        <v>134</v>
      </c>
      <c r="C21" s="373"/>
      <c r="D21" s="374">
        <v>54493</v>
      </c>
      <c r="E21" s="375">
        <v>54493</v>
      </c>
      <c r="F21" s="376">
        <f>IF(( E21 * 1000 ) =0,0,( H21 * 100 ) / ( E21 * 1000 ) )</f>
        <v>0.78676894279999265</v>
      </c>
      <c r="G21" s="377">
        <f>IF(( E21 * 1000 ) =0,0,( I21 * 100 ) / ( E21 * 1000 ) )</f>
        <v>0.78676894279999265</v>
      </c>
      <c r="H21" s="378">
        <v>428734</v>
      </c>
      <c r="I21" s="378">
        <v>428734</v>
      </c>
      <c r="J21" s="378">
        <v>0</v>
      </c>
    </row>
    <row r="22" spans="1:10" x14ac:dyDescent="0.3">
      <c r="A22" s="352" t="s">
        <v>26</v>
      </c>
    </row>
    <row r="23" spans="1:10" x14ac:dyDescent="0.3">
      <c r="A23" s="352" t="s">
        <v>27</v>
      </c>
      <c r="B23" s="387" t="s">
        <v>135</v>
      </c>
      <c r="C23" s="361"/>
      <c r="D23" s="362"/>
      <c r="E23" s="363"/>
      <c r="F23" s="364"/>
      <c r="G23" s="365"/>
      <c r="H23" s="359"/>
      <c r="I23" s="359"/>
      <c r="J23" s="359"/>
    </row>
    <row r="24" spans="1:10" x14ac:dyDescent="0.3">
      <c r="A24" s="352" t="s">
        <v>28</v>
      </c>
      <c r="B24" s="388" t="s">
        <v>136</v>
      </c>
      <c r="C24" s="367" t="s">
        <v>126</v>
      </c>
      <c r="D24" s="368">
        <v>4869</v>
      </c>
      <c r="E24" s="369">
        <v>4869</v>
      </c>
      <c r="F24" s="370">
        <f t="shared" ref="F24:F39" si="0">IF(( E24 * 1000 ) =0,0,( H24 * 100 ) / ( E24 * 1000 ) )</f>
        <v>2.9116492092832207</v>
      </c>
      <c r="G24" s="371">
        <f t="shared" ref="G24:G39" si="1">IF(( E24 * 1000 ) =0,0,( I24 * 100 ) / ( E24 * 1000 ) )</f>
        <v>3.585762990347094</v>
      </c>
      <c r="H24" s="359">
        <v>141768.20000000001</v>
      </c>
      <c r="I24" s="359">
        <v>174590.8</v>
      </c>
      <c r="J24" s="359">
        <v>30590.639999999978</v>
      </c>
    </row>
    <row r="25" spans="1:10" x14ac:dyDescent="0.3">
      <c r="A25" s="352" t="s">
        <v>30</v>
      </c>
      <c r="B25" s="388" t="s">
        <v>137</v>
      </c>
      <c r="C25" s="367" t="s">
        <v>126</v>
      </c>
      <c r="D25" s="368">
        <v>4750</v>
      </c>
      <c r="E25" s="369">
        <v>4750</v>
      </c>
      <c r="F25" s="370">
        <f t="shared" si="0"/>
        <v>2.5482886315789472</v>
      </c>
      <c r="G25" s="371">
        <f t="shared" si="1"/>
        <v>3.6092631578947367</v>
      </c>
      <c r="H25" s="359">
        <v>121043.71</v>
      </c>
      <c r="I25" s="359">
        <v>171440</v>
      </c>
      <c r="J25" s="359">
        <v>33764.089999999997</v>
      </c>
    </row>
    <row r="26" spans="1:10" x14ac:dyDescent="0.3">
      <c r="A26" s="352" t="s">
        <v>32</v>
      </c>
      <c r="B26" s="388" t="s">
        <v>138</v>
      </c>
      <c r="C26" s="367" t="s">
        <v>126</v>
      </c>
      <c r="D26" s="368">
        <v>8488</v>
      </c>
      <c r="E26" s="369">
        <v>8488</v>
      </c>
      <c r="F26" s="370">
        <f t="shared" si="0"/>
        <v>2.7625637370405278</v>
      </c>
      <c r="G26" s="371">
        <f t="shared" si="1"/>
        <v>3.7402038171536285</v>
      </c>
      <c r="H26" s="359">
        <v>234486.41</v>
      </c>
      <c r="I26" s="359">
        <v>317468.5</v>
      </c>
      <c r="J26" s="359">
        <v>56024.159999999996</v>
      </c>
    </row>
    <row r="27" spans="1:10" x14ac:dyDescent="0.3">
      <c r="A27" s="352" t="s">
        <v>33</v>
      </c>
      <c r="B27" s="388" t="s">
        <v>139</v>
      </c>
      <c r="C27" s="367" t="s">
        <v>126</v>
      </c>
      <c r="D27" s="368">
        <v>3275</v>
      </c>
      <c r="E27" s="369">
        <v>3275</v>
      </c>
      <c r="F27" s="370">
        <f t="shared" si="0"/>
        <v>2.7246216793893128</v>
      </c>
      <c r="G27" s="371">
        <f t="shared" si="1"/>
        <v>4.027145038167939</v>
      </c>
      <c r="H27" s="359">
        <v>89231.360000000001</v>
      </c>
      <c r="I27" s="359">
        <v>131889</v>
      </c>
      <c r="J27" s="359">
        <v>28628.83</v>
      </c>
    </row>
    <row r="28" spans="1:10" x14ac:dyDescent="0.3">
      <c r="A28" s="352" t="s">
        <v>35</v>
      </c>
      <c r="B28" s="388" t="s">
        <v>140</v>
      </c>
      <c r="C28" s="367" t="s">
        <v>126</v>
      </c>
      <c r="D28" s="368">
        <v>413</v>
      </c>
      <c r="E28" s="369">
        <v>413</v>
      </c>
      <c r="F28" s="370">
        <f t="shared" si="0"/>
        <v>3.153767554479419</v>
      </c>
      <c r="G28" s="371">
        <f t="shared" si="1"/>
        <v>4.8547215496368041</v>
      </c>
      <c r="H28" s="359">
        <v>13025.06</v>
      </c>
      <c r="I28" s="359">
        <v>20050</v>
      </c>
      <c r="J28" s="359">
        <v>5203.84</v>
      </c>
    </row>
    <row r="29" spans="1:10" x14ac:dyDescent="0.3">
      <c r="A29" s="352" t="s">
        <v>36</v>
      </c>
      <c r="B29" s="388" t="s">
        <v>141</v>
      </c>
      <c r="C29" s="367" t="s">
        <v>126</v>
      </c>
      <c r="D29" s="368">
        <v>6441</v>
      </c>
      <c r="E29" s="369">
        <v>6441</v>
      </c>
      <c r="F29" s="370">
        <f t="shared" si="0"/>
        <v>2.5882748020493711</v>
      </c>
      <c r="G29" s="371">
        <f t="shared" si="1"/>
        <v>3.7390467318739327</v>
      </c>
      <c r="H29" s="359">
        <v>166710.78</v>
      </c>
      <c r="I29" s="359">
        <v>240832</v>
      </c>
      <c r="J29" s="359">
        <v>47937.86</v>
      </c>
    </row>
    <row r="30" spans="1:10" x14ac:dyDescent="0.3">
      <c r="A30" s="352" t="s">
        <v>37</v>
      </c>
      <c r="B30" s="388" t="s">
        <v>142</v>
      </c>
      <c r="C30" s="367" t="s">
        <v>126</v>
      </c>
      <c r="D30" s="368">
        <v>8032</v>
      </c>
      <c r="E30" s="369">
        <v>8032</v>
      </c>
      <c r="F30" s="370">
        <f t="shared" si="0"/>
        <v>2.7745737051792827</v>
      </c>
      <c r="G30" s="371">
        <f t="shared" si="1"/>
        <v>3.7376743027888448</v>
      </c>
      <c r="H30" s="359">
        <v>222853.76000000001</v>
      </c>
      <c r="I30" s="359">
        <v>300210</v>
      </c>
      <c r="J30" s="359">
        <v>58664.789999999994</v>
      </c>
    </row>
    <row r="31" spans="1:10" x14ac:dyDescent="0.3">
      <c r="A31" s="352" t="s">
        <v>38</v>
      </c>
      <c r="B31" s="388" t="s">
        <v>143</v>
      </c>
      <c r="C31" s="367" t="s">
        <v>126</v>
      </c>
      <c r="D31" s="368">
        <v>898</v>
      </c>
      <c r="E31" s="369">
        <v>898</v>
      </c>
      <c r="F31" s="370">
        <f t="shared" si="0"/>
        <v>2.9218006681514477</v>
      </c>
      <c r="G31" s="371">
        <f t="shared" si="1"/>
        <v>3.9228285077951002</v>
      </c>
      <c r="H31" s="359">
        <v>26237.77</v>
      </c>
      <c r="I31" s="359">
        <v>35227</v>
      </c>
      <c r="J31" s="359">
        <v>8940.23</v>
      </c>
    </row>
    <row r="32" spans="1:10" x14ac:dyDescent="0.3">
      <c r="A32" s="352" t="s">
        <v>39</v>
      </c>
      <c r="B32" s="388" t="s">
        <v>144</v>
      </c>
      <c r="C32" s="367" t="s">
        <v>126</v>
      </c>
      <c r="D32" s="368">
        <v>7762</v>
      </c>
      <c r="E32" s="369">
        <v>7762</v>
      </c>
      <c r="F32" s="370">
        <f t="shared" si="0"/>
        <v>2.7642215923730995</v>
      </c>
      <c r="G32" s="371">
        <f t="shared" si="1"/>
        <v>3.9962638495233187</v>
      </c>
      <c r="H32" s="359">
        <v>214558.88</v>
      </c>
      <c r="I32" s="359">
        <v>310190</v>
      </c>
      <c r="J32" s="359">
        <v>66311.87</v>
      </c>
    </row>
    <row r="33" spans="1:13" x14ac:dyDescent="0.3">
      <c r="A33" s="352" t="s">
        <v>40</v>
      </c>
      <c r="B33" s="388" t="s">
        <v>145</v>
      </c>
      <c r="C33" s="367" t="s">
        <v>126</v>
      </c>
      <c r="D33" s="368">
        <v>4740</v>
      </c>
      <c r="E33" s="369">
        <v>4740</v>
      </c>
      <c r="F33" s="370">
        <f t="shared" si="0"/>
        <v>2.5110723628691982</v>
      </c>
      <c r="G33" s="371">
        <f t="shared" si="1"/>
        <v>3.7182489451476792</v>
      </c>
      <c r="H33" s="359">
        <v>119024.83</v>
      </c>
      <c r="I33" s="359">
        <v>176245</v>
      </c>
      <c r="J33" s="359">
        <v>40048.720000000001</v>
      </c>
    </row>
    <row r="34" spans="1:13" x14ac:dyDescent="0.3">
      <c r="A34" s="352" t="s">
        <v>41</v>
      </c>
      <c r="B34" s="388" t="s">
        <v>146</v>
      </c>
      <c r="C34" s="367" t="s">
        <v>126</v>
      </c>
      <c r="D34" s="368">
        <v>3671</v>
      </c>
      <c r="E34" s="369">
        <v>3671</v>
      </c>
      <c r="F34" s="370">
        <f t="shared" si="0"/>
        <v>3.0777986924543721</v>
      </c>
      <c r="G34" s="371">
        <f t="shared" si="1"/>
        <v>3.9439117406701172</v>
      </c>
      <c r="H34" s="359">
        <v>112985.99</v>
      </c>
      <c r="I34" s="359">
        <v>144781</v>
      </c>
      <c r="J34" s="359">
        <v>30840.949999999993</v>
      </c>
    </row>
    <row r="35" spans="1:13" x14ac:dyDescent="0.3">
      <c r="A35" s="352" t="s">
        <v>42</v>
      </c>
      <c r="B35" s="388" t="s">
        <v>147</v>
      </c>
      <c r="C35" s="367" t="s">
        <v>126</v>
      </c>
      <c r="D35" s="368">
        <v>12663</v>
      </c>
      <c r="E35" s="369">
        <v>12663</v>
      </c>
      <c r="F35" s="370">
        <f t="shared" si="0"/>
        <v>2.7724754007739083</v>
      </c>
      <c r="G35" s="371">
        <f t="shared" si="1"/>
        <v>3.8448471926083867</v>
      </c>
      <c r="H35" s="359">
        <v>351078.56</v>
      </c>
      <c r="I35" s="359">
        <v>486873</v>
      </c>
      <c r="J35" s="359">
        <v>130775.47</v>
      </c>
    </row>
    <row r="36" spans="1:13" x14ac:dyDescent="0.3">
      <c r="A36" s="352" t="s">
        <v>43</v>
      </c>
      <c r="B36" s="388" t="s">
        <v>148</v>
      </c>
      <c r="C36" s="367" t="s">
        <v>126</v>
      </c>
      <c r="D36" s="368">
        <v>504</v>
      </c>
      <c r="E36" s="369">
        <v>504</v>
      </c>
      <c r="F36" s="370">
        <f t="shared" si="0"/>
        <v>3.1549999999999998</v>
      </c>
      <c r="G36" s="371">
        <f t="shared" si="1"/>
        <v>3.8</v>
      </c>
      <c r="H36" s="359">
        <v>15901.2</v>
      </c>
      <c r="I36" s="359">
        <v>19152</v>
      </c>
      <c r="J36" s="359">
        <v>3250.7999999999993</v>
      </c>
    </row>
    <row r="37" spans="1:13" x14ac:dyDescent="0.3">
      <c r="A37" s="352" t="s">
        <v>44</v>
      </c>
      <c r="B37" s="388" t="s">
        <v>149</v>
      </c>
      <c r="C37" s="367" t="s">
        <v>126</v>
      </c>
      <c r="D37" s="368">
        <v>5617</v>
      </c>
      <c r="E37" s="369">
        <v>5617</v>
      </c>
      <c r="F37" s="370">
        <f t="shared" si="0"/>
        <v>2.6380345380096135</v>
      </c>
      <c r="G37" s="371">
        <f t="shared" si="1"/>
        <v>3.6891935196724228</v>
      </c>
      <c r="H37" s="359">
        <v>148178.4</v>
      </c>
      <c r="I37" s="359">
        <v>207222</v>
      </c>
      <c r="J37" s="359">
        <v>58408.650000000009</v>
      </c>
    </row>
    <row r="38" spans="1:13" x14ac:dyDescent="0.3">
      <c r="A38" s="352" t="s">
        <v>45</v>
      </c>
      <c r="B38" s="388" t="s">
        <v>150</v>
      </c>
      <c r="C38" s="367" t="s">
        <v>126</v>
      </c>
      <c r="D38" s="368">
        <v>11681</v>
      </c>
      <c r="E38" s="369">
        <v>11681</v>
      </c>
      <c r="F38" s="370">
        <f t="shared" si="0"/>
        <v>2.7451382587107265</v>
      </c>
      <c r="G38" s="371">
        <f t="shared" si="1"/>
        <v>4.1291156579060013</v>
      </c>
      <c r="H38" s="359">
        <v>320659.59999999998</v>
      </c>
      <c r="I38" s="359">
        <v>482322</v>
      </c>
      <c r="J38" s="359">
        <v>101857.66000000003</v>
      </c>
    </row>
    <row r="39" spans="1:13" x14ac:dyDescent="0.3">
      <c r="A39" s="352" t="s">
        <v>46</v>
      </c>
      <c r="B39" s="389" t="s">
        <v>151</v>
      </c>
      <c r="C39" s="373"/>
      <c r="D39" s="374">
        <v>83804</v>
      </c>
      <c r="E39" s="375">
        <v>83804</v>
      </c>
      <c r="F39" s="376">
        <f t="shared" si="0"/>
        <v>2.7418076822108732</v>
      </c>
      <c r="G39" s="377">
        <f t="shared" si="1"/>
        <v>3.8404996181566511</v>
      </c>
      <c r="H39" s="378">
        <v>2297744.5100000002</v>
      </c>
      <c r="I39" s="378">
        <v>3218492.3</v>
      </c>
      <c r="J39" s="378">
        <v>701248.56</v>
      </c>
    </row>
    <row r="40" spans="1:13" x14ac:dyDescent="0.3">
      <c r="A40" s="352" t="s">
        <v>47</v>
      </c>
    </row>
    <row r="41" spans="1:13" x14ac:dyDescent="0.3">
      <c r="A41" s="352" t="s">
        <v>48</v>
      </c>
      <c r="B41" s="387" t="s">
        <v>152</v>
      </c>
      <c r="C41" s="361"/>
      <c r="D41" s="362"/>
      <c r="E41" s="363"/>
      <c r="F41" s="364"/>
      <c r="G41" s="365"/>
      <c r="H41" s="359"/>
      <c r="I41" s="359"/>
      <c r="J41" s="359"/>
    </row>
    <row r="42" spans="1:13" x14ac:dyDescent="0.3">
      <c r="A42" s="352" t="s">
        <v>49</v>
      </c>
      <c r="B42" s="388" t="s">
        <v>153</v>
      </c>
      <c r="C42" s="367" t="s">
        <v>152</v>
      </c>
      <c r="D42" s="368">
        <v>982</v>
      </c>
      <c r="E42" s="369">
        <v>982</v>
      </c>
      <c r="F42" s="370">
        <f>IF(( E42 * 1000 ) =0,0,( H42 * 100 ) / ( E42 * 1000 ) )</f>
        <v>2.856818737270876</v>
      </c>
      <c r="G42" s="371">
        <f>IF(( E42 * 1000 ) =0,0,( I42 * 100 ) / ( E42 * 1000 ) )</f>
        <v>3.4501354378818738</v>
      </c>
      <c r="H42" s="359">
        <v>28053.96</v>
      </c>
      <c r="I42" s="359">
        <v>33880.33</v>
      </c>
      <c r="J42" s="359">
        <v>5826.3700000000026</v>
      </c>
    </row>
    <row r="43" spans="1:13" x14ac:dyDescent="0.3">
      <c r="A43" s="352" t="s">
        <v>50</v>
      </c>
      <c r="B43" s="388" t="s">
        <v>154</v>
      </c>
      <c r="C43" s="367" t="s">
        <v>152</v>
      </c>
      <c r="D43" s="368">
        <v>477</v>
      </c>
      <c r="E43" s="369">
        <v>477</v>
      </c>
      <c r="F43" s="370">
        <f>IF(( E43 * 1000 ) =0,0,( H43 * 100 ) / ( E43 * 1000 ) )</f>
        <v>2.7594591194968552</v>
      </c>
      <c r="G43" s="371">
        <f>IF(( E43 * 1000 ) =0,0,( I43 * 100 ) / ( E43 * 1000 ) )</f>
        <v>3.6316394129979033</v>
      </c>
      <c r="H43" s="359">
        <v>13162.62</v>
      </c>
      <c r="I43" s="359">
        <v>17322.919999999998</v>
      </c>
      <c r="J43" s="359">
        <v>4160.2999999999975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52" t="s">
        <v>12</v>
      </c>
      <c r="B45" s="388" t="s">
        <v>155</v>
      </c>
      <c r="C45" s="367" t="s">
        <v>152</v>
      </c>
      <c r="D45" s="368">
        <v>97</v>
      </c>
      <c r="E45" s="369">
        <v>97</v>
      </c>
      <c r="F45" s="370">
        <f>IF(( E45 * 1000 ) =0,0,( H45 * 100 ) / ( E45 * 1000 ) )</f>
        <v>2.8639999999999999</v>
      </c>
      <c r="G45" s="371">
        <f>IF(( E45 * 1000 ) =0,0,( I45 * 100 ) / ( E45 * 1000 ) )</f>
        <v>3.5031855670103091</v>
      </c>
      <c r="H45" s="359">
        <v>2778.08</v>
      </c>
      <c r="I45" s="359">
        <v>3398.09</v>
      </c>
      <c r="J45" s="359">
        <v>620.01000000000022</v>
      </c>
    </row>
    <row r="46" spans="1:13" x14ac:dyDescent="0.3">
      <c r="A46" s="352" t="s">
        <v>13</v>
      </c>
      <c r="B46" s="388" t="s">
        <v>156</v>
      </c>
      <c r="C46" s="367" t="s">
        <v>152</v>
      </c>
      <c r="D46" s="368">
        <v>45</v>
      </c>
      <c r="E46" s="369">
        <v>45</v>
      </c>
      <c r="F46" s="370">
        <f>IF(( E46 * 1000 ) =0,0,( H46 * 100 ) / ( E46 * 1000 ) )</f>
        <v>2.7087777777777777</v>
      </c>
      <c r="G46" s="371">
        <f>IF(( E46 * 1000 ) =0,0,( I46 * 100 ) / ( E46 * 1000 ) )</f>
        <v>3.2083333333333335</v>
      </c>
      <c r="H46" s="359">
        <v>1218.95</v>
      </c>
      <c r="I46" s="359">
        <v>1443.75</v>
      </c>
      <c r="J46" s="359">
        <v>224.79999999999995</v>
      </c>
    </row>
    <row r="47" spans="1:13" x14ac:dyDescent="0.3">
      <c r="A47" s="352" t="s">
        <v>15</v>
      </c>
      <c r="B47" s="388" t="s">
        <v>157</v>
      </c>
      <c r="C47" s="367" t="s">
        <v>152</v>
      </c>
      <c r="D47" s="368">
        <v>175</v>
      </c>
      <c r="E47" s="369">
        <v>175</v>
      </c>
      <c r="F47" s="370">
        <f>IF(( E47 * 1000 ) =0,0,( H47 * 100 ) / ( E47 * 1000 ) )</f>
        <v>2.871142857142857</v>
      </c>
      <c r="G47" s="371">
        <f>IF(( E47 * 1000 ) =0,0,( I47 * 100 ) / ( E47 * 1000 ) )</f>
        <v>3.64</v>
      </c>
      <c r="H47" s="359">
        <v>5024.5</v>
      </c>
      <c r="I47" s="359">
        <v>6370</v>
      </c>
      <c r="J47" s="359">
        <v>1345.5</v>
      </c>
    </row>
    <row r="48" spans="1:13" x14ac:dyDescent="0.3">
      <c r="A48" s="352" t="s">
        <v>16</v>
      </c>
      <c r="B48" s="389" t="s">
        <v>158</v>
      </c>
      <c r="C48" s="373"/>
      <c r="D48" s="374">
        <v>1776</v>
      </c>
      <c r="E48" s="375">
        <v>1776</v>
      </c>
      <c r="F48" s="376">
        <f>IF(( E48 * 1000 ) =0,0,( H48 * 100 ) / ( E48 * 1000 ) )</f>
        <v>2.82872240990991</v>
      </c>
      <c r="G48" s="377">
        <f>IF(( E48 * 1000 ) =0,0,( I48 * 100 ) / ( E48 * 1000 ) )</f>
        <v>3.5143631756756757</v>
      </c>
      <c r="H48" s="378">
        <v>50238.11</v>
      </c>
      <c r="I48" s="378">
        <v>62415.09</v>
      </c>
      <c r="J48" s="378">
        <v>12176.98</v>
      </c>
    </row>
    <row r="49" spans="1:10" x14ac:dyDescent="0.3">
      <c r="A49" s="352" t="s">
        <v>17</v>
      </c>
    </row>
    <row r="50" spans="1:10" x14ac:dyDescent="0.3">
      <c r="A50" s="352" t="s">
        <v>18</v>
      </c>
      <c r="B50" s="390" t="s">
        <v>159</v>
      </c>
      <c r="C50" s="380"/>
      <c r="D50" s="381">
        <v>140073</v>
      </c>
      <c r="E50" s="382">
        <v>140073</v>
      </c>
      <c r="F50" s="383">
        <f>IF(( E50 * 1000 ) =0,0,( H50 * 100 ) / ( E50 * 1000 ) )</f>
        <v>1.9823353679866926</v>
      </c>
      <c r="G50" s="384">
        <f>IF(( E50 * 1000 ) =0,0,( I50 * 100 ) / ( E50 * 1000 ) )</f>
        <v>2.6483629179070909</v>
      </c>
      <c r="H50" s="385">
        <v>2776716.62</v>
      </c>
      <c r="I50" s="385">
        <v>3709641.3899999997</v>
      </c>
      <c r="J50" s="385">
        <v>713425.54</v>
      </c>
    </row>
    <row r="51" spans="1:10" x14ac:dyDescent="0.3">
      <c r="A51" s="352" t="s">
        <v>19</v>
      </c>
    </row>
    <row r="52" spans="1:10" x14ac:dyDescent="0.3">
      <c r="A52" s="352" t="s">
        <v>20</v>
      </c>
    </row>
    <row r="53" spans="1:10" x14ac:dyDescent="0.3">
      <c r="A53" s="352" t="s">
        <v>21</v>
      </c>
    </row>
    <row r="54" spans="1:10" x14ac:dyDescent="0.3">
      <c r="A54" s="352" t="s">
        <v>22</v>
      </c>
    </row>
    <row r="55" spans="1:10" x14ac:dyDescent="0.3">
      <c r="A55" s="352" t="s">
        <v>23</v>
      </c>
    </row>
    <row r="56" spans="1:10" x14ac:dyDescent="0.3">
      <c r="A56" s="352" t="s">
        <v>24</v>
      </c>
    </row>
    <row r="57" spans="1:10" x14ac:dyDescent="0.3">
      <c r="A57" s="352" t="s">
        <v>25</v>
      </c>
    </row>
    <row r="58" spans="1:10" x14ac:dyDescent="0.3">
      <c r="A58" s="352" t="s">
        <v>26</v>
      </c>
    </row>
    <row r="59" spans="1:10" x14ac:dyDescent="0.3">
      <c r="A59" s="352" t="s">
        <v>27</v>
      </c>
    </row>
    <row r="60" spans="1:10" x14ac:dyDescent="0.3">
      <c r="A60" s="352" t="s">
        <v>28</v>
      </c>
    </row>
    <row r="61" spans="1:10" x14ac:dyDescent="0.3">
      <c r="A61" s="352" t="s">
        <v>30</v>
      </c>
    </row>
    <row r="62" spans="1:10" x14ac:dyDescent="0.3">
      <c r="A62" s="352" t="s">
        <v>32</v>
      </c>
    </row>
    <row r="63" spans="1:10" x14ac:dyDescent="0.3">
      <c r="A63" s="352" t="s">
        <v>33</v>
      </c>
    </row>
    <row r="64" spans="1:10" x14ac:dyDescent="0.3">
      <c r="A64" s="352" t="s">
        <v>35</v>
      </c>
    </row>
    <row r="65" spans="1:13" x14ac:dyDescent="0.3">
      <c r="A65" s="352" t="s">
        <v>36</v>
      </c>
    </row>
    <row r="66" spans="1:13" x14ac:dyDescent="0.3">
      <c r="A66" s="352" t="s">
        <v>37</v>
      </c>
    </row>
    <row r="67" spans="1:13" x14ac:dyDescent="0.3">
      <c r="A67" s="352" t="s">
        <v>38</v>
      </c>
    </row>
    <row r="68" spans="1:13" x14ac:dyDescent="0.3">
      <c r="A68" s="352" t="s">
        <v>39</v>
      </c>
    </row>
    <row r="69" spans="1:13" x14ac:dyDescent="0.3">
      <c r="A69" s="352" t="s">
        <v>40</v>
      </c>
    </row>
    <row r="70" spans="1:13" x14ac:dyDescent="0.3">
      <c r="A70" s="352" t="s">
        <v>41</v>
      </c>
    </row>
    <row r="71" spans="1:13" x14ac:dyDescent="0.3">
      <c r="A71" s="352" t="s">
        <v>42</v>
      </c>
    </row>
    <row r="72" spans="1:13" x14ac:dyDescent="0.3">
      <c r="A72" s="352" t="s">
        <v>43</v>
      </c>
    </row>
    <row r="73" spans="1:13" x14ac:dyDescent="0.3">
      <c r="A73" s="352" t="s">
        <v>44</v>
      </c>
    </row>
    <row r="74" spans="1:13" x14ac:dyDescent="0.3">
      <c r="A74" s="352" t="s">
        <v>45</v>
      </c>
    </row>
    <row r="75" spans="1:13" x14ac:dyDescent="0.3">
      <c r="A75" s="352" t="s">
        <v>46</v>
      </c>
    </row>
    <row r="76" spans="1:13" x14ac:dyDescent="0.3">
      <c r="A76" s="352" t="s">
        <v>47</v>
      </c>
    </row>
    <row r="77" spans="1:13" x14ac:dyDescent="0.3">
      <c r="A77" s="352" t="s">
        <v>48</v>
      </c>
    </row>
    <row r="78" spans="1:13" x14ac:dyDescent="0.3">
      <c r="A78" s="352" t="s">
        <v>49</v>
      </c>
    </row>
    <row r="79" spans="1:13" x14ac:dyDescent="0.3">
      <c r="A79" s="352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93" customFormat="1" x14ac:dyDescent="0.3">
      <c r="B1" s="393" t="s">
        <v>191</v>
      </c>
    </row>
    <row r="2" spans="1:12" s="393" customFormat="1" x14ac:dyDescent="0.3">
      <c r="B2" s="393" t="s">
        <v>189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0" t="s">
        <v>114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1" t="s">
        <v>0</v>
      </c>
      <c r="C6" s="281" t="s">
        <v>1</v>
      </c>
      <c r="D6" s="281" t="s">
        <v>2</v>
      </c>
      <c r="E6" s="281" t="s">
        <v>3</v>
      </c>
      <c r="F6" s="281" t="s">
        <v>4</v>
      </c>
      <c r="G6" s="281" t="s">
        <v>5</v>
      </c>
      <c r="H6" s="281" t="s">
        <v>6</v>
      </c>
      <c r="I6" s="281" t="s">
        <v>7</v>
      </c>
      <c r="J6" s="28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2" t="s">
        <v>9</v>
      </c>
      <c r="B8" s="282" t="s">
        <v>115</v>
      </c>
      <c r="C8" s="282" t="s">
        <v>116</v>
      </c>
      <c r="D8" s="282" t="s">
        <v>117</v>
      </c>
      <c r="E8" s="282" t="s">
        <v>118</v>
      </c>
      <c r="F8" s="282" t="s">
        <v>119</v>
      </c>
      <c r="G8" s="282" t="s">
        <v>120</v>
      </c>
      <c r="H8" s="282" t="s">
        <v>121</v>
      </c>
      <c r="I8" s="282" t="s">
        <v>122</v>
      </c>
      <c r="J8" s="282" t="s">
        <v>123</v>
      </c>
    </row>
    <row r="9" spans="1:12" x14ac:dyDescent="0.3">
      <c r="A9" s="283" t="s">
        <v>12</v>
      </c>
      <c r="B9" s="284" t="s">
        <v>160</v>
      </c>
      <c r="C9" s="285"/>
      <c r="D9" s="286"/>
      <c r="E9" s="287"/>
      <c r="F9" s="288"/>
      <c r="G9" s="289"/>
      <c r="H9" s="290"/>
      <c r="I9" s="291"/>
      <c r="J9" s="292"/>
    </row>
    <row r="10" spans="1:12" x14ac:dyDescent="0.3">
      <c r="A10" s="283" t="s">
        <v>13</v>
      </c>
      <c r="B10" s="293" t="s">
        <v>161</v>
      </c>
      <c r="C10" s="294">
        <v>0</v>
      </c>
      <c r="D10" s="295">
        <v>0</v>
      </c>
      <c r="E10" s="296">
        <v>0</v>
      </c>
      <c r="F10" s="297">
        <v>0</v>
      </c>
      <c r="G10" s="298">
        <v>0</v>
      </c>
      <c r="H10" s="299">
        <v>0</v>
      </c>
      <c r="I10" s="300">
        <v>0</v>
      </c>
      <c r="J10" s="301">
        <v>713425.54</v>
      </c>
    </row>
    <row r="11" spans="1:12" x14ac:dyDescent="0.3">
      <c r="A11" s="283" t="s">
        <v>15</v>
      </c>
      <c r="B11" s="293" t="s">
        <v>162</v>
      </c>
      <c r="C11" s="285" t="s">
        <v>52</v>
      </c>
      <c r="D11" s="302">
        <v>0</v>
      </c>
      <c r="E11" s="303">
        <v>0</v>
      </c>
      <c r="F11" s="304">
        <v>0</v>
      </c>
      <c r="G11" s="305">
        <v>0</v>
      </c>
      <c r="H11" s="306">
        <v>0</v>
      </c>
      <c r="I11" s="307">
        <v>0</v>
      </c>
      <c r="J11" s="308">
        <v>-7937.6</v>
      </c>
    </row>
    <row r="12" spans="1:12" x14ac:dyDescent="0.3">
      <c r="A12" s="283" t="s">
        <v>16</v>
      </c>
      <c r="B12" s="293" t="s">
        <v>163</v>
      </c>
      <c r="C12" s="309">
        <v>0</v>
      </c>
      <c r="D12" s="310">
        <v>0</v>
      </c>
      <c r="E12" s="311">
        <v>0</v>
      </c>
      <c r="F12" s="312">
        <v>0</v>
      </c>
      <c r="G12" s="313">
        <v>0</v>
      </c>
      <c r="H12" s="314">
        <v>0</v>
      </c>
      <c r="I12" s="315">
        <v>0</v>
      </c>
      <c r="J12" s="316">
        <v>705487.94000000006</v>
      </c>
    </row>
    <row r="13" spans="1:12" x14ac:dyDescent="0.3">
      <c r="A13" s="283" t="s">
        <v>17</v>
      </c>
      <c r="B13" s="293" t="s">
        <v>164</v>
      </c>
      <c r="C13" s="285" t="s">
        <v>52</v>
      </c>
      <c r="D13" s="302">
        <v>0</v>
      </c>
      <c r="E13" s="303">
        <v>0</v>
      </c>
      <c r="F13" s="304">
        <v>0</v>
      </c>
      <c r="G13" s="305">
        <v>0</v>
      </c>
      <c r="H13" s="306">
        <v>0</v>
      </c>
      <c r="I13" s="307">
        <v>0</v>
      </c>
      <c r="J13" s="308">
        <v>737.18</v>
      </c>
    </row>
    <row r="14" spans="1:12" x14ac:dyDescent="0.3">
      <c r="A14" s="283" t="s">
        <v>18</v>
      </c>
      <c r="B14" s="293" t="s">
        <v>165</v>
      </c>
      <c r="C14" s="285" t="s">
        <v>52</v>
      </c>
      <c r="D14" s="302">
        <v>0</v>
      </c>
      <c r="E14" s="303">
        <v>0</v>
      </c>
      <c r="F14" s="304">
        <v>0</v>
      </c>
      <c r="G14" s="305">
        <v>0</v>
      </c>
      <c r="H14" s="306">
        <v>0</v>
      </c>
      <c r="I14" s="307">
        <v>0</v>
      </c>
      <c r="J14" s="308">
        <v>-119936</v>
      </c>
    </row>
    <row r="15" spans="1:12" x14ac:dyDescent="0.3">
      <c r="A15" s="283" t="s">
        <v>19</v>
      </c>
      <c r="B15" s="293" t="s">
        <v>166</v>
      </c>
      <c r="C15" s="317">
        <v>0</v>
      </c>
      <c r="D15" s="318">
        <v>0</v>
      </c>
      <c r="E15" s="319">
        <v>0</v>
      </c>
      <c r="F15" s="320">
        <v>0</v>
      </c>
      <c r="G15" s="321">
        <v>0</v>
      </c>
      <c r="H15" s="322">
        <v>0</v>
      </c>
      <c r="I15" s="323">
        <v>0</v>
      </c>
      <c r="J15" s="324">
        <v>586289.12000000011</v>
      </c>
    </row>
    <row r="16" spans="1:12" x14ac:dyDescent="0.3">
      <c r="A16" s="283" t="s">
        <v>20</v>
      </c>
    </row>
    <row r="17" spans="1:10" x14ac:dyDescent="0.3">
      <c r="A17" s="283" t="s">
        <v>21</v>
      </c>
      <c r="B17" s="284" t="s">
        <v>167</v>
      </c>
      <c r="C17" s="285"/>
      <c r="D17" s="286"/>
      <c r="E17" s="287"/>
      <c r="F17" s="288"/>
      <c r="G17" s="289"/>
      <c r="H17" s="290"/>
      <c r="I17" s="291"/>
      <c r="J17" s="292"/>
    </row>
    <row r="18" spans="1:10" x14ac:dyDescent="0.3">
      <c r="A18" s="283" t="s">
        <v>22</v>
      </c>
      <c r="B18" s="293" t="s">
        <v>168</v>
      </c>
      <c r="C18" s="285" t="s">
        <v>52</v>
      </c>
      <c r="D18" s="302">
        <v>0</v>
      </c>
      <c r="E18" s="303">
        <v>0</v>
      </c>
      <c r="F18" s="304">
        <v>0</v>
      </c>
      <c r="G18" s="305">
        <v>0</v>
      </c>
      <c r="H18" s="306">
        <v>0</v>
      </c>
      <c r="I18" s="307">
        <v>0</v>
      </c>
      <c r="J18" s="308">
        <v>855500</v>
      </c>
    </row>
    <row r="19" spans="1:10" x14ac:dyDescent="0.3">
      <c r="A19" s="283" t="s">
        <v>23</v>
      </c>
      <c r="B19" s="293" t="s">
        <v>162</v>
      </c>
      <c r="C19" s="285" t="s">
        <v>52</v>
      </c>
      <c r="D19" s="302">
        <v>0</v>
      </c>
      <c r="E19" s="303">
        <v>0</v>
      </c>
      <c r="F19" s="304">
        <v>0</v>
      </c>
      <c r="G19" s="305">
        <v>0</v>
      </c>
      <c r="H19" s="306">
        <v>0</v>
      </c>
      <c r="I19" s="307">
        <v>0</v>
      </c>
      <c r="J19" s="308">
        <v>9.9999999999999995E-8</v>
      </c>
    </row>
    <row r="20" spans="1:10" x14ac:dyDescent="0.3">
      <c r="A20" s="283" t="s">
        <v>24</v>
      </c>
      <c r="B20" s="293" t="s">
        <v>165</v>
      </c>
      <c r="C20" s="285" t="s">
        <v>52</v>
      </c>
      <c r="D20" s="302">
        <v>0</v>
      </c>
      <c r="E20" s="303">
        <v>0</v>
      </c>
      <c r="F20" s="304">
        <v>0</v>
      </c>
      <c r="G20" s="305">
        <v>0</v>
      </c>
      <c r="H20" s="306">
        <v>0</v>
      </c>
      <c r="I20" s="307">
        <v>0</v>
      </c>
      <c r="J20" s="308">
        <v>-128350</v>
      </c>
    </row>
    <row r="21" spans="1:10" x14ac:dyDescent="0.3">
      <c r="A21" s="283" t="s">
        <v>25</v>
      </c>
      <c r="B21" s="293" t="s">
        <v>71</v>
      </c>
      <c r="C21" s="325">
        <v>0</v>
      </c>
      <c r="D21" s="326">
        <v>0</v>
      </c>
      <c r="E21" s="327">
        <v>0</v>
      </c>
      <c r="F21" s="328">
        <v>0</v>
      </c>
      <c r="G21" s="329">
        <v>0</v>
      </c>
      <c r="H21" s="330">
        <v>0</v>
      </c>
      <c r="I21" s="331">
        <v>0</v>
      </c>
      <c r="J21" s="332">
        <v>727150.0000001</v>
      </c>
    </row>
    <row r="22" spans="1:10" x14ac:dyDescent="0.3">
      <c r="A22" s="283" t="s">
        <v>26</v>
      </c>
    </row>
    <row r="23" spans="1:10" x14ac:dyDescent="0.3">
      <c r="A23" s="283" t="s">
        <v>27</v>
      </c>
      <c r="B23" s="284" t="s">
        <v>57</v>
      </c>
      <c r="C23" s="285"/>
      <c r="D23" s="286"/>
      <c r="E23" s="287"/>
      <c r="F23" s="288"/>
      <c r="G23" s="289"/>
      <c r="H23" s="290"/>
      <c r="I23" s="291"/>
      <c r="J23" s="292"/>
    </row>
    <row r="24" spans="1:10" x14ac:dyDescent="0.3">
      <c r="A24" s="283" t="s">
        <v>28</v>
      </c>
      <c r="B24" s="293" t="s">
        <v>10</v>
      </c>
      <c r="C24" s="285" t="s">
        <v>52</v>
      </c>
      <c r="D24" s="302">
        <v>140073</v>
      </c>
      <c r="E24" s="303">
        <v>140073</v>
      </c>
      <c r="F24" s="304">
        <v>1.9823353679866931</v>
      </c>
      <c r="G24" s="305">
        <v>2.6483629179070913</v>
      </c>
      <c r="H24" s="306">
        <v>2776716.6200000006</v>
      </c>
      <c r="I24" s="307">
        <v>3709641.3899999997</v>
      </c>
      <c r="J24" s="308">
        <v>586289.12000000011</v>
      </c>
    </row>
    <row r="25" spans="1:10" x14ac:dyDescent="0.3">
      <c r="A25" s="283" t="s">
        <v>30</v>
      </c>
      <c r="B25" s="293" t="s">
        <v>59</v>
      </c>
      <c r="C25" s="285" t="s">
        <v>52</v>
      </c>
      <c r="D25" s="302">
        <v>137998.7609090152</v>
      </c>
      <c r="E25" s="303">
        <v>137998.7609090152</v>
      </c>
      <c r="F25" s="304">
        <v>5.4813225306504103</v>
      </c>
      <c r="G25" s="305">
        <v>6.3092285150767999</v>
      </c>
      <c r="H25" s="306">
        <v>7564157.1737242406</v>
      </c>
      <c r="I25" s="307">
        <v>8706657.1737242416</v>
      </c>
      <c r="J25" s="308">
        <v>727150</v>
      </c>
    </row>
    <row r="26" spans="1:10" x14ac:dyDescent="0.3">
      <c r="A26" s="283" t="s">
        <v>32</v>
      </c>
      <c r="B26" s="293" t="s">
        <v>169</v>
      </c>
      <c r="C26" s="333">
        <v>0</v>
      </c>
      <c r="D26" s="334">
        <v>2074.2390909848036</v>
      </c>
      <c r="E26" s="335">
        <v>2074.2390909848036</v>
      </c>
      <c r="F26" s="336">
        <v>-3.4989871626637172</v>
      </c>
      <c r="G26" s="337">
        <v>-3.6608655971697086</v>
      </c>
      <c r="H26" s="338">
        <v>-4787440.5537242405</v>
      </c>
      <c r="I26" s="339">
        <v>-4997015.7837242419</v>
      </c>
      <c r="J26" s="340">
        <v>-140860.87999999989</v>
      </c>
    </row>
    <row r="27" spans="1:10" x14ac:dyDescent="0.3">
      <c r="A27" s="283" t="s">
        <v>33</v>
      </c>
      <c r="B27" s="293" t="s">
        <v>170</v>
      </c>
      <c r="C27" s="341">
        <v>0</v>
      </c>
      <c r="D27" s="342">
        <v>1.5030853011443942E-2</v>
      </c>
      <c r="E27" s="343">
        <v>1.5030853011443942E-2</v>
      </c>
      <c r="F27" s="344">
        <v>-0.63834724979201862</v>
      </c>
      <c r="G27" s="345">
        <v>-0.58023981671000646</v>
      </c>
      <c r="H27" s="346">
        <v>-0.63291130046245803</v>
      </c>
      <c r="I27" s="347">
        <v>-0.5739304630949178</v>
      </c>
      <c r="J27" s="348">
        <v>-0.1937163996424395</v>
      </c>
    </row>
    <row r="28" spans="1:10" x14ac:dyDescent="0.3">
      <c r="A28" s="283" t="s">
        <v>35</v>
      </c>
    </row>
    <row r="29" spans="1:10" x14ac:dyDescent="0.3">
      <c r="A29" s="283" t="s">
        <v>36</v>
      </c>
      <c r="B29" s="284" t="s">
        <v>171</v>
      </c>
      <c r="C29" s="285"/>
      <c r="D29" s="286"/>
      <c r="E29" s="287"/>
      <c r="F29" s="288"/>
      <c r="G29" s="289"/>
      <c r="H29" s="290"/>
      <c r="I29" s="291"/>
      <c r="J29" s="292"/>
    </row>
    <row r="30" spans="1:10" x14ac:dyDescent="0.3">
      <c r="A30" s="283" t="s">
        <v>37</v>
      </c>
      <c r="B30" s="293" t="s">
        <v>10</v>
      </c>
      <c r="C30" s="285" t="s">
        <v>52</v>
      </c>
      <c r="D30" s="302">
        <v>1923809</v>
      </c>
      <c r="E30" s="303">
        <v>1923809</v>
      </c>
      <c r="F30" s="304">
        <v>2.7685896949477415</v>
      </c>
      <c r="G30" s="305">
        <v>4.9116946375653718</v>
      </c>
      <c r="H30" s="306">
        <v>53262377.724477194</v>
      </c>
      <c r="I30" s="307">
        <v>94491623.489999995</v>
      </c>
      <c r="J30" s="308">
        <v>37143226.045523122</v>
      </c>
    </row>
    <row r="31" spans="1:10" x14ac:dyDescent="0.3">
      <c r="A31" s="283" t="s">
        <v>38</v>
      </c>
      <c r="B31" s="293" t="s">
        <v>59</v>
      </c>
      <c r="C31" s="285" t="s">
        <v>52</v>
      </c>
      <c r="D31" s="302">
        <v>1921734.7609090153</v>
      </c>
      <c r="E31" s="303">
        <v>1921734.7609090153</v>
      </c>
      <c r="F31" s="304">
        <v>3.0206987696232757</v>
      </c>
      <c r="G31" s="305">
        <v>5.1770224121181174</v>
      </c>
      <c r="H31" s="306">
        <v>58049818.278201424</v>
      </c>
      <c r="I31" s="307">
        <v>99488639.273724243</v>
      </c>
      <c r="J31" s="308">
        <v>37539623.909999996</v>
      </c>
    </row>
    <row r="32" spans="1:10" x14ac:dyDescent="0.3">
      <c r="A32" s="283" t="s">
        <v>39</v>
      </c>
      <c r="B32" s="293" t="s">
        <v>169</v>
      </c>
      <c r="C32" s="333">
        <v>0</v>
      </c>
      <c r="D32" s="334">
        <v>2074.2390909846872</v>
      </c>
      <c r="E32" s="335">
        <v>2074.2390909846872</v>
      </c>
      <c r="F32" s="336">
        <v>-0.25210907467553412</v>
      </c>
      <c r="G32" s="337">
        <v>-0.26532777455274559</v>
      </c>
      <c r="H32" s="338">
        <v>-4787440.5537242293</v>
      </c>
      <c r="I32" s="339">
        <v>-4997015.7837242484</v>
      </c>
      <c r="J32" s="340">
        <v>-396397.86447687447</v>
      </c>
    </row>
    <row r="33" spans="1:12" x14ac:dyDescent="0.3">
      <c r="A33" s="283" t="s">
        <v>40</v>
      </c>
      <c r="B33" s="293" t="s">
        <v>170</v>
      </c>
      <c r="C33" s="341">
        <v>0</v>
      </c>
      <c r="D33" s="342">
        <v>1.0793576372649545E-3</v>
      </c>
      <c r="E33" s="343">
        <v>1.0793576372649545E-3</v>
      </c>
      <c r="F33" s="344">
        <v>-8.3460514901648311E-2</v>
      </c>
      <c r="G33" s="345">
        <v>-5.1251038421560528E-2</v>
      </c>
      <c r="H33" s="346">
        <v>-8.2471241008552562E-2</v>
      </c>
      <c r="I33" s="347">
        <v>-5.0226998984033759E-2</v>
      </c>
      <c r="J33" s="348">
        <v>-1.0559452205147958E-2</v>
      </c>
    </row>
    <row r="34" spans="1:12" x14ac:dyDescent="0.3">
      <c r="A34" s="283" t="s">
        <v>41</v>
      </c>
    </row>
    <row r="35" spans="1:12" x14ac:dyDescent="0.3">
      <c r="A35" s="283" t="s">
        <v>42</v>
      </c>
    </row>
    <row r="36" spans="1:12" x14ac:dyDescent="0.3">
      <c r="A36" s="283" t="s">
        <v>43</v>
      </c>
    </row>
    <row r="37" spans="1:12" x14ac:dyDescent="0.3">
      <c r="A37" s="283" t="s">
        <v>44</v>
      </c>
    </row>
    <row r="38" spans="1:12" x14ac:dyDescent="0.3">
      <c r="A38" s="283" t="s">
        <v>45</v>
      </c>
    </row>
    <row r="39" spans="1:12" x14ac:dyDescent="0.3">
      <c r="A39" s="283" t="s">
        <v>46</v>
      </c>
    </row>
    <row r="40" spans="1:12" x14ac:dyDescent="0.3">
      <c r="A40" s="283" t="s">
        <v>47</v>
      </c>
    </row>
    <row r="41" spans="1:12" x14ac:dyDescent="0.3">
      <c r="A41" s="283" t="s">
        <v>48</v>
      </c>
    </row>
    <row r="42" spans="1:12" x14ac:dyDescent="0.3">
      <c r="A42" s="283" t="s">
        <v>49</v>
      </c>
    </row>
    <row r="43" spans="1:12" x14ac:dyDescent="0.3">
      <c r="A43" s="283" t="s">
        <v>50</v>
      </c>
    </row>
    <row r="44" spans="1:12" x14ac:dyDescent="0.3">
      <c r="A44" s="283" t="s">
        <v>51</v>
      </c>
    </row>
    <row r="45" spans="1:12" x14ac:dyDescent="0.3">
      <c r="A45" s="28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192</v>
      </c>
    </row>
    <row r="2" spans="1:13" s="393" customFormat="1" x14ac:dyDescent="0.3">
      <c r="B2" s="393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8" t="s">
        <v>175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9" t="s">
        <v>0</v>
      </c>
      <c r="C6" s="249" t="s">
        <v>1</v>
      </c>
      <c r="D6" s="249" t="s">
        <v>2</v>
      </c>
      <c r="E6" s="249" t="s">
        <v>3</v>
      </c>
      <c r="F6" s="249" t="s">
        <v>4</v>
      </c>
      <c r="G6" s="249" t="s">
        <v>5</v>
      </c>
      <c r="H6" s="249" t="s">
        <v>6</v>
      </c>
      <c r="I6" s="24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0" t="s">
        <v>9</v>
      </c>
      <c r="B8" s="250" t="s">
        <v>176</v>
      </c>
      <c r="C8" s="250" t="s">
        <v>116</v>
      </c>
      <c r="D8" s="250" t="s">
        <v>173</v>
      </c>
      <c r="E8" s="250" t="s">
        <v>177</v>
      </c>
      <c r="F8" s="250" t="s">
        <v>178</v>
      </c>
      <c r="G8" s="250" t="s">
        <v>179</v>
      </c>
      <c r="H8" s="250" t="s">
        <v>180</v>
      </c>
      <c r="I8" s="250" t="s">
        <v>181</v>
      </c>
    </row>
    <row r="9" spans="1:13" x14ac:dyDescent="0.3">
      <c r="A9" s="251" t="s">
        <v>12</v>
      </c>
      <c r="B9" s="252" t="s">
        <v>11</v>
      </c>
      <c r="C9" s="253"/>
      <c r="D9" s="254"/>
      <c r="E9" s="255"/>
      <c r="F9" s="256"/>
      <c r="G9" s="257"/>
      <c r="H9" s="256"/>
      <c r="I9" s="256"/>
    </row>
    <row r="10" spans="1:13" x14ac:dyDescent="0.3">
      <c r="A10" s="251" t="s">
        <v>13</v>
      </c>
      <c r="B10" s="258" t="s">
        <v>182</v>
      </c>
      <c r="C10" s="259"/>
      <c r="D10" s="260"/>
      <c r="E10" s="261"/>
      <c r="F10" s="256"/>
      <c r="G10" s="262"/>
      <c r="H10" s="256"/>
      <c r="I10" s="256"/>
    </row>
    <row r="11" spans="1:13" x14ac:dyDescent="0.3">
      <c r="A11" s="251" t="s">
        <v>15</v>
      </c>
      <c r="B11" s="263" t="s">
        <v>182</v>
      </c>
      <c r="C11" s="264" t="s">
        <v>124</v>
      </c>
      <c r="D11" s="265">
        <v>20800</v>
      </c>
      <c r="E11" s="266">
        <f>IF(( D11 * 1000 ) =0,0,( F11 * 100 ) / ( D11 * 1000 ) )</f>
        <v>6.3346153846153843</v>
      </c>
      <c r="F11" s="256">
        <v>1317600</v>
      </c>
      <c r="G11" s="267">
        <f>IF(( D11 * 1000 ) =0,0,( H11 * 100 ) / ( D11 * 1000 ) )</f>
        <v>9.576653846153846</v>
      </c>
      <c r="H11" s="256">
        <v>1991944</v>
      </c>
      <c r="I11" s="256">
        <v>674344</v>
      </c>
    </row>
    <row r="12" spans="1:13" x14ac:dyDescent="0.3">
      <c r="A12" s="251" t="s">
        <v>16</v>
      </c>
      <c r="B12" s="268" t="s">
        <v>183</v>
      </c>
      <c r="C12" s="269"/>
      <c r="D12" s="270">
        <v>20800</v>
      </c>
      <c r="E12" s="271">
        <f>IF(( D12 * 1000 ) =0,0,( F12 * 100 ) / ( D12 * 1000 ) )</f>
        <v>6.3346153846153843</v>
      </c>
      <c r="F12" s="272">
        <v>1317600</v>
      </c>
      <c r="G12" s="273">
        <f>IF(( D12 * 1000 ) =0,0,( H12 * 100 ) / ( D12 * 1000 ) )</f>
        <v>9.576653846153846</v>
      </c>
      <c r="H12" s="272">
        <v>1991944</v>
      </c>
      <c r="I12" s="272">
        <v>674344</v>
      </c>
    </row>
    <row r="13" spans="1:13" x14ac:dyDescent="0.3">
      <c r="A13" s="251" t="s">
        <v>17</v>
      </c>
      <c r="B13" s="274" t="s">
        <v>129</v>
      </c>
      <c r="C13" s="275"/>
      <c r="D13" s="276">
        <v>20800</v>
      </c>
      <c r="E13" s="277">
        <f>IF(( D13 * 1000 ) =0,0,( F13 * 100 ) / ( D13 * 1000 ) )</f>
        <v>6.3346153846153843</v>
      </c>
      <c r="F13" s="278">
        <v>1317600</v>
      </c>
      <c r="G13" s="279">
        <f>IF(( D13 * 1000 ) =0,0,( H13 * 100 ) / ( D13 * 1000 ) )</f>
        <v>9.576653846153846</v>
      </c>
      <c r="H13" s="278">
        <v>1991944</v>
      </c>
      <c r="I13" s="278">
        <v>674344</v>
      </c>
    </row>
    <row r="14" spans="1:13" x14ac:dyDescent="0.3">
      <c r="A14" s="251" t="s">
        <v>18</v>
      </c>
    </row>
    <row r="15" spans="1:13" x14ac:dyDescent="0.3">
      <c r="A15" s="251" t="s">
        <v>19</v>
      </c>
      <c r="B15" s="252" t="s">
        <v>10</v>
      </c>
      <c r="C15" s="253"/>
      <c r="D15" s="254"/>
      <c r="E15" s="255"/>
      <c r="F15" s="256"/>
      <c r="G15" s="257"/>
      <c r="H15" s="256"/>
      <c r="I15" s="256"/>
    </row>
    <row r="16" spans="1:13" x14ac:dyDescent="0.3">
      <c r="A16" s="251" t="s">
        <v>20</v>
      </c>
      <c r="B16" s="258" t="s">
        <v>182</v>
      </c>
      <c r="C16" s="259"/>
      <c r="D16" s="260"/>
      <c r="E16" s="261"/>
      <c r="F16" s="256"/>
      <c r="G16" s="262"/>
      <c r="H16" s="256"/>
      <c r="I16" s="256"/>
    </row>
    <row r="17" spans="1:9" x14ac:dyDescent="0.3">
      <c r="A17" s="251" t="s">
        <v>21</v>
      </c>
      <c r="B17" s="263" t="s">
        <v>136</v>
      </c>
      <c r="C17" s="264" t="s">
        <v>126</v>
      </c>
      <c r="D17" s="265">
        <v>15767</v>
      </c>
      <c r="E17" s="266">
        <f t="shared" ref="E17:E28" si="0">IF(( D17 * 1000 ) =0,0,( F17 * 100 ) / ( D17 * 1000 ) )</f>
        <v>4.3439874421259592</v>
      </c>
      <c r="F17" s="256">
        <v>684916.5</v>
      </c>
      <c r="G17" s="267">
        <f t="shared" ref="G17:G28" si="1">IF(( D17 * 1000 ) =0,0,( H17 * 100 ) / ( D17 * 1000 ) )</f>
        <v>9.5325415741739068</v>
      </c>
      <c r="H17" s="256">
        <v>1502995.83</v>
      </c>
      <c r="I17" s="256">
        <v>818079.33000000007</v>
      </c>
    </row>
    <row r="18" spans="1:9" x14ac:dyDescent="0.3">
      <c r="A18" s="251" t="s">
        <v>22</v>
      </c>
      <c r="B18" s="263" t="s">
        <v>137</v>
      </c>
      <c r="C18" s="264" t="s">
        <v>126</v>
      </c>
      <c r="D18" s="265">
        <v>3400</v>
      </c>
      <c r="E18" s="266">
        <f t="shared" si="0"/>
        <v>5.4808344117647056</v>
      </c>
      <c r="F18" s="256">
        <v>186348.37</v>
      </c>
      <c r="G18" s="267">
        <f t="shared" si="1"/>
        <v>11.598169117647059</v>
      </c>
      <c r="H18" s="256">
        <v>394337.75</v>
      </c>
      <c r="I18" s="256">
        <v>207989.38</v>
      </c>
    </row>
    <row r="19" spans="1:9" x14ac:dyDescent="0.3">
      <c r="A19" s="251" t="s">
        <v>23</v>
      </c>
      <c r="B19" s="263" t="s">
        <v>138</v>
      </c>
      <c r="C19" s="264" t="s">
        <v>126</v>
      </c>
      <c r="D19" s="265">
        <v>4656</v>
      </c>
      <c r="E19" s="266">
        <f t="shared" si="0"/>
        <v>5.5147121993127151</v>
      </c>
      <c r="F19" s="256">
        <v>256765</v>
      </c>
      <c r="G19" s="267">
        <f t="shared" si="1"/>
        <v>8.3293034793814424</v>
      </c>
      <c r="H19" s="256">
        <v>387812.37</v>
      </c>
      <c r="I19" s="256">
        <v>131047.37</v>
      </c>
    </row>
    <row r="20" spans="1:9" x14ac:dyDescent="0.3">
      <c r="A20" s="251" t="s">
        <v>24</v>
      </c>
      <c r="B20" s="263" t="s">
        <v>139</v>
      </c>
      <c r="C20" s="264" t="s">
        <v>126</v>
      </c>
      <c r="D20" s="265">
        <v>12223</v>
      </c>
      <c r="E20" s="266">
        <f t="shared" si="0"/>
        <v>5.1980385673994398</v>
      </c>
      <c r="F20" s="256">
        <v>635356.2540932335</v>
      </c>
      <c r="G20" s="267">
        <f t="shared" si="1"/>
        <v>11.755744907142272</v>
      </c>
      <c r="H20" s="256">
        <v>1436904.7</v>
      </c>
      <c r="I20" s="256">
        <v>801548.44590676646</v>
      </c>
    </row>
    <row r="21" spans="1:9" x14ac:dyDescent="0.3">
      <c r="A21" s="251" t="s">
        <v>25</v>
      </c>
      <c r="B21" s="263" t="s">
        <v>141</v>
      </c>
      <c r="C21" s="264" t="s">
        <v>126</v>
      </c>
      <c r="D21" s="265">
        <v>2758</v>
      </c>
      <c r="E21" s="266">
        <f t="shared" si="0"/>
        <v>4.7590233141379397</v>
      </c>
      <c r="F21" s="256">
        <v>131253.86300392437</v>
      </c>
      <c r="G21" s="267">
        <f t="shared" si="1"/>
        <v>13.879340101522843</v>
      </c>
      <c r="H21" s="256">
        <v>382792.2</v>
      </c>
      <c r="I21" s="256">
        <v>251538.33699607564</v>
      </c>
    </row>
    <row r="22" spans="1:9" x14ac:dyDescent="0.3">
      <c r="A22" s="251" t="s">
        <v>26</v>
      </c>
      <c r="B22" s="263" t="s">
        <v>142</v>
      </c>
      <c r="C22" s="264" t="s">
        <v>126</v>
      </c>
      <c r="D22" s="265">
        <v>1715</v>
      </c>
      <c r="E22" s="266">
        <f t="shared" si="0"/>
        <v>5.333636320865434</v>
      </c>
      <c r="F22" s="256">
        <v>91471.8629028422</v>
      </c>
      <c r="G22" s="267">
        <f t="shared" si="1"/>
        <v>7.6786676384839652</v>
      </c>
      <c r="H22" s="256">
        <v>131689.15</v>
      </c>
      <c r="I22" s="256">
        <v>40217.287097157794</v>
      </c>
    </row>
    <row r="23" spans="1:9" x14ac:dyDescent="0.3">
      <c r="A23" s="251" t="s">
        <v>27</v>
      </c>
      <c r="B23" s="263" t="s">
        <v>144</v>
      </c>
      <c r="C23" s="264" t="s">
        <v>126</v>
      </c>
      <c r="D23" s="265">
        <v>150</v>
      </c>
      <c r="E23" s="266">
        <f t="shared" si="0"/>
        <v>1.5</v>
      </c>
      <c r="F23" s="256">
        <v>2250</v>
      </c>
      <c r="G23" s="267">
        <f t="shared" si="1"/>
        <v>2.3079999999999998</v>
      </c>
      <c r="H23" s="256">
        <v>3462</v>
      </c>
      <c r="I23" s="256">
        <v>1212</v>
      </c>
    </row>
    <row r="24" spans="1:9" x14ac:dyDescent="0.3">
      <c r="A24" s="251" t="s">
        <v>28</v>
      </c>
      <c r="B24" s="263" t="s">
        <v>184</v>
      </c>
      <c r="C24" s="264" t="s">
        <v>126</v>
      </c>
      <c r="D24" s="265">
        <v>2460</v>
      </c>
      <c r="E24" s="266">
        <f t="shared" si="0"/>
        <v>4.7170731707317071</v>
      </c>
      <c r="F24" s="256">
        <v>116040</v>
      </c>
      <c r="G24" s="267">
        <f t="shared" si="1"/>
        <v>15.782073170731707</v>
      </c>
      <c r="H24" s="256">
        <v>388239</v>
      </c>
      <c r="I24" s="256">
        <v>272199</v>
      </c>
    </row>
    <row r="25" spans="1:9" x14ac:dyDescent="0.3">
      <c r="A25" s="251" t="s">
        <v>30</v>
      </c>
      <c r="B25" s="263" t="s">
        <v>147</v>
      </c>
      <c r="C25" s="264" t="s">
        <v>126</v>
      </c>
      <c r="D25" s="265">
        <v>30</v>
      </c>
      <c r="E25" s="266">
        <f t="shared" si="0"/>
        <v>5.2</v>
      </c>
      <c r="F25" s="256">
        <v>1560</v>
      </c>
      <c r="G25" s="267">
        <f t="shared" si="1"/>
        <v>12.127000000000001</v>
      </c>
      <c r="H25" s="256">
        <v>3638.1</v>
      </c>
      <c r="I25" s="256">
        <v>2078.1</v>
      </c>
    </row>
    <row r="26" spans="1:9" x14ac:dyDescent="0.3">
      <c r="A26" s="251" t="s">
        <v>32</v>
      </c>
      <c r="B26" s="263" t="s">
        <v>148</v>
      </c>
      <c r="C26" s="264" t="s">
        <v>126</v>
      </c>
      <c r="D26" s="265">
        <v>2330</v>
      </c>
      <c r="E26" s="266">
        <f t="shared" si="0"/>
        <v>8.0170549356223173</v>
      </c>
      <c r="F26" s="256">
        <v>186797.38</v>
      </c>
      <c r="G26" s="267">
        <f t="shared" si="1"/>
        <v>13.504965665236051</v>
      </c>
      <c r="H26" s="256">
        <v>314665.7</v>
      </c>
      <c r="I26" s="256">
        <v>127868.32</v>
      </c>
    </row>
    <row r="27" spans="1:9" x14ac:dyDescent="0.3">
      <c r="A27" s="251" t="s">
        <v>33</v>
      </c>
      <c r="B27" s="263" t="s">
        <v>149</v>
      </c>
      <c r="C27" s="264" t="s">
        <v>126</v>
      </c>
      <c r="D27" s="265">
        <v>670</v>
      </c>
      <c r="E27" s="266">
        <f t="shared" si="0"/>
        <v>4.285820895522388</v>
      </c>
      <c r="F27" s="256">
        <v>28715</v>
      </c>
      <c r="G27" s="267">
        <f t="shared" si="1"/>
        <v>8.2255000000000003</v>
      </c>
      <c r="H27" s="256">
        <v>55110.85</v>
      </c>
      <c r="I27" s="256">
        <v>26395.85</v>
      </c>
    </row>
    <row r="28" spans="1:9" x14ac:dyDescent="0.3">
      <c r="A28" s="251" t="s">
        <v>35</v>
      </c>
      <c r="B28" s="268" t="s">
        <v>183</v>
      </c>
      <c r="C28" s="269"/>
      <c r="D28" s="270">
        <v>46159</v>
      </c>
      <c r="E28" s="271">
        <f t="shared" si="0"/>
        <v>5.0292992265863656</v>
      </c>
      <c r="F28" s="272">
        <v>2321474.2300000004</v>
      </c>
      <c r="G28" s="273">
        <f t="shared" si="1"/>
        <v>10.835693255919757</v>
      </c>
      <c r="H28" s="272">
        <v>5001647.6500000004</v>
      </c>
      <c r="I28" s="272">
        <v>2680173.42</v>
      </c>
    </row>
    <row r="29" spans="1:9" x14ac:dyDescent="0.3">
      <c r="A29" s="251" t="s">
        <v>36</v>
      </c>
      <c r="B29" s="258" t="s">
        <v>152</v>
      </c>
      <c r="C29" s="259"/>
      <c r="D29" s="260"/>
      <c r="E29" s="261"/>
      <c r="F29" s="256"/>
      <c r="G29" s="262"/>
      <c r="H29" s="256"/>
      <c r="I29" s="256"/>
    </row>
    <row r="30" spans="1:9" x14ac:dyDescent="0.3">
      <c r="A30" s="251" t="s">
        <v>37</v>
      </c>
      <c r="B30" s="263" t="s">
        <v>185</v>
      </c>
      <c r="C30" s="264" t="s">
        <v>152</v>
      </c>
      <c r="D30" s="265">
        <v>73</v>
      </c>
      <c r="E30" s="266">
        <f>IF(( D30 * 1000 ) =0,0,( F30 * 100 ) / ( D30 * 1000 ) )</f>
        <v>3.8722739726027395</v>
      </c>
      <c r="F30" s="256">
        <v>2826.76</v>
      </c>
      <c r="G30" s="267">
        <f>IF(( D30 * 1000 ) =0,0,( H30 * 100 ) / ( D30 * 1000 ) )</f>
        <v>4.2439999999999998</v>
      </c>
      <c r="H30" s="256">
        <v>3098.12</v>
      </c>
      <c r="I30" s="256">
        <v>271.35999999999967</v>
      </c>
    </row>
    <row r="31" spans="1:9" x14ac:dyDescent="0.3">
      <c r="A31" s="251" t="s">
        <v>38</v>
      </c>
      <c r="B31" s="268" t="s">
        <v>158</v>
      </c>
      <c r="C31" s="269"/>
      <c r="D31" s="270">
        <v>73</v>
      </c>
      <c r="E31" s="271">
        <f>IF(( D31 * 1000 ) =0,0,( F31 * 100 ) / ( D31 * 1000 ) )</f>
        <v>3.8722739726027395</v>
      </c>
      <c r="F31" s="272">
        <v>2826.76</v>
      </c>
      <c r="G31" s="273">
        <f>IF(( D31 * 1000 ) =0,0,( H31 * 100 ) / ( D31 * 1000 ) )</f>
        <v>4.2439999999999998</v>
      </c>
      <c r="H31" s="272">
        <v>3098.12</v>
      </c>
      <c r="I31" s="272">
        <v>271.35999999999967</v>
      </c>
    </row>
    <row r="32" spans="1:9" x14ac:dyDescent="0.3">
      <c r="A32" s="251" t="s">
        <v>39</v>
      </c>
      <c r="B32" s="274" t="s">
        <v>159</v>
      </c>
      <c r="C32" s="275"/>
      <c r="D32" s="276">
        <v>46232</v>
      </c>
      <c r="E32" s="277">
        <f>IF(( D32 * 1000 ) =0,0,( F32 * 100 ) / ( D32 * 1000 ) )</f>
        <v>5.0274722919190173</v>
      </c>
      <c r="F32" s="278">
        <v>2324300.9900000002</v>
      </c>
      <c r="G32" s="279">
        <f>IF(( D32 * 1000 ) =0,0,( H32 * 100 ) / ( D32 * 1000 ) )</f>
        <v>10.825285019034437</v>
      </c>
      <c r="H32" s="278">
        <v>5004745.7700000005</v>
      </c>
      <c r="I32" s="278">
        <v>2680444.7799999998</v>
      </c>
    </row>
    <row r="33" spans="1:13" x14ac:dyDescent="0.3">
      <c r="A33" s="251" t="s">
        <v>40</v>
      </c>
    </row>
    <row r="34" spans="1:13" x14ac:dyDescent="0.3">
      <c r="A34" s="251" t="s">
        <v>41</v>
      </c>
    </row>
    <row r="35" spans="1:13" x14ac:dyDescent="0.3">
      <c r="A35" s="251" t="s">
        <v>42</v>
      </c>
    </row>
    <row r="36" spans="1:13" x14ac:dyDescent="0.3">
      <c r="A36" s="251" t="s">
        <v>43</v>
      </c>
    </row>
    <row r="37" spans="1:13" x14ac:dyDescent="0.3">
      <c r="A37" s="251" t="s">
        <v>44</v>
      </c>
    </row>
    <row r="38" spans="1:13" x14ac:dyDescent="0.3">
      <c r="A38" s="251" t="s">
        <v>45</v>
      </c>
    </row>
    <row r="39" spans="1:13" x14ac:dyDescent="0.3">
      <c r="A39" s="251" t="s">
        <v>46</v>
      </c>
    </row>
    <row r="40" spans="1:13" x14ac:dyDescent="0.3">
      <c r="A40" s="251" t="s">
        <v>47</v>
      </c>
    </row>
    <row r="41" spans="1:13" x14ac:dyDescent="0.3">
      <c r="A41" s="251" t="s">
        <v>48</v>
      </c>
    </row>
    <row r="42" spans="1:13" x14ac:dyDescent="0.3">
      <c r="A42" s="251" t="s">
        <v>49</v>
      </c>
    </row>
    <row r="43" spans="1:13" x14ac:dyDescent="0.3">
      <c r="A43" s="251" t="s">
        <v>50</v>
      </c>
    </row>
    <row r="44" spans="1:13" x14ac:dyDescent="0.3">
      <c r="A44" s="251" t="s">
        <v>51</v>
      </c>
    </row>
    <row r="45" spans="1:13" x14ac:dyDescent="0.3">
      <c r="A45" s="25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93" customFormat="1" x14ac:dyDescent="0.3">
      <c r="B1" s="393" t="s">
        <v>193</v>
      </c>
    </row>
    <row r="2" spans="1:13" s="393" customFormat="1" x14ac:dyDescent="0.3">
      <c r="B2" s="393" t="s">
        <v>189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3" t="s">
        <v>56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5" t="s">
        <v>9</v>
      </c>
      <c r="B8" s="225" t="s">
        <v>172</v>
      </c>
      <c r="C8" s="225" t="s">
        <v>116</v>
      </c>
      <c r="D8" s="225" t="s">
        <v>173</v>
      </c>
      <c r="E8" s="225" t="s">
        <v>186</v>
      </c>
      <c r="F8" s="225" t="s">
        <v>178</v>
      </c>
      <c r="G8" s="225" t="s">
        <v>187</v>
      </c>
      <c r="H8" s="225" t="s">
        <v>180</v>
      </c>
      <c r="I8" s="225" t="s">
        <v>181</v>
      </c>
    </row>
    <row r="9" spans="1:13" x14ac:dyDescent="0.3">
      <c r="A9" s="226" t="s">
        <v>12</v>
      </c>
      <c r="B9" s="227" t="s">
        <v>57</v>
      </c>
      <c r="C9" s="228"/>
      <c r="D9" s="229"/>
      <c r="E9" s="230"/>
      <c r="F9" s="231"/>
      <c r="G9" s="232"/>
      <c r="H9" s="231"/>
      <c r="I9" s="231"/>
    </row>
    <row r="10" spans="1:13" x14ac:dyDescent="0.3">
      <c r="A10" s="226" t="s">
        <v>13</v>
      </c>
      <c r="B10" s="233" t="s">
        <v>10</v>
      </c>
      <c r="C10" s="234">
        <v>0</v>
      </c>
      <c r="D10" s="235">
        <v>46232</v>
      </c>
      <c r="E10" s="236">
        <v>5.0274722919190182</v>
      </c>
      <c r="F10" s="231">
        <v>2324300.9900000002</v>
      </c>
      <c r="G10" s="237">
        <v>10.825285019034437</v>
      </c>
      <c r="H10" s="231">
        <v>5004745.7700000005</v>
      </c>
      <c r="I10" s="231">
        <v>2680444.7800000003</v>
      </c>
    </row>
    <row r="11" spans="1:13" x14ac:dyDescent="0.3">
      <c r="A11" s="226" t="s">
        <v>15</v>
      </c>
      <c r="B11" s="233" t="s">
        <v>59</v>
      </c>
      <c r="C11" s="234">
        <v>0</v>
      </c>
      <c r="D11" s="235">
        <v>20800</v>
      </c>
      <c r="E11" s="236">
        <v>6.3346153846153852</v>
      </c>
      <c r="F11" s="231">
        <v>1317600</v>
      </c>
      <c r="G11" s="237">
        <v>9.576653846153846</v>
      </c>
      <c r="H11" s="231">
        <v>1991944</v>
      </c>
      <c r="I11" s="231">
        <v>674344</v>
      </c>
    </row>
    <row r="12" spans="1:13" x14ac:dyDescent="0.3">
      <c r="A12" s="226" t="s">
        <v>16</v>
      </c>
      <c r="B12" s="233" t="s">
        <v>169</v>
      </c>
      <c r="C12" s="238">
        <v>0</v>
      </c>
      <c r="D12" s="239">
        <v>25432</v>
      </c>
      <c r="E12" s="240">
        <v>-1.307143092696367</v>
      </c>
      <c r="F12" s="241">
        <v>1006700.9900000002</v>
      </c>
      <c r="G12" s="242">
        <v>1.2486311728805912</v>
      </c>
      <c r="H12" s="241">
        <v>3012801.7700000005</v>
      </c>
      <c r="I12" s="241">
        <v>2006100.7800000003</v>
      </c>
    </row>
    <row r="13" spans="1:13" x14ac:dyDescent="0.3">
      <c r="A13" s="226" t="s">
        <v>17</v>
      </c>
      <c r="B13" s="233" t="s">
        <v>170</v>
      </c>
      <c r="C13" s="243">
        <v>0</v>
      </c>
      <c r="D13" s="244">
        <v>1.2226923076923077</v>
      </c>
      <c r="E13" s="245">
        <v>-0.20634924353433842</v>
      </c>
      <c r="F13" s="246">
        <v>0.76404143139040692</v>
      </c>
      <c r="G13" s="247">
        <v>0.13038282399463186</v>
      </c>
      <c r="H13" s="246">
        <v>1.5124932076403756</v>
      </c>
      <c r="I13" s="246">
        <v>2.9748923101562412</v>
      </c>
    </row>
    <row r="14" spans="1:13" x14ac:dyDescent="0.3">
      <c r="A14" s="226" t="s">
        <v>18</v>
      </c>
    </row>
    <row r="15" spans="1:13" x14ac:dyDescent="0.3">
      <c r="A15" s="226" t="s">
        <v>19</v>
      </c>
      <c r="B15" s="227" t="s">
        <v>174</v>
      </c>
      <c r="C15" s="228"/>
      <c r="D15" s="229"/>
      <c r="E15" s="230"/>
      <c r="F15" s="231"/>
      <c r="G15" s="232"/>
      <c r="H15" s="231"/>
      <c r="I15" s="231"/>
    </row>
    <row r="16" spans="1:13" x14ac:dyDescent="0.3">
      <c r="A16" s="226" t="s">
        <v>20</v>
      </c>
      <c r="B16" s="233" t="s">
        <v>10</v>
      </c>
      <c r="C16" s="234">
        <v>0</v>
      </c>
      <c r="D16" s="235">
        <v>169124</v>
      </c>
      <c r="E16" s="236">
        <v>5.1865739043542014</v>
      </c>
      <c r="F16" s="231">
        <v>8771741.25</v>
      </c>
      <c r="G16" s="237">
        <v>8.7404887479009474</v>
      </c>
      <c r="H16" s="231">
        <v>14782264.189999999</v>
      </c>
      <c r="I16" s="231">
        <v>6010522.9399999995</v>
      </c>
    </row>
    <row r="17" spans="1:9" x14ac:dyDescent="0.3">
      <c r="A17" s="226" t="s">
        <v>21</v>
      </c>
      <c r="B17" s="233" t="s">
        <v>59</v>
      </c>
      <c r="C17" s="234">
        <v>0</v>
      </c>
      <c r="D17" s="235">
        <v>143692</v>
      </c>
      <c r="E17" s="236">
        <v>5.4039475127355736</v>
      </c>
      <c r="F17" s="231">
        <v>7765040.2600000007</v>
      </c>
      <c r="G17" s="237">
        <v>8.1907569106143683</v>
      </c>
      <c r="H17" s="231">
        <v>11769462.419999998</v>
      </c>
      <c r="I17" s="231">
        <v>4004422.1599999974</v>
      </c>
    </row>
    <row r="18" spans="1:9" x14ac:dyDescent="0.3">
      <c r="A18" s="226" t="s">
        <v>22</v>
      </c>
      <c r="B18" s="233" t="s">
        <v>169</v>
      </c>
      <c r="C18" s="238">
        <v>0</v>
      </c>
      <c r="D18" s="239">
        <v>25432</v>
      </c>
      <c r="E18" s="240">
        <v>-0.21737360838137221</v>
      </c>
      <c r="F18" s="241">
        <v>1006700.9899999993</v>
      </c>
      <c r="G18" s="242">
        <v>0.54973183728657915</v>
      </c>
      <c r="H18" s="241">
        <v>3012801.7700000014</v>
      </c>
      <c r="I18" s="241">
        <v>2006100.7800000021</v>
      </c>
    </row>
    <row r="19" spans="1:9" x14ac:dyDescent="0.3">
      <c r="A19" s="226" t="s">
        <v>23</v>
      </c>
      <c r="B19" s="233" t="s">
        <v>170</v>
      </c>
      <c r="C19" s="243">
        <v>0</v>
      </c>
      <c r="D19" s="244">
        <v>0.17698967235475879</v>
      </c>
      <c r="E19" s="245">
        <v>-4.022496663209333E-2</v>
      </c>
      <c r="F19" s="246">
        <v>0.12964530205797017</v>
      </c>
      <c r="G19" s="247">
        <v>6.7116121658327324E-2</v>
      </c>
      <c r="H19" s="246">
        <v>0.2559846543951157</v>
      </c>
      <c r="I19" s="246">
        <v>0.50097135113246982</v>
      </c>
    </row>
    <row r="20" spans="1:9" x14ac:dyDescent="0.3">
      <c r="A20" s="226" t="s">
        <v>24</v>
      </c>
    </row>
    <row r="21" spans="1:9" x14ac:dyDescent="0.3">
      <c r="A21" s="226" t="s">
        <v>25</v>
      </c>
    </row>
    <row r="22" spans="1:9" x14ac:dyDescent="0.3">
      <c r="A22" s="226" t="s">
        <v>26</v>
      </c>
    </row>
    <row r="23" spans="1:9" x14ac:dyDescent="0.3">
      <c r="A23" s="226" t="s">
        <v>27</v>
      </c>
    </row>
    <row r="24" spans="1:9" x14ac:dyDescent="0.3">
      <c r="A24" s="226" t="s">
        <v>28</v>
      </c>
    </row>
    <row r="25" spans="1:9" x14ac:dyDescent="0.3">
      <c r="A25" s="226" t="s">
        <v>30</v>
      </c>
    </row>
    <row r="26" spans="1:9" x14ac:dyDescent="0.3">
      <c r="A26" s="226" t="s">
        <v>32</v>
      </c>
    </row>
    <row r="27" spans="1:9" x14ac:dyDescent="0.3">
      <c r="A27" s="226" t="s">
        <v>33</v>
      </c>
    </row>
    <row r="28" spans="1:9" x14ac:dyDescent="0.3">
      <c r="A28" s="226" t="s">
        <v>35</v>
      </c>
    </row>
    <row r="29" spans="1:9" x14ac:dyDescent="0.3">
      <c r="A29" s="226" t="s">
        <v>36</v>
      </c>
    </row>
    <row r="30" spans="1:9" x14ac:dyDescent="0.3">
      <c r="A30" s="226" t="s">
        <v>37</v>
      </c>
    </row>
    <row r="31" spans="1:9" x14ac:dyDescent="0.3">
      <c r="A31" s="226" t="s">
        <v>38</v>
      </c>
    </row>
    <row r="32" spans="1:9" x14ac:dyDescent="0.3">
      <c r="A32" s="226" t="s">
        <v>39</v>
      </c>
    </row>
    <row r="33" spans="1:13" x14ac:dyDescent="0.3">
      <c r="A33" s="226" t="s">
        <v>40</v>
      </c>
    </row>
    <row r="34" spans="1:13" x14ac:dyDescent="0.3">
      <c r="A34" s="226" t="s">
        <v>41</v>
      </c>
    </row>
    <row r="35" spans="1:13" x14ac:dyDescent="0.3">
      <c r="A35" s="226" t="s">
        <v>42</v>
      </c>
    </row>
    <row r="36" spans="1:13" x14ac:dyDescent="0.3">
      <c r="A36" s="226" t="s">
        <v>43</v>
      </c>
    </row>
    <row r="37" spans="1:13" x14ac:dyDescent="0.3">
      <c r="A37" s="226" t="s">
        <v>44</v>
      </c>
    </row>
    <row r="38" spans="1:13" x14ac:dyDescent="0.3">
      <c r="A38" s="226" t="s">
        <v>45</v>
      </c>
    </row>
    <row r="39" spans="1:13" x14ac:dyDescent="0.3">
      <c r="A39" s="226" t="s">
        <v>46</v>
      </c>
    </row>
    <row r="40" spans="1:13" x14ac:dyDescent="0.3">
      <c r="A40" s="226" t="s">
        <v>47</v>
      </c>
    </row>
    <row r="41" spans="1:13" x14ac:dyDescent="0.3">
      <c r="A41" s="226" t="s">
        <v>48</v>
      </c>
    </row>
    <row r="42" spans="1:13" x14ac:dyDescent="0.3">
      <c r="A42" s="226" t="s">
        <v>49</v>
      </c>
    </row>
    <row r="43" spans="1:13" x14ac:dyDescent="0.3">
      <c r="A43" s="226" t="s">
        <v>50</v>
      </c>
    </row>
    <row r="44" spans="1:13" x14ac:dyDescent="0.3">
      <c r="A44" s="226" t="s">
        <v>51</v>
      </c>
    </row>
    <row r="45" spans="1:13" x14ac:dyDescent="0.3">
      <c r="A45" s="22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EBC938-EF9F-4E41-8B2C-1C2E42B8A21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58EB031-02F5-460B-8FC6-872B95508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C6540A-AD2E-4D88-99DB-103525EFC3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A2_Schedule</vt:lpstr>
      <vt:lpstr>A6_Schedule</vt:lpstr>
      <vt:lpstr>A6.1_Schedule</vt:lpstr>
      <vt:lpstr>A9_Schedule</vt:lpstr>
      <vt:lpstr>A9.1_Schedule</vt:lpstr>
      <vt:lpstr>A2_Schedule!Print_Titles</vt:lpstr>
      <vt:lpstr>A6.1_Schedule!Print_Titles</vt:lpstr>
      <vt:lpstr>A6_Schedule!Print_Titles</vt:lpstr>
      <vt:lpstr>A9.1_Schedule!Print_Titles</vt:lpstr>
      <vt:lpstr>A9_Schedule!Print_Titles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2016-05-23T17:44:56Z</dcterms:created>
  <dcterms:modified xsi:type="dcterms:W3CDTF">2016-05-28T15:00:42Z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