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m0lwf\AppData\Local\Temp\Workshare\cz1r2mxw.o0i\15\"/>
    </mc:Choice>
  </mc:AlternateContent>
  <bookViews>
    <workbookView xWindow="0" yWindow="0" windowWidth="28800" windowHeight="12320"/>
  </bookViews>
  <sheets>
    <sheet name="Staff's 9th INT No. 233(e)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44" i="1"/>
  <c r="H16" i="1"/>
  <c r="G49" i="1"/>
  <c r="F49" i="1"/>
  <c r="E49" i="1"/>
  <c r="D49" i="1"/>
  <c r="H47" i="1"/>
  <c r="I17" i="1"/>
  <c r="I19" i="1"/>
  <c r="I20" i="1"/>
  <c r="I22" i="1"/>
  <c r="I23" i="1"/>
  <c r="I25" i="1"/>
  <c r="I27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48" i="1"/>
  <c r="I16" i="1"/>
  <c r="I18" i="1"/>
  <c r="I21" i="1"/>
  <c r="I24" i="1"/>
  <c r="I26" i="1"/>
  <c r="I28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H46" i="1"/>
  <c r="H45" i="1"/>
</calcChain>
</file>

<file path=xl/sharedStrings.xml><?xml version="1.0" encoding="utf-8"?>
<sst xmlns="http://schemas.openxmlformats.org/spreadsheetml/2006/main" count="40" uniqueCount="25">
  <si>
    <t>Florida Power &amp; Light Company</t>
  </si>
  <si>
    <t>This response is the amended version of Staff's First Set of Interrogatories, No. 113</t>
  </si>
  <si>
    <r>
      <t>Mid Fuel &amp; Mid CO</t>
    </r>
    <r>
      <rPr>
        <b/>
        <vertAlign val="subscript"/>
        <sz val="11"/>
        <rFont val="Times New Roman"/>
        <family val="1"/>
      </rPr>
      <t>2</t>
    </r>
  </si>
  <si>
    <t>Total Project</t>
  </si>
  <si>
    <t>Participant</t>
  </si>
  <si>
    <t>Non-Participant</t>
  </si>
  <si>
    <t>Net System</t>
  </si>
  <si>
    <t>SolarTogether</t>
  </si>
  <si>
    <t>Remaining Net</t>
  </si>
  <si>
    <t>Running</t>
  </si>
  <si>
    <t>Discount</t>
  </si>
  <si>
    <t>Savings</t>
  </si>
  <si>
    <t>Charges</t>
  </si>
  <si>
    <t>Credits</t>
  </si>
  <si>
    <t>System Savings</t>
  </si>
  <si>
    <t>CPVRR</t>
  </si>
  <si>
    <t>Year</t>
  </si>
  <si>
    <t>Factor</t>
  </si>
  <si>
    <t>(Millions)</t>
  </si>
  <si>
    <t>CPVRR Thru 2051</t>
  </si>
  <si>
    <t>Attachment No. 1</t>
  </si>
  <si>
    <t>Tab 1 of 1</t>
  </si>
  <si>
    <t>Docket No. 20190061-EI</t>
  </si>
  <si>
    <t>Staff's Ninth Set of Interrogatories</t>
  </si>
  <si>
    <t>Interrogatory No. 233 Part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</si>
</sst>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2" applyFont="1"/>
    <xf numFmtId="0" fontId="5" fillId="0" borderId="0" xfId="2" applyFont="1"/>
    <xf numFmtId="0" fontId="5" fillId="0" borderId="0" xfId="2" applyFont="1" applyBorder="1" applyAlignment="1">
      <alignment horizontal="center"/>
    </xf>
    <xf numFmtId="0" fontId="2" fillId="0" borderId="4" xfId="2" applyFont="1" applyBorder="1"/>
    <xf numFmtId="0" fontId="2" fillId="0" borderId="5" xfId="2" applyFont="1" applyBorder="1"/>
    <xf numFmtId="0" fontId="9" fillId="0" borderId="5" xfId="3" applyNumberFormat="1" applyFont="1" applyFill="1" applyBorder="1" applyAlignment="1">
      <alignment horizontal="center"/>
    </xf>
    <xf numFmtId="0" fontId="5" fillId="0" borderId="6" xfId="2" applyNumberFormat="1" applyFont="1" applyFill="1" applyBorder="1" applyAlignment="1">
      <alignment horizontal="center"/>
    </xf>
    <xf numFmtId="0" fontId="5" fillId="0" borderId="7" xfId="2" applyNumberFormat="1" applyFont="1" applyFill="1" applyBorder="1" applyAlignment="1">
      <alignment horizontal="center"/>
    </xf>
    <xf numFmtId="0" fontId="9" fillId="0" borderId="7" xfId="3" applyNumberFormat="1" applyFont="1" applyFill="1" applyBorder="1" applyAlignment="1">
      <alignment horizontal="center"/>
    </xf>
    <xf numFmtId="0" fontId="9" fillId="0" borderId="8" xfId="3" applyNumberFormat="1" applyFont="1" applyFill="1" applyBorder="1" applyAlignment="1">
      <alignment horizontal="center"/>
    </xf>
    <xf numFmtId="0" fontId="2" fillId="0" borderId="9" xfId="2" applyFont="1" applyBorder="1" applyAlignment="1">
      <alignment horizontal="center"/>
    </xf>
    <xf numFmtId="2" fontId="2" fillId="0" borderId="10" xfId="2" applyNumberFormat="1" applyFont="1" applyBorder="1" applyAlignment="1">
      <alignment horizontal="center"/>
    </xf>
    <xf numFmtId="5" fontId="2" fillId="0" borderId="10" xfId="2" applyNumberFormat="1" applyFont="1" applyBorder="1" applyAlignment="1">
      <alignment horizontal="center"/>
    </xf>
    <xf numFmtId="5" fontId="2" fillId="0" borderId="11" xfId="2" applyNumberFormat="1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2" fontId="2" fillId="0" borderId="13" xfId="2" applyNumberFormat="1" applyFont="1" applyBorder="1" applyAlignment="1">
      <alignment horizontal="center"/>
    </xf>
    <xf numFmtId="5" fontId="2" fillId="0" borderId="13" xfId="2" applyNumberFormat="1" applyFont="1" applyBorder="1" applyAlignment="1">
      <alignment horizontal="center"/>
    </xf>
    <xf numFmtId="5" fontId="2" fillId="0" borderId="14" xfId="2" applyNumberFormat="1" applyFont="1" applyBorder="1" applyAlignment="1">
      <alignment horizontal="center"/>
    </xf>
    <xf numFmtId="0" fontId="2" fillId="0" borderId="15" xfId="2" applyFont="1" applyBorder="1" applyAlignment="1">
      <alignment horizontal="center"/>
    </xf>
    <xf numFmtId="2" fontId="2" fillId="0" borderId="16" xfId="2" applyNumberFormat="1" applyFont="1" applyBorder="1" applyAlignment="1">
      <alignment horizontal="center"/>
    </xf>
    <xf numFmtId="5" fontId="2" fillId="0" borderId="16" xfId="2" applyNumberFormat="1" applyFont="1" applyBorder="1" applyAlignment="1">
      <alignment horizontal="center"/>
    </xf>
    <xf numFmtId="5" fontId="2" fillId="0" borderId="17" xfId="2" applyNumberFormat="1" applyFont="1" applyBorder="1" applyAlignment="1">
      <alignment horizontal="center"/>
    </xf>
    <xf numFmtId="5" fontId="2" fillId="0" borderId="18" xfId="2" applyNumberFormat="1" applyFont="1" applyBorder="1" applyAlignment="1">
      <alignment horizontal="center"/>
    </xf>
    <xf numFmtId="0" fontId="3" fillId="0" borderId="19" xfId="2" applyFont="1" applyBorder="1" applyAlignment="1">
      <alignment horizontal="center" vertical="center" wrapText="1"/>
    </xf>
    <xf numFmtId="5" fontId="3" fillId="0" borderId="20" xfId="2" applyNumberFormat="1" applyFont="1" applyBorder="1" applyAlignment="1">
      <alignment horizontal="center" vertical="center" wrapText="1"/>
    </xf>
    <xf numFmtId="5" fontId="2" fillId="0" borderId="0" xfId="2" applyNumberFormat="1" applyFont="1"/>
    <xf numFmtId="164" fontId="2" fillId="0" borderId="0" xfId="1" applyNumberFormat="1" applyFont="1" applyAlignment="1">
      <alignment horizontal="right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Normal 9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5" tint="0.79998168889431442"/>
    <pageSetUpPr fitToPage="1"/>
  </sheetPr>
  <dimension ref="A1:J53"/>
  <sheetViews>
    <sheetView showGridLines="0" tabSelected="1" zoomScaleNormal="100" workbookViewId="0"/>
  </sheetViews>
  <sheetFormatPr defaultColWidth="9.1796875" defaultRowHeight="14" x14ac:dyDescent="0.3"/>
  <cols>
    <col min="1" max="1" width="2.7265625" style="1" customWidth="1"/>
    <col min="2" max="2" width="12.81640625" style="1" customWidth="1"/>
    <col min="3" max="3" width="12" style="1" customWidth="1"/>
    <col min="4" max="4" width="14.7265625" style="1" customWidth="1"/>
    <col min="5" max="5" width="14.7265625" style="1" bestFit="1" customWidth="1"/>
    <col min="6" max="6" width="15.7265625" style="1" customWidth="1"/>
    <col min="7" max="7" width="15.26953125" style="1" customWidth="1"/>
    <col min="8" max="10" width="14.7265625" style="1" customWidth="1"/>
    <col min="11" max="16384" width="9.1796875" style="1"/>
  </cols>
  <sheetData>
    <row r="1" spans="1:10" x14ac:dyDescent="0.3">
      <c r="A1" s="2" t="s">
        <v>0</v>
      </c>
    </row>
    <row r="2" spans="1:10" x14ac:dyDescent="0.3">
      <c r="A2" s="2" t="s">
        <v>22</v>
      </c>
    </row>
    <row r="3" spans="1:10" x14ac:dyDescent="0.3">
      <c r="A3" s="2" t="s">
        <v>23</v>
      </c>
    </row>
    <row r="4" spans="1:10" x14ac:dyDescent="0.3">
      <c r="A4" s="2" t="s">
        <v>24</v>
      </c>
    </row>
    <row r="5" spans="1:10" x14ac:dyDescent="0.3">
      <c r="A5" s="2" t="s">
        <v>20</v>
      </c>
    </row>
    <row r="6" spans="1:10" x14ac:dyDescent="0.3">
      <c r="A6" s="2" t="s">
        <v>21</v>
      </c>
      <c r="B6" s="2"/>
    </row>
    <row r="7" spans="1:10" x14ac:dyDescent="0.3">
      <c r="H7" s="3"/>
    </row>
    <row r="8" spans="1:10" x14ac:dyDescent="0.3">
      <c r="B8" s="2" t="s">
        <v>1</v>
      </c>
    </row>
    <row r="10" spans="1:10" ht="14.5" thickBot="1" x14ac:dyDescent="0.35">
      <c r="B10" s="4"/>
      <c r="C10" s="4"/>
      <c r="D10" s="4"/>
      <c r="E10" s="4"/>
      <c r="F10" s="4"/>
      <c r="G10" s="4"/>
      <c r="H10" s="4"/>
      <c r="I10" s="4"/>
    </row>
    <row r="11" spans="1:10" ht="16.5" thickBot="1" x14ac:dyDescent="0.45">
      <c r="B11" s="5"/>
      <c r="C11" s="5"/>
      <c r="D11" s="31" t="s">
        <v>2</v>
      </c>
      <c r="E11" s="32"/>
      <c r="F11" s="32"/>
      <c r="G11" s="33"/>
      <c r="H11" s="6"/>
      <c r="I11" s="6"/>
    </row>
    <row r="12" spans="1:10" ht="15.5" x14ac:dyDescent="0.35">
      <c r="B12" s="7"/>
      <c r="C12" s="8"/>
      <c r="D12" s="9" t="s">
        <v>3</v>
      </c>
      <c r="E12" s="9" t="s">
        <v>4</v>
      </c>
      <c r="F12" s="9" t="s">
        <v>4</v>
      </c>
      <c r="G12" s="9" t="s">
        <v>5</v>
      </c>
      <c r="H12" s="9" t="s">
        <v>3</v>
      </c>
      <c r="I12" s="9" t="s">
        <v>4</v>
      </c>
      <c r="J12" s="9" t="s">
        <v>5</v>
      </c>
    </row>
    <row r="13" spans="1:10" ht="15.5" x14ac:dyDescent="0.35">
      <c r="B13" s="10"/>
      <c r="C13" s="11"/>
      <c r="D13" s="12" t="s">
        <v>6</v>
      </c>
      <c r="E13" s="12" t="s">
        <v>7</v>
      </c>
      <c r="F13" s="12" t="s">
        <v>7</v>
      </c>
      <c r="G13" s="12" t="s">
        <v>8</v>
      </c>
      <c r="H13" s="12" t="s">
        <v>9</v>
      </c>
      <c r="I13" s="12" t="s">
        <v>9</v>
      </c>
      <c r="J13" s="12" t="s">
        <v>9</v>
      </c>
    </row>
    <row r="14" spans="1:10" ht="15.5" x14ac:dyDescent="0.35">
      <c r="B14" s="10"/>
      <c r="C14" s="11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2" t="s">
        <v>15</v>
      </c>
      <c r="I14" s="12" t="s">
        <v>15</v>
      </c>
      <c r="J14" s="12" t="s">
        <v>15</v>
      </c>
    </row>
    <row r="15" spans="1:10" ht="16" thickBot="1" x14ac:dyDescent="0.4">
      <c r="B15" s="10" t="s">
        <v>16</v>
      </c>
      <c r="C15" s="11" t="s">
        <v>17</v>
      </c>
      <c r="D15" s="12" t="s">
        <v>18</v>
      </c>
      <c r="E15" s="12" t="s">
        <v>18</v>
      </c>
      <c r="F15" s="12" t="s">
        <v>18</v>
      </c>
      <c r="G15" s="12" t="s">
        <v>18</v>
      </c>
      <c r="H15" s="13" t="s">
        <v>18</v>
      </c>
      <c r="I15" s="13" t="s">
        <v>18</v>
      </c>
      <c r="J15" s="13" t="s">
        <v>18</v>
      </c>
    </row>
    <row r="16" spans="1:10" x14ac:dyDescent="0.3">
      <c r="B16" s="14">
        <v>2019</v>
      </c>
      <c r="C16" s="15">
        <v>1.0063458385698116</v>
      </c>
      <c r="D16" s="16">
        <v>5.7979489554235606</v>
      </c>
      <c r="E16" s="16">
        <v>0</v>
      </c>
      <c r="F16" s="16">
        <v>0</v>
      </c>
      <c r="G16" s="16">
        <v>5.7979489554235606</v>
      </c>
      <c r="H16" s="17">
        <f>SUMPRODUCT(C$16:C16,D$16:D16)</f>
        <v>5.8347418035306866</v>
      </c>
      <c r="I16" s="17">
        <f>SUMPRODUCT(C$16:C16,E$16:E16)+SUMPRODUCT(C$16:C16,F$16:F16)</f>
        <v>0</v>
      </c>
      <c r="J16" s="17">
        <f>SUMPRODUCT(C$16:C16,G$16:G16)</f>
        <v>5.8347418035306866</v>
      </c>
    </row>
    <row r="17" spans="2:10" x14ac:dyDescent="0.3">
      <c r="B17" s="18">
        <v>2020</v>
      </c>
      <c r="C17" s="19">
        <v>0.93392482840834401</v>
      </c>
      <c r="D17" s="20">
        <v>52.171339028543073</v>
      </c>
      <c r="E17" s="20">
        <v>-33.091657499999997</v>
      </c>
      <c r="F17" s="20">
        <v>31.623351732037683</v>
      </c>
      <c r="G17" s="20">
        <v>50.807271718752531</v>
      </c>
      <c r="H17" s="21">
        <f>SUMPRODUCT(C$16:C17,D$16:D17)</f>
        <v>54.558850653596323</v>
      </c>
      <c r="I17" s="21">
        <f>SUMPRODUCT(C$16:C17,E$16:E17)+SUMPRODUCT(C$16:C17,F$16:F17)</f>
        <v>-1.3712872123951847</v>
      </c>
      <c r="J17" s="21">
        <f>SUMPRODUCT(C$16:C17,G$16:G17)</f>
        <v>53.284914325362749</v>
      </c>
    </row>
    <row r="18" spans="2:10" x14ac:dyDescent="0.3">
      <c r="B18" s="18">
        <v>2021</v>
      </c>
      <c r="C18" s="19">
        <v>0.86689242618513873</v>
      </c>
      <c r="D18" s="20">
        <v>128.60019544406728</v>
      </c>
      <c r="E18" s="20">
        <v>-108.29996999999997</v>
      </c>
      <c r="F18" s="20">
        <v>104.80366412304836</v>
      </c>
      <c r="G18" s="20">
        <v>125.41723166868276</v>
      </c>
      <c r="H18" s="21">
        <f>SUMPRODUCT(C$16:C18,D$16:D18)</f>
        <v>166.04138608998682</v>
      </c>
      <c r="I18" s="21">
        <f>SUMPRODUCT(C$16:C18,E$16:E18)+SUMPRODUCT(C$16:C18,F$16:F18)</f>
        <v>-4.4022082967511267</v>
      </c>
      <c r="J18" s="21">
        <f>SUMPRODUCT(C$16:C18,G$16:G18)</f>
        <v>162.00816257205076</v>
      </c>
    </row>
    <row r="19" spans="2:10" x14ac:dyDescent="0.3">
      <c r="B19" s="18">
        <v>2022</v>
      </c>
      <c r="C19" s="19">
        <v>0.80467127087510482</v>
      </c>
      <c r="D19" s="20">
        <v>108.64663992115929</v>
      </c>
      <c r="E19" s="20">
        <v>-120.33329999999998</v>
      </c>
      <c r="F19" s="20">
        <v>117.90557378010051</v>
      </c>
      <c r="G19" s="20">
        <v>106.53612641424188</v>
      </c>
      <c r="H19" s="21">
        <f>SUMPRODUCT(C$16:C19,D$16:D19)</f>
        <v>253.46621591165598</v>
      </c>
      <c r="I19" s="21">
        <f>SUMPRODUCT(C$16:C19,E$16:E19)+SUMPRODUCT(C$16:C19,F$16:F19)</f>
        <v>-6.3557298394544262</v>
      </c>
      <c r="J19" s="21">
        <f>SUMPRODUCT(C$16:C19,G$16:G19)</f>
        <v>247.73472280790961</v>
      </c>
    </row>
    <row r="20" spans="2:10" x14ac:dyDescent="0.3">
      <c r="B20" s="18">
        <v>2023</v>
      </c>
      <c r="C20" s="19">
        <v>0.74691603550066443</v>
      </c>
      <c r="D20" s="20">
        <v>70.433397610739732</v>
      </c>
      <c r="E20" s="20">
        <v>-120.33329999999998</v>
      </c>
      <c r="F20" s="20">
        <v>119.55023862875913</v>
      </c>
      <c r="G20" s="20">
        <v>69.932619359530264</v>
      </c>
      <c r="H20" s="21">
        <f>SUMPRODUCT(C$16:C20,D$16:D20)</f>
        <v>306.07405002191166</v>
      </c>
      <c r="I20" s="21">
        <f>SUMPRODUCT(C$16:C20,E$16:E20)+SUMPRODUCT(C$16:C20,F$16:F20)</f>
        <v>-6.9406109344153606</v>
      </c>
      <c r="J20" s="21">
        <f>SUMPRODUCT(C$16:C20,G$16:G20)</f>
        <v>299.96851761210695</v>
      </c>
    </row>
    <row r="21" spans="2:10" x14ac:dyDescent="0.3">
      <c r="B21" s="18">
        <v>2024</v>
      </c>
      <c r="C21" s="19">
        <v>0.69316471888208397</v>
      </c>
      <c r="D21" s="20">
        <v>64.378903268161864</v>
      </c>
      <c r="E21" s="20">
        <v>-120.33329999999998</v>
      </c>
      <c r="F21" s="20">
        <v>121.54994859206947</v>
      </c>
      <c r="G21" s="20">
        <v>65.835364895798506</v>
      </c>
      <c r="H21" s="21">
        <f>SUMPRODUCT(C$16:C21,D$16:D21)</f>
        <v>350.69923440772396</v>
      </c>
      <c r="I21" s="21">
        <f>SUMPRODUCT(C$16:C21,E$16:E21)+SUMPRODUCT(C$16:C21,F$16:F21)</f>
        <v>-6.0972730551152381</v>
      </c>
      <c r="J21" s="21">
        <f>SUMPRODUCT(C$16:C21,G$16:G21)</f>
        <v>345.60326981260255</v>
      </c>
    </row>
    <row r="22" spans="2:10" x14ac:dyDescent="0.3">
      <c r="B22" s="18">
        <v>2025</v>
      </c>
      <c r="C22" s="19">
        <v>0.64341286002827602</v>
      </c>
      <c r="D22" s="20">
        <v>52.256510747660208</v>
      </c>
      <c r="E22" s="20">
        <v>-120.33329999999998</v>
      </c>
      <c r="F22" s="20">
        <v>122.90871262600484</v>
      </c>
      <c r="G22" s="20">
        <v>55.042878812707244</v>
      </c>
      <c r="H22" s="21">
        <f>SUMPRODUCT(C$16:C22,D$16:D22)</f>
        <v>384.32174544297436</v>
      </c>
      <c r="I22" s="21">
        <f>SUMPRODUCT(C$16:C22,E$16:E22)+SUMPRODUCT(C$16:C22,F$16:F22)</f>
        <v>-4.4402194516645181</v>
      </c>
      <c r="J22" s="21">
        <f>SUMPRODUCT(C$16:C22,G$16:G22)</f>
        <v>381.01856589367628</v>
      </c>
    </row>
    <row r="23" spans="2:10" x14ac:dyDescent="0.3">
      <c r="B23" s="18">
        <v>2026</v>
      </c>
      <c r="C23" s="19">
        <v>0.59723193805567742</v>
      </c>
      <c r="D23" s="20">
        <v>43.625530767670682</v>
      </c>
      <c r="E23" s="20">
        <v>-120.33329999999998</v>
      </c>
      <c r="F23" s="20">
        <v>124.623166258425</v>
      </c>
      <c r="G23" s="20">
        <v>48.089940689473011</v>
      </c>
      <c r="H23" s="21">
        <f>SUMPRODUCT(C$16:C23,D$16:D23)</f>
        <v>410.37630573205792</v>
      </c>
      <c r="I23" s="21">
        <f>SUMPRODUCT(C$16:C23,E$16:E23)+SUMPRODUCT(C$16:C23,F$16:F23)</f>
        <v>-1.8781743121456884</v>
      </c>
      <c r="J23" s="21">
        <f>SUMPRODUCT(C$16:C23,G$16:G23)</f>
        <v>409.73941437263284</v>
      </c>
    </row>
    <row r="24" spans="2:10" x14ac:dyDescent="0.3">
      <c r="B24" s="18">
        <v>2027</v>
      </c>
      <c r="C24" s="19">
        <v>0.55436564916974984</v>
      </c>
      <c r="D24" s="20">
        <v>-22.404264728044843</v>
      </c>
      <c r="E24" s="20">
        <v>-120.33329999999998</v>
      </c>
      <c r="F24" s="20">
        <v>126.36153480456376</v>
      </c>
      <c r="G24" s="20">
        <v>-16.238405943627342</v>
      </c>
      <c r="H24" s="21">
        <f>SUMPRODUCT(C$16:C24,D$16:D24)</f>
        <v>397.95615097192439</v>
      </c>
      <c r="I24" s="21">
        <f>SUMPRODUCT(C$16:C24,E$16:E24)+SUMPRODUCT(C$16:C24,F$16:F24)</f>
        <v>1.4636719886339051</v>
      </c>
      <c r="J24" s="21">
        <f>SUMPRODUCT(C$16:C24,G$16:G24)</f>
        <v>400.73739992021194</v>
      </c>
    </row>
    <row r="25" spans="2:10" x14ac:dyDescent="0.3">
      <c r="B25" s="18">
        <v>2028</v>
      </c>
      <c r="C25" s="19">
        <v>0.51447109326961526</v>
      </c>
      <c r="D25" s="20">
        <v>-167.97156444178756</v>
      </c>
      <c r="E25" s="20">
        <v>-120.33329999999998</v>
      </c>
      <c r="F25" s="20">
        <v>128.47517692712401</v>
      </c>
      <c r="G25" s="20">
        <v>-159.73695332438894</v>
      </c>
      <c r="H25" s="21">
        <f>SUMPRODUCT(C$16:C25,D$16:D25)</f>
        <v>311.5396365753503</v>
      </c>
      <c r="I25" s="21">
        <f>SUMPRODUCT(C$16:C25,E$16:E25)+SUMPRODUCT(C$16:C25,F$16:F25)</f>
        <v>5.65243231259808</v>
      </c>
      <c r="J25" s="21">
        <f>SUMPRODUCT(C$16:C25,G$16:G25)</f>
        <v>318.55735490785605</v>
      </c>
    </row>
    <row r="26" spans="2:10" x14ac:dyDescent="0.3">
      <c r="B26" s="18">
        <v>2029</v>
      </c>
      <c r="C26" s="19">
        <v>0.47754495938040853</v>
      </c>
      <c r="D26" s="20">
        <v>-98.09002743144373</v>
      </c>
      <c r="E26" s="20">
        <v>-120.33329999999998</v>
      </c>
      <c r="F26" s="20">
        <v>129.9113556477578</v>
      </c>
      <c r="G26" s="20">
        <v>-88.449739332508557</v>
      </c>
      <c r="H26" s="21">
        <f>SUMPRODUCT(C$16:C26,D$16:D26)</f>
        <v>264.69723840997835</v>
      </c>
      <c r="I26" s="21">
        <f>SUMPRODUCT(C$16:C26,E$16:E26)+SUMPRODUCT(C$16:C26,F$16:F26)</f>
        <v>10.226384507849843</v>
      </c>
      <c r="J26" s="21">
        <f>SUMPRODUCT(C$16:C26,G$16:G26)</f>
        <v>276.31862773110555</v>
      </c>
    </row>
    <row r="27" spans="2:10" x14ac:dyDescent="0.3">
      <c r="B27" s="18">
        <v>2030</v>
      </c>
      <c r="C27" s="19">
        <v>0.44326919668181214</v>
      </c>
      <c r="D27" s="20">
        <v>-19.115199488817382</v>
      </c>
      <c r="E27" s="20">
        <v>-120.33329999999998</v>
      </c>
      <c r="F27" s="20">
        <v>131.72348914768838</v>
      </c>
      <c r="G27" s="20">
        <v>-7.7012642025741798</v>
      </c>
      <c r="H27" s="21">
        <f>SUMPRODUCT(C$16:C27,D$16:D27)</f>
        <v>256.22405928815766</v>
      </c>
      <c r="I27" s="21">
        <f>SUMPRODUCT(C$16:C27,E$16:E27)+SUMPRODUCT(C$16:C27,F$16:F27)</f>
        <v>15.275304501399546</v>
      </c>
      <c r="J27" s="21">
        <f>SUMPRODUCT(C$16:C27,G$16:G27)</f>
        <v>272.90489453459611</v>
      </c>
    </row>
    <row r="28" spans="2:10" x14ac:dyDescent="0.3">
      <c r="B28" s="18">
        <v>2031</v>
      </c>
      <c r="C28" s="19">
        <v>0.41145357493014312</v>
      </c>
      <c r="D28" s="20">
        <v>-63.492369113582363</v>
      </c>
      <c r="E28" s="20">
        <v>-120.33329999999998</v>
      </c>
      <c r="F28" s="20">
        <v>133.56090009780948</v>
      </c>
      <c r="G28" s="20">
        <v>-50.280046035415438</v>
      </c>
      <c r="H28" s="21">
        <f>SUMPRODUCT(C$16:C28,D$16:D28)</f>
        <v>230.09989703559</v>
      </c>
      <c r="I28" s="21">
        <f>SUMPRODUCT(C$16:C28,E$16:E28)+SUMPRODUCT(C$16:C28,F$16:F28)</f>
        <v>20.717847849389614</v>
      </c>
      <c r="J28" s="21">
        <f>SUMPRODUCT(C$16:C28,G$16:G28)</f>
        <v>252.21698984567226</v>
      </c>
    </row>
    <row r="29" spans="2:10" x14ac:dyDescent="0.3">
      <c r="B29" s="18">
        <v>2032</v>
      </c>
      <c r="C29" s="19">
        <v>0.38184359157359055</v>
      </c>
      <c r="D29" s="20">
        <v>-62.090657866348252</v>
      </c>
      <c r="E29" s="20">
        <v>-120.33329999999998</v>
      </c>
      <c r="F29" s="20">
        <v>135.79496558941975</v>
      </c>
      <c r="G29" s="20">
        <v>-46.691716652371639</v>
      </c>
      <c r="H29" s="21">
        <f>SUMPRODUCT(C$16:C29,D$16:D29)</f>
        <v>206.39097723273659</v>
      </c>
      <c r="I29" s="21">
        <f>SUMPRODUCT(C$16:C29,E$16:E29)+SUMPRODUCT(C$16:C29,F$16:F29)</f>
        <v>26.621785769763392</v>
      </c>
      <c r="J29" s="21">
        <f>SUMPRODUCT(C$16:C29,G$16:G29)</f>
        <v>234.38805706239424</v>
      </c>
    </row>
    <row r="30" spans="2:10" x14ac:dyDescent="0.3">
      <c r="B30" s="18">
        <v>2033</v>
      </c>
      <c r="C30" s="19">
        <v>0.35443678918636157</v>
      </c>
      <c r="D30" s="20">
        <v>-60.809174517978271</v>
      </c>
      <c r="E30" s="20">
        <v>-120.33329999999998</v>
      </c>
      <c r="F30" s="20">
        <v>137.31296964758386</v>
      </c>
      <c r="G30" s="20">
        <v>-43.924468801448199</v>
      </c>
      <c r="H30" s="21">
        <f>SUMPRODUCT(C$16:C30,D$16:D30)</f>
        <v>184.83796866351125</v>
      </c>
      <c r="I30" s="21">
        <f>SUMPRODUCT(C$16:C30,E$16:E30)+SUMPRODUCT(C$16:C30,F$16:F30)</f>
        <v>32.640005361098133</v>
      </c>
      <c r="J30" s="21">
        <f>SUMPRODUCT(C$16:C30,G$16:G30)</f>
        <v>218.81960937369243</v>
      </c>
    </row>
    <row r="31" spans="2:10" x14ac:dyDescent="0.3">
      <c r="B31" s="18">
        <v>2034</v>
      </c>
      <c r="C31" s="19">
        <v>0.3289971085046382</v>
      </c>
      <c r="D31" s="20">
        <v>-73.531489698546991</v>
      </c>
      <c r="E31" s="20">
        <v>-120.33329999999998</v>
      </c>
      <c r="F31" s="20">
        <v>139.22834826119799</v>
      </c>
      <c r="G31" s="20">
        <v>-54.772084413361085</v>
      </c>
      <c r="H31" s="21">
        <f>SUMPRODUCT(C$16:C31,D$16:D31)</f>
        <v>160.6463211686507</v>
      </c>
      <c r="I31" s="21">
        <f>SUMPRODUCT(C$16:C31,E$16:E31)+SUMPRODUCT(C$16:C31,F$16:F31)</f>
        <v>38.856421604087814</v>
      </c>
      <c r="J31" s="21">
        <f>SUMPRODUCT(C$16:C31,G$16:G31)</f>
        <v>200.79975197492467</v>
      </c>
    </row>
    <row r="32" spans="2:10" x14ac:dyDescent="0.3">
      <c r="B32" s="18">
        <v>2035</v>
      </c>
      <c r="C32" s="19">
        <v>0.30538335947824247</v>
      </c>
      <c r="D32" s="20">
        <v>-85.963517740996124</v>
      </c>
      <c r="E32" s="20">
        <v>-120.33329999999998</v>
      </c>
      <c r="F32" s="20">
        <v>141.17044449109343</v>
      </c>
      <c r="G32" s="20">
        <v>-65.30326270287128</v>
      </c>
      <c r="H32" s="21">
        <f>SUMPRODUCT(C$16:C32,D$16:D32)</f>
        <v>134.3944933283378</v>
      </c>
      <c r="I32" s="21">
        <f>SUMPRODUCT(C$16:C32,E$16:E32)+SUMPRODUCT(C$16:C32,F$16:F32)</f>
        <v>45.219738790711403</v>
      </c>
      <c r="J32" s="21">
        <f>SUMPRODUCT(C$16:C32,G$16:G32)</f>
        <v>180.85722222583163</v>
      </c>
    </row>
    <row r="33" spans="2:10" x14ac:dyDescent="0.3">
      <c r="B33" s="18">
        <v>2036</v>
      </c>
      <c r="C33" s="19">
        <v>0.28340664875685884</v>
      </c>
      <c r="D33" s="20">
        <v>-93.172691968375219</v>
      </c>
      <c r="E33" s="20">
        <v>-120.33329999999998</v>
      </c>
      <c r="F33" s="20">
        <v>143.53179439396078</v>
      </c>
      <c r="G33" s="20">
        <v>-70.201237665057619</v>
      </c>
      <c r="H33" s="21">
        <f>SUMPRODUCT(C$16:C33,D$16:D33)</f>
        <v>107.98873294192549</v>
      </c>
      <c r="I33" s="21">
        <f>SUMPRODUCT(C$16:C33,E$16:E33)+SUMPRODUCT(C$16:C33,F$16:F33)</f>
        <v>51.7943463431086</v>
      </c>
      <c r="J33" s="21">
        <f>SUMPRODUCT(C$16:C33,G$16:G33)</f>
        <v>160.96172472059388</v>
      </c>
    </row>
    <row r="34" spans="2:10" x14ac:dyDescent="0.3">
      <c r="B34" s="18">
        <v>2037</v>
      </c>
      <c r="C34" s="19">
        <v>0.26306515242403611</v>
      </c>
      <c r="D34" s="20">
        <v>-97.923143809998209</v>
      </c>
      <c r="E34" s="20">
        <v>-120.33329999999998</v>
      </c>
      <c r="F34" s="20">
        <v>145.13628573441579</v>
      </c>
      <c r="G34" s="20">
        <v>-73.381274549301907</v>
      </c>
      <c r="H34" s="21">
        <f>SUMPRODUCT(C$16:C34,D$16:D34)</f>
        <v>82.228566189707507</v>
      </c>
      <c r="I34" s="21">
        <f>SUMPRODUCT(C$16:C34,E$16:E34)+SUMPRODUCT(C$16:C34,F$16:F34)</f>
        <v>58.319147565903904</v>
      </c>
      <c r="J34" s="21">
        <f>SUMPRODUCT(C$16:C34,G$16:G34)</f>
        <v>141.65766854621174</v>
      </c>
    </row>
    <row r="35" spans="2:10" x14ac:dyDescent="0.3">
      <c r="B35" s="18">
        <v>2038</v>
      </c>
      <c r="C35" s="19">
        <v>0.24418366585059359</v>
      </c>
      <c r="D35" s="20">
        <v>-116.90220266979124</v>
      </c>
      <c r="E35" s="20">
        <v>-120.33329999999998</v>
      </c>
      <c r="F35" s="20">
        <v>147.16079178412514</v>
      </c>
      <c r="G35" s="20">
        <v>-90.37882406616157</v>
      </c>
      <c r="H35" s="21">
        <f>SUMPRODUCT(C$16:C35,D$16:D35)</f>
        <v>53.682957795788838</v>
      </c>
      <c r="I35" s="21">
        <f>SUMPRODUCT(C$16:C35,E$16:E35)+SUMPRODUCT(C$16:C35,F$16:F35)</f>
        <v>64.869982855328317</v>
      </c>
      <c r="J35" s="21">
        <f>SUMPRODUCT(C$16:C35,G$16:G35)</f>
        <v>119.58863597047056</v>
      </c>
    </row>
    <row r="36" spans="2:10" x14ac:dyDescent="0.3">
      <c r="B36" s="18">
        <v>2039</v>
      </c>
      <c r="C36" s="19">
        <v>0.22665739691786857</v>
      </c>
      <c r="D36" s="20">
        <v>-127.63961771128011</v>
      </c>
      <c r="E36" s="20">
        <v>-120.33329999999998</v>
      </c>
      <c r="F36" s="20">
        <v>149.2135376687219</v>
      </c>
      <c r="G36" s="20">
        <v>-99.107089690892451</v>
      </c>
      <c r="H36" s="21">
        <f>SUMPRODUCT(C$16:C36,D$16:D36)</f>
        <v>24.752494301758215</v>
      </c>
      <c r="I36" s="21">
        <f>SUMPRODUCT(C$16:C36,E$16:E36)+SUMPRODUCT(C$16:C36,F$16:F36)</f>
        <v>71.415902347690235</v>
      </c>
      <c r="J36" s="21">
        <f>SUMPRODUCT(C$16:C36,G$16:G36)</f>
        <v>97.125281005027148</v>
      </c>
    </row>
    <row r="37" spans="2:10" x14ac:dyDescent="0.3">
      <c r="B37" s="18">
        <v>2040</v>
      </c>
      <c r="C37" s="19">
        <v>0.21034614782611605</v>
      </c>
      <c r="D37" s="20">
        <v>-100.57181982445628</v>
      </c>
      <c r="E37" s="20">
        <v>-120.33329999999998</v>
      </c>
      <c r="F37" s="20">
        <v>151.70942392841812</v>
      </c>
      <c r="G37" s="20">
        <v>-69.596413481626911</v>
      </c>
      <c r="H37" s="21">
        <f>SUMPRODUCT(C$16:C37,D$16:D37)</f>
        <v>3.5975994218216236</v>
      </c>
      <c r="I37" s="21">
        <f>SUMPRODUCT(C$16:C37,E$16:E37)+SUMPRODUCT(C$16:C37,F$16:F37)</f>
        <v>78.01574914974799</v>
      </c>
      <c r="J37" s="21">
        <f>SUMPRODUCT(C$16:C37,G$16:G37)</f>
        <v>82.485943526653358</v>
      </c>
    </row>
    <row r="38" spans="2:10" x14ac:dyDescent="0.3">
      <c r="B38" s="18">
        <v>2041</v>
      </c>
      <c r="C38" s="19">
        <v>0.19524856485339206</v>
      </c>
      <c r="D38" s="20">
        <v>-133.54167372653305</v>
      </c>
      <c r="E38" s="20">
        <v>-120.33329999999998</v>
      </c>
      <c r="F38" s="20">
        <v>153.40533010715953</v>
      </c>
      <c r="G38" s="20">
        <v>-100.90637906754031</v>
      </c>
      <c r="H38" s="21">
        <f>SUMPRODUCT(C$16:C38,D$16:D38)</f>
        <v>-22.476220721403887</v>
      </c>
      <c r="I38" s="21">
        <f>SUMPRODUCT(C$16:C38,E$16:E38)+SUMPRODUCT(C$16:C38,F$16:F38)</f>
        <v>84.473015564959042</v>
      </c>
      <c r="J38" s="21">
        <f>SUMPRODUCT(C$16:C38,G$16:G38)</f>
        <v>62.784117829163748</v>
      </c>
    </row>
    <row r="39" spans="2:10" x14ac:dyDescent="0.3">
      <c r="B39" s="18">
        <v>2042</v>
      </c>
      <c r="C39" s="19">
        <v>0.1812346100524885</v>
      </c>
      <c r="D39" s="20">
        <v>-151.87899592915895</v>
      </c>
      <c r="E39" s="20">
        <v>-120.33329999999998</v>
      </c>
      <c r="F39" s="20">
        <v>155.54518105682428</v>
      </c>
      <c r="G39" s="20">
        <v>-117.149296736352</v>
      </c>
      <c r="H39" s="21">
        <f>SUMPRODUCT(C$16:C39,D$16:D39)</f>
        <v>-50.001951323788496</v>
      </c>
      <c r="I39" s="21">
        <f>SUMPRODUCT(C$16:C39,E$16:E39)+SUMPRODUCT(C$16:C39,F$16:F39)</f>
        <v>90.854627097507318</v>
      </c>
      <c r="J39" s="21">
        <f>SUMPRODUCT(C$16:C39,G$16:G39)</f>
        <v>41.552610717227729</v>
      </c>
    </row>
    <row r="40" spans="2:10" x14ac:dyDescent="0.3">
      <c r="B40" s="18">
        <v>2043</v>
      </c>
      <c r="C40" s="19">
        <v>0.16822650607209799</v>
      </c>
      <c r="D40" s="20">
        <v>-160.94045313841801</v>
      </c>
      <c r="E40" s="20">
        <v>-120.33329999999998</v>
      </c>
      <c r="F40" s="20">
        <v>157.71488078738591</v>
      </c>
      <c r="G40" s="20">
        <v>-124.08713456295467</v>
      </c>
      <c r="H40" s="21">
        <f>SUMPRODUCT(C$16:C40,D$16:D40)</f>
        <v>-77.076401440924769</v>
      </c>
      <c r="I40" s="21">
        <f>SUMPRODUCT(C$16:C40,E$16:E40)+SUMPRODUCT(C$16:C40,F$16:F40)</f>
        <v>97.143199824821295</v>
      </c>
      <c r="J40" s="21">
        <f>SUMPRODUCT(C$16:C40,G$16:G40)</f>
        <v>20.677865621203594</v>
      </c>
    </row>
    <row r="41" spans="2:10" x14ac:dyDescent="0.3">
      <c r="B41" s="18">
        <v>2044</v>
      </c>
      <c r="C41" s="19">
        <v>0.15612019724789697</v>
      </c>
      <c r="D41" s="20">
        <v>-165.16705290791938</v>
      </c>
      <c r="E41" s="20">
        <v>-120.33329999999998</v>
      </c>
      <c r="F41" s="20">
        <v>160.35296852430969</v>
      </c>
      <c r="G41" s="20">
        <v>-125.73167462513001</v>
      </c>
      <c r="H41" s="21">
        <f>SUMPRODUCT(C$16:C41,D$16:D41)</f>
        <v>-102.86231431976297</v>
      </c>
      <c r="I41" s="21">
        <f>SUMPRODUCT(C$16:C41,E$16:E41)+SUMPRODUCT(C$16:C41,F$16:F41)</f>
        <v>103.39107836863195</v>
      </c>
      <c r="J41" s="21">
        <f>SUMPRODUCT(C$16:C41,G$16:G41)</f>
        <v>1.0486117784198932</v>
      </c>
    </row>
    <row r="42" spans="2:10" x14ac:dyDescent="0.3">
      <c r="B42" s="18">
        <v>2045</v>
      </c>
      <c r="C42" s="19">
        <v>0.14491467883918038</v>
      </c>
      <c r="D42" s="20">
        <v>-185.47982488755775</v>
      </c>
      <c r="E42" s="20">
        <v>-120.33329999999998</v>
      </c>
      <c r="F42" s="20">
        <v>162.14549784159337</v>
      </c>
      <c r="G42" s="20">
        <v>-144.2899872440816</v>
      </c>
      <c r="H42" s="21">
        <f>SUMPRODUCT(C$16:C42,D$16:D42)</f>
        <v>-129.74106357449082</v>
      </c>
      <c r="I42" s="21">
        <f>SUMPRODUCT(C$16:C42,E$16:E42)+SUMPRODUCT(C$16:C42,F$16:F42)</f>
        <v>109.45027959040681</v>
      </c>
      <c r="J42" s="21">
        <f>SUMPRODUCT(C$16:C42,G$16:G42)</f>
        <v>-19.861125382765625</v>
      </c>
    </row>
    <row r="43" spans="2:10" x14ac:dyDescent="0.3">
      <c r="B43" s="18">
        <v>2046</v>
      </c>
      <c r="C43" s="19">
        <v>0.13451343588630835</v>
      </c>
      <c r="D43" s="20">
        <v>-193.58865813438663</v>
      </c>
      <c r="E43" s="20">
        <v>-120.33329999999998</v>
      </c>
      <c r="F43" s="20">
        <v>164.40726539098571</v>
      </c>
      <c r="G43" s="20">
        <v>-150.18508863700569</v>
      </c>
      <c r="H43" s="21">
        <f>SUMPRODUCT(C$16:C43,D$16:D43)</f>
        <v>-155.78133912876712</v>
      </c>
      <c r="I43" s="21">
        <f>SUMPRODUCT(C$16:C43,E$16:E43)+SUMPRODUCT(C$16:C43,F$16:F43)</f>
        <v>115.37882010828253</v>
      </c>
      <c r="J43" s="21">
        <f>SUMPRODUCT(C$16:C43,G$16:G43)</f>
        <v>-40.063037674219025</v>
      </c>
    </row>
    <row r="44" spans="2:10" x14ac:dyDescent="0.3">
      <c r="B44" s="18">
        <v>2047</v>
      </c>
      <c r="C44" s="19">
        <v>0.12485874156350797</v>
      </c>
      <c r="D44" s="20">
        <v>-183.55908892428369</v>
      </c>
      <c r="E44" s="20">
        <v>-120.33329999999998</v>
      </c>
      <c r="F44" s="20">
        <v>166.70058233592459</v>
      </c>
      <c r="G44" s="20">
        <v>-137.91090822736788</v>
      </c>
      <c r="H44" s="21">
        <f>SUMPRODUCT(C$16:C44,D$16:D44)</f>
        <v>-178.70029597439722</v>
      </c>
      <c r="I44" s="21">
        <f>SUMPRODUCT(C$16:C44,E$16:E44)+SUMPRODUCT(C$16:C44,F$16:F44)</f>
        <v>121.16818063046594</v>
      </c>
      <c r="J44" s="21">
        <f>SUMPRODUCT(C$16:C44,G$16:G44)</f>
        <v>-57.282420123368617</v>
      </c>
    </row>
    <row r="45" spans="2:10" x14ac:dyDescent="0.3">
      <c r="B45" s="18">
        <v>2048</v>
      </c>
      <c r="C45" s="19">
        <v>0.11587336512038617</v>
      </c>
      <c r="D45" s="20">
        <v>-217.14150736671155</v>
      </c>
      <c r="E45" s="20">
        <v>-120.33329999999998</v>
      </c>
      <c r="F45" s="20">
        <v>169.48897338566519</v>
      </c>
      <c r="G45" s="20">
        <v>-168.76415580976987</v>
      </c>
      <c r="H45" s="21">
        <f>SUMPRODUCT(C$16:C45,D$16:D45)</f>
        <v>-203.86121314029123</v>
      </c>
      <c r="I45" s="21">
        <f>SUMPRODUCT(C$16:C45,E$16:E45)+SUMPRODUCT(C$16:C45,F$16:F45)</f>
        <v>126.86401392042148</v>
      </c>
      <c r="J45" s="21">
        <f>SUMPRODUCT(C$16:C45,G$16:G45)</f>
        <v>-76.837690768747819</v>
      </c>
    </row>
    <row r="46" spans="2:10" x14ac:dyDescent="0.3">
      <c r="B46" s="18">
        <v>2049</v>
      </c>
      <c r="C46" s="19">
        <v>0.10755656083224707</v>
      </c>
      <c r="D46" s="20">
        <v>-213.69069593712453</v>
      </c>
      <c r="E46" s="20">
        <v>-120.33329999999998</v>
      </c>
      <c r="F46" s="20">
        <v>171.38363088122668</v>
      </c>
      <c r="G46" s="20">
        <v>-163.45892585194346</v>
      </c>
      <c r="H46" s="21">
        <f>SUMPRODUCT(C$16:C46,D$16:D46)</f>
        <v>-226.84504947713776</v>
      </c>
      <c r="I46" s="21">
        <f>SUMPRODUCT(C$16:C46,E$16:E46)+SUMPRODUCT(C$16:C46,F$16:F46)</f>
        <v>132.35481193935448</v>
      </c>
      <c r="J46" s="21">
        <f>SUMPRODUCT(C$16:C46,G$16:G46)</f>
        <v>-94.418770670716142</v>
      </c>
    </row>
    <row r="47" spans="2:10" x14ac:dyDescent="0.3">
      <c r="B47" s="18">
        <v>2050</v>
      </c>
      <c r="C47" s="19">
        <v>9.983669470582747E-2</v>
      </c>
      <c r="D47" s="20">
        <v>-229.91375612085471</v>
      </c>
      <c r="E47" s="20">
        <v>-87.241642500000069</v>
      </c>
      <c r="F47" s="20">
        <v>126.031919970827</v>
      </c>
      <c r="G47" s="20">
        <v>-191.75471333510393</v>
      </c>
      <c r="H47" s="21">
        <f>SUMPRODUCT(C$16:C47,D$16:D47)</f>
        <v>-249.79887895564559</v>
      </c>
      <c r="I47" s="21">
        <f>SUMPRODUCT(C$16:C47,E$16:E47)+SUMPRODUCT(C$16:C47,F$16:F47)</f>
        <v>136.22750502876374</v>
      </c>
      <c r="J47" s="21">
        <f>SUMPRODUCT(C$16:C47,G$16:G47)</f>
        <v>-113.56292744435638</v>
      </c>
    </row>
    <row r="48" spans="2:10" ht="14.5" thickBot="1" x14ac:dyDescent="0.35">
      <c r="B48" s="22">
        <v>2051</v>
      </c>
      <c r="C48" s="23">
        <v>9.267092153802145E-2</v>
      </c>
      <c r="D48" s="24">
        <v>12.718693738047982</v>
      </c>
      <c r="E48" s="24">
        <v>-12.033329999999998</v>
      </c>
      <c r="F48" s="24">
        <v>17.575728846491774</v>
      </c>
      <c r="G48" s="25">
        <v>18.169947677534978</v>
      </c>
      <c r="H48" s="26">
        <f>SUMPRODUCT(C$16:C48,D$16:D48)</f>
        <v>-248.62022588618083</v>
      </c>
      <c r="I48" s="26">
        <f>SUMPRODUCT(C$16:C48,E$16:E48)+SUMPRODUCT(C$16:C48,F$16:F48)</f>
        <v>136.74112423739939</v>
      </c>
      <c r="J48" s="26">
        <f>SUMPRODUCT(C$16:C48,G$16:G48)</f>
        <v>-111.87910164878157</v>
      </c>
    </row>
    <row r="49" spans="2:10" ht="28.5" thickBot="1" x14ac:dyDescent="0.35">
      <c r="B49" s="4"/>
      <c r="C49" s="27" t="s">
        <v>19</v>
      </c>
      <c r="D49" s="28">
        <f>SUMPRODUCT(D16:D48,$C$16:$C$48)</f>
        <v>-248.62022588618083</v>
      </c>
      <c r="E49" s="28">
        <f t="shared" ref="E49:G49" si="0">SUMPRODUCT(E16:E48,$C$16:$C$48)</f>
        <v>-1315.489534934472</v>
      </c>
      <c r="F49" s="28">
        <f t="shared" si="0"/>
        <v>1452.2306591718714</v>
      </c>
      <c r="G49" s="28">
        <f t="shared" si="0"/>
        <v>-111.87910164878157</v>
      </c>
      <c r="I49" s="29"/>
      <c r="J49" s="29"/>
    </row>
    <row r="50" spans="2:10" x14ac:dyDescent="0.3">
      <c r="B50" s="4"/>
      <c r="C50" s="4"/>
      <c r="D50" s="4"/>
      <c r="E50" s="4"/>
      <c r="F50" s="4"/>
      <c r="G50" s="4"/>
      <c r="I50" s="4"/>
      <c r="J50" s="4"/>
    </row>
    <row r="51" spans="2:10" x14ac:dyDescent="0.3">
      <c r="B51" s="4"/>
      <c r="C51" s="4"/>
      <c r="D51" s="4"/>
      <c r="E51" s="4"/>
      <c r="F51" s="4"/>
      <c r="G51" s="4"/>
      <c r="I51" s="4"/>
      <c r="J51" s="4"/>
    </row>
    <row r="52" spans="2:10" x14ac:dyDescent="0.3">
      <c r="B52" s="4"/>
      <c r="C52" s="4"/>
      <c r="D52" s="4"/>
      <c r="E52" s="4"/>
      <c r="F52" s="4"/>
      <c r="G52" s="4"/>
      <c r="I52" s="4"/>
      <c r="J52" s="4"/>
    </row>
    <row r="53" spans="2:10" x14ac:dyDescent="0.3">
      <c r="B53" s="4"/>
      <c r="C53" s="4"/>
      <c r="D53" s="4"/>
      <c r="E53" s="4"/>
      <c r="F53" s="4"/>
      <c r="G53" s="30"/>
    </row>
  </sheetData>
  <mergeCells count="1">
    <mergeCell ref="D11:G11"/>
  </mergeCells>
  <pageMargins left="0.45" right="0.45" top="0.5" bottom="0.5" header="0.3" footer="0.3"/>
  <pageSetup scale="74" orientation="landscape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C842FFA3715448F6C6F2D3AA4605D" ma:contentTypeVersion="" ma:contentTypeDescription="Create a new document." ma:contentTypeScope="" ma:versionID="2c9882a7b71be067b5dd967852ead7c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3507B-14B7-4BB1-85FB-AC771F40FF7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85253b9-0a55-49a1-98ad-b5b6252d707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C7DB47-2A30-4682-B6A0-B1BB95365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30A5AE-B960-4A77-8594-4FE1B1BEEA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Staff's 9th INT No. 233(e)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