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 activeTab="1"/>
  </bookViews>
  <sheets>
    <sheet name="RAW DATA" sheetId="1" r:id="rId1"/>
    <sheet name="Pivot by Account" sheetId="7" r:id="rId2"/>
    <sheet name="Sheet2" sheetId="6" r:id="rId3"/>
  </sheets>
  <definedNames>
    <definedName name="_xlnm._FilterDatabase" localSheetId="0" hidden="1">'RAW DATA'!$A$1:$U$76</definedName>
  </definedNames>
  <calcPr calcId="152511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7" l="1"/>
  <c r="B28" i="7"/>
  <c r="J72" i="1" l="1"/>
  <c r="P29" i="6"/>
  <c r="M25" i="6"/>
  <c r="P21" i="6"/>
  <c r="Q17" i="6"/>
  <c r="M17" i="6"/>
  <c r="P14" i="6"/>
  <c r="P13" i="6"/>
  <c r="Q12" i="6"/>
  <c r="O12" i="6"/>
  <c r="Q8" i="6"/>
  <c r="Q6" i="6"/>
  <c r="O6" i="6"/>
  <c r="M72" i="1" l="1"/>
  <c r="N72" i="1"/>
  <c r="O72" i="1"/>
  <c r="P72" i="1"/>
  <c r="Q72" i="1"/>
  <c r="L72" i="1"/>
  <c r="P14" i="1" l="1"/>
  <c r="Q8" i="1" l="1"/>
  <c r="Q12" i="1" l="1"/>
  <c r="O12" i="1"/>
  <c r="O6" i="1" l="1"/>
  <c r="Q6" i="1"/>
  <c r="P13" i="1" l="1"/>
  <c r="P21" i="1" l="1"/>
  <c r="P29" i="1" l="1"/>
  <c r="Q17" i="1" l="1"/>
  <c r="M17" i="1"/>
  <c r="M25" i="1" l="1"/>
</calcChain>
</file>

<file path=xl/sharedStrings.xml><?xml version="1.0" encoding="utf-8"?>
<sst xmlns="http://schemas.openxmlformats.org/spreadsheetml/2006/main" count="1802" uniqueCount="128">
  <si>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</si>
  <si>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</si>
  <si>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</si>
  <si>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</si>
  <si>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</si>
  <si>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</si>
  <si>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</si>
  <si>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</si>
  <si>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</si>
  <si>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</si>
  <si>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</si>
  <si>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Document_2</t>
  </si>
  <si>
    <t>Apply_Date</t>
  </si>
  <si>
    <t>Posted_Date</t>
  </si>
  <si>
    <t>Posted_Status</t>
  </si>
  <si>
    <t>PLANTRET</t>
  </si>
  <si>
    <t>FE00</t>
  </si>
  <si>
    <t>JRNL00477625</t>
  </si>
  <si>
    <t>FE44-00000-1080-370E</t>
  </si>
  <si>
    <t>FE44</t>
  </si>
  <si>
    <t>00000</t>
  </si>
  <si>
    <t>1080</t>
  </si>
  <si>
    <t>370E</t>
  </si>
  <si>
    <t>Ret</t>
  </si>
  <si>
    <t>Ret 30 maters various sizes</t>
  </si>
  <si>
    <t/>
  </si>
  <si>
    <t>Yes</t>
  </si>
  <si>
    <t>JRNL00477952</t>
  </si>
  <si>
    <t>FE44-00000-1080-368H</t>
  </si>
  <si>
    <t>368H</t>
  </si>
  <si>
    <t>Transformers</t>
  </si>
  <si>
    <t>FE44-00000-1080-364E</t>
  </si>
  <si>
    <t>364E</t>
  </si>
  <si>
    <t>Poles various sizes</t>
  </si>
  <si>
    <t>FE44-00000-1080-365E</t>
  </si>
  <si>
    <t>365E</t>
  </si>
  <si>
    <t>Cutouts</t>
  </si>
  <si>
    <t>JRNL00478488</t>
  </si>
  <si>
    <t>FE44 Meter Retirements-Dec 2018</t>
  </si>
  <si>
    <t>JRNL00486574</t>
  </si>
  <si>
    <t>FE44-00000-1080-368B</t>
  </si>
  <si>
    <t>368B</t>
  </si>
  <si>
    <t>FE44-00000-1080-369H</t>
  </si>
  <si>
    <t>369H</t>
  </si>
  <si>
    <t>Services-Overhead</t>
  </si>
  <si>
    <t>Meters</t>
  </si>
  <si>
    <t>FE44-00000-1080-371A</t>
  </si>
  <si>
    <t>371A</t>
  </si>
  <si>
    <t>Install on Cust Premises-Above Ground</t>
  </si>
  <si>
    <t>FE44-00000-1080-371B</t>
  </si>
  <si>
    <t>371B</t>
  </si>
  <si>
    <t>FE44-00000-1080-373A</t>
  </si>
  <si>
    <t>373A</t>
  </si>
  <si>
    <t>St Lighting &amp; Signal Sys-Above Ground</t>
  </si>
  <si>
    <t>Overhead Conductors &amp; Devices</t>
  </si>
  <si>
    <t>JRNL00488753</t>
  </si>
  <si>
    <t>JRNL00492932</t>
  </si>
  <si>
    <t>FE44-00000-1080-367E</t>
  </si>
  <si>
    <t>367E</t>
  </si>
  <si>
    <t>PVC CONDUIT</t>
  </si>
  <si>
    <t>51-100 KVA TRANSFO</t>
  </si>
  <si>
    <t>LIGHTNING ARRESTO</t>
  </si>
  <si>
    <t>LIGHTING FIXTURES</t>
  </si>
  <si>
    <t>18' Fiberglass Poles</t>
  </si>
  <si>
    <t>Lighting Fixtures</t>
  </si>
  <si>
    <t>Cutouts/Conductors</t>
  </si>
  <si>
    <t>JRNL00495331</t>
  </si>
  <si>
    <t>UNDERGROUND BUR</t>
  </si>
  <si>
    <t>CONDUCTORS</t>
  </si>
  <si>
    <t>JRNL00500096</t>
  </si>
  <si>
    <t>LIGHTNING ARRESTO-Jul</t>
  </si>
  <si>
    <t>FE44-00000-1080-369B</t>
  </si>
  <si>
    <t>369B</t>
  </si>
  <si>
    <t>UNDERGROUND BUR-Jul</t>
  </si>
  <si>
    <t>LIGHTING FIXTURES-Jul</t>
  </si>
  <si>
    <t>Lighting Fixtures-Jul</t>
  </si>
  <si>
    <t>Poles various sizes-Jul</t>
  </si>
  <si>
    <t>Cutouts/Conductors-Jul</t>
  </si>
  <si>
    <t>JRNL00500116</t>
  </si>
  <si>
    <t>RET OH Services NW-Aug</t>
  </si>
  <si>
    <t>Poles various sizes-Aug</t>
  </si>
  <si>
    <t>Cutouts/Conductors-Aug</t>
  </si>
  <si>
    <t>JRNL00502457</t>
  </si>
  <si>
    <t>30' WOOD POLES</t>
  </si>
  <si>
    <t>SWITCHES DICONNE</t>
  </si>
  <si>
    <t>METERS-Aug</t>
  </si>
  <si>
    <t>METERS-Sep</t>
  </si>
  <si>
    <t>JRNL00504378</t>
  </si>
  <si>
    <t>UG Services -NW</t>
  </si>
  <si>
    <t>JRNL00506435</t>
  </si>
  <si>
    <t>30' WOOD POLES-Nov</t>
  </si>
  <si>
    <t>SWITCHES DICONNE-Nov</t>
  </si>
  <si>
    <t>LIGHTING FIXTURES-Nov</t>
  </si>
  <si>
    <t>JRNL00506437</t>
  </si>
  <si>
    <t>30' WOOD POLES-Dec</t>
  </si>
  <si>
    <t>Conductors-Dec</t>
  </si>
  <si>
    <t>SWITCHES DICONNE-Dec</t>
  </si>
  <si>
    <t>Meters-Dec</t>
  </si>
  <si>
    <t>Lighting Fixtures-Dec</t>
  </si>
  <si>
    <t>Row Labels</t>
  </si>
  <si>
    <t>Grand Total</t>
  </si>
  <si>
    <t>STORM $</t>
  </si>
  <si>
    <t>STORM # POLES</t>
  </si>
  <si>
    <t>STORM # WIRE</t>
  </si>
  <si>
    <t>STORM # TRANS</t>
  </si>
  <si>
    <t>STORM # LIGHTS</t>
  </si>
  <si>
    <t xml:space="preserve">Lighting Fixtures-Dec </t>
  </si>
  <si>
    <t xml:space="preserve">LIGHTING FIXTURES-Aug </t>
  </si>
  <si>
    <t xml:space="preserve">18' Fiberglass Poles-Aug </t>
  </si>
  <si>
    <t>STORM # METERS</t>
  </si>
  <si>
    <t xml:space="preserve">TOTALS </t>
  </si>
  <si>
    <t>Additional Correction not yet booked</t>
  </si>
  <si>
    <t>Retire Revised Wire Used During Storm</t>
  </si>
  <si>
    <t>Sum of STORM $</t>
  </si>
  <si>
    <t>Sum of STORM # POLES</t>
  </si>
  <si>
    <t>Sum of STORM # WIRE</t>
  </si>
  <si>
    <t>Sum of STORM # TRANS</t>
  </si>
  <si>
    <t>Sum of STORM # LIGHTS</t>
  </si>
  <si>
    <t>Sum of STORM # METERS</t>
  </si>
  <si>
    <t>Account</t>
  </si>
  <si>
    <t>Units</t>
  </si>
  <si>
    <t>2248 Poles</t>
  </si>
  <si>
    <t>2,188,588 feet of wire</t>
  </si>
  <si>
    <t>144 Transformers</t>
  </si>
  <si>
    <t>1,227 Transformers</t>
  </si>
  <si>
    <t>592 Meters</t>
  </si>
  <si>
    <t>127 Light Fixtures and 850 feet of wire</t>
  </si>
  <si>
    <t>591 Light Fixtures and 5,130 feet of wire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</si>
</sst>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">
    <xf numFmtId="0" fontId="0" fillId="0" borderId="0" xfId="0"/>
    <xf numFmtId="49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49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1" applyNumberFormat="1" applyFont="1"/>
    <xf numFmtId="44" fontId="0" fillId="0" borderId="0" xfId="2" applyFont="1"/>
    <xf numFmtId="165" fontId="1" fillId="2" borderId="0" xfId="1" applyNumberFormat="1" applyFont="1" applyFill="1" applyAlignment="1">
      <alignment horizontal="center"/>
    </xf>
    <xf numFmtId="44" fontId="1" fillId="2" borderId="0" xfId="2" applyFont="1" applyFill="1" applyAlignment="1">
      <alignment horizontal="center"/>
    </xf>
    <xf numFmtId="165" fontId="0" fillId="0" borderId="0" xfId="1" applyNumberFormat="1" applyFont="1" applyFill="1"/>
    <xf numFmtId="44" fontId="0" fillId="0" borderId="0" xfId="2" applyFont="1" applyFill="1"/>
    <xf numFmtId="43" fontId="0" fillId="0" borderId="0" xfId="1" applyFont="1" applyFill="1"/>
    <xf numFmtId="164" fontId="0" fillId="0" borderId="0" xfId="0" applyNumberFormat="1" applyFill="1"/>
    <xf numFmtId="44" fontId="0" fillId="0" borderId="0" xfId="0" applyNumberFormat="1" applyFont="1" applyFill="1"/>
    <xf numFmtId="49" fontId="0" fillId="0" borderId="0" xfId="0" applyNumberFormat="1" applyFill="1"/>
    <xf numFmtId="164" fontId="1" fillId="0" borderId="0" xfId="0" applyNumberFormat="1" applyFont="1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165" fontId="1" fillId="0" borderId="1" xfId="1" applyNumberFormat="1" applyFont="1" applyFill="1" applyBorder="1"/>
    <xf numFmtId="0" fontId="1" fillId="0" borderId="0" xfId="0" applyFont="1" applyBorder="1"/>
    <xf numFmtId="49" fontId="1" fillId="0" borderId="0" xfId="0" applyNumberFormat="1" applyFont="1" applyBorder="1"/>
    <xf numFmtId="164" fontId="1" fillId="0" borderId="1" xfId="0" applyNumberFormat="1" applyFont="1" applyFill="1" applyBorder="1"/>
    <xf numFmtId="44" fontId="0" fillId="0" borderId="0" xfId="2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4" fontId="1" fillId="0" borderId="1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8" Type="http://schemas.openxmlformats.org/officeDocument/2006/relationships/calcChain" Target="calcChain.xml" />
  <Relationship Id="rId4" Type="http://schemas.openxmlformats.org/officeDocument/2006/relationships/pivotCacheDefinition" Target="pivotCache/pivotCacheDefinition1.xml" />
</Relationships>
</file>

<file path=xl/pivotCache/_rels/pivotCacheDefinition1.xml.rels>&#65279;<?xml version="1.0" encoding="UTF-8" standalone="yes"?>
<Relationships xmlns="http://schemas.openxmlformats.org/package/2006/relationships">
  <Relationship Id="rId1" Type="http://schemas.openxmlformats.org/officeDocument/2006/relationships/pivotCacheRecords" Target="pivotCacheRecords1.xml" />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elch, Kathy" refreshedDate="43879.242040625002" createdVersion="5" refreshedVersion="5" minRefreshableVersion="3" recordCount="70">
  <cacheSource type="worksheet">
    <worksheetSource ref="A1:U71" sheet="Sheet2"/>
  </cacheSource>
  <cacheFields count="21">
    <cacheField name="Journal_Type" numFmtId="49">
      <sharedItems/>
    </cacheField>
    <cacheField name="Originating_Org" numFmtId="49">
      <sharedItems containsBlank="1"/>
    </cacheField>
    <cacheField name="Journal_Number" numFmtId="0">
      <sharedItems containsBlank="1"/>
    </cacheField>
    <cacheField name="Account_Code" numFmtId="49">
      <sharedItems/>
    </cacheField>
    <cacheField name="Seg1_Code" numFmtId="49">
      <sharedItems/>
    </cacheField>
    <cacheField name="Seg2_Code" numFmtId="49">
      <sharedItems/>
    </cacheField>
    <cacheField name="Seg3_Code" numFmtId="49">
      <sharedItems/>
    </cacheField>
    <cacheField name="Seg4_Code" numFmtId="49">
      <sharedItems count="11">
        <s v="370E"/>
        <s v="364E"/>
        <s v="365E"/>
        <s v="368H"/>
        <s v="368B"/>
        <s v="369H"/>
        <s v="371A"/>
        <s v="371B"/>
        <s v="373A"/>
        <s v="367E"/>
        <s v="369B"/>
      </sharedItems>
    </cacheField>
    <cacheField name="Reference_Code" numFmtId="49">
      <sharedItems containsBlank="1"/>
    </cacheField>
    <cacheField name="Amount" numFmtId="164">
      <sharedItems containsSemiMixedTypes="0" containsString="0" containsNumber="1" minValue="24.47" maxValue="336488.29"/>
    </cacheField>
    <cacheField name="Description" numFmtId="49">
      <sharedItems/>
    </cacheField>
    <cacheField name="STORM # POLES" numFmtId="0">
      <sharedItems containsBlank="1" containsMixedTypes="1" containsNumber="1" containsInteger="1" minValue="0" maxValue="2106" count="11">
        <s v=""/>
        <n v="2106"/>
        <m/>
        <n v="29"/>
        <n v="37"/>
        <n v="27"/>
        <n v="0"/>
        <n v="2"/>
        <n v="34"/>
        <n v="11"/>
        <n v="1"/>
      </sharedItems>
    </cacheField>
    <cacheField name="STORM # WIRE" numFmtId="0">
      <sharedItems containsString="0" containsBlank="1" containsNumber="1" containsInteger="1" minValue="0" maxValue="1969144" count="16">
        <m/>
        <n v="1969144"/>
        <n v="390"/>
        <n v="0"/>
        <n v="3280"/>
        <n v="1989"/>
        <n v="101"/>
        <n v="3430"/>
        <n v="1840"/>
        <n v="2100"/>
        <n v="400"/>
        <n v="8000"/>
        <n v="650"/>
        <n v="450"/>
        <n v="550"/>
        <n v="202244"/>
      </sharedItems>
    </cacheField>
    <cacheField name="STORM # TRANS" numFmtId="0">
      <sharedItems containsString="0" containsBlank="1" containsNumber="1" containsInteger="1" minValue="0" maxValue="1226" count="5">
        <m/>
        <n v="1226"/>
        <n v="0"/>
        <n v="1"/>
        <n v="144"/>
      </sharedItems>
    </cacheField>
    <cacheField name="STORM # METERS" numFmtId="0">
      <sharedItems containsString="0" containsBlank="1" containsNumber="1" containsInteger="1" minValue="281" maxValue="311" count="3">
        <m/>
        <n v="311"/>
        <n v="281"/>
      </sharedItems>
    </cacheField>
    <cacheField name="STORM # LIGHTS" numFmtId="0">
      <sharedItems containsString="0" containsBlank="1" containsNumber="1" containsInteger="1" minValue="0" maxValue="180" count="14">
        <m/>
        <n v="180"/>
        <n v="39"/>
        <n v="6"/>
        <n v="71"/>
        <n v="14"/>
        <n v="125"/>
        <n v="36"/>
        <n v="70"/>
        <n v="22"/>
        <n v="57"/>
        <n v="5"/>
        <n v="0"/>
        <n v="2"/>
      </sharedItems>
    </cacheField>
    <cacheField name="STORM $" numFmtId="0">
      <sharedItems containsString="0" containsBlank="1" containsNumber="1" minValue="0" maxValue="341422.65"/>
    </cacheField>
    <cacheField name="Document_2" numFmtId="49">
      <sharedItems containsBlank="1"/>
    </cacheField>
    <cacheField name="Apply_Date" numFmtId="14">
      <sharedItems containsNonDate="0" containsDate="1" containsString="0" containsBlank="1" minDate="2018-12-19T00:00:00" maxDate="2020-01-01T00:00:00"/>
    </cacheField>
    <cacheField name="Posted_Date" numFmtId="14">
      <sharedItems containsNonDate="0" containsDate="1" containsString="0" containsBlank="1" minDate="2018-12-31T00:00:00" maxDate="2020-01-10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s v="PLANTRET"/>
    <s v="FE00"/>
    <s v="JRNL00477625"/>
    <s v="FE44-00000-1080-370E"/>
    <s v="FE44"/>
    <s v="00000"/>
    <s v="1080"/>
    <x v="0"/>
    <s v="Ret"/>
    <n v="2212.5500000000002"/>
    <s v="Ret 30 maters various sizes"/>
    <x v="0"/>
    <x v="0"/>
    <x v="0"/>
    <x v="0"/>
    <x v="0"/>
    <m/>
    <s v="JRNL00477625"/>
    <d v="2018-12-19T00:00:00"/>
    <d v="2018-12-31T00:00:00"/>
    <s v="Yes"/>
  </r>
  <r>
    <s v="PLANTRET"/>
    <s v="FE00"/>
    <s v="JRNL00477952"/>
    <s v="FE44-00000-1080-364E"/>
    <s v="FE44"/>
    <s v="00000"/>
    <s v="1080"/>
    <x v="1"/>
    <s v="Ret"/>
    <n v="319209.8"/>
    <s v="Poles various sizes"/>
    <x v="1"/>
    <x v="0"/>
    <x v="0"/>
    <x v="0"/>
    <x v="0"/>
    <n v="341422.65"/>
    <s v="JRNL00477952"/>
    <d v="2018-12-31T00:00:00"/>
    <d v="2018-12-31T00:00:00"/>
    <s v="Yes"/>
  </r>
  <r>
    <s v="PLANTRET"/>
    <s v="FE00"/>
    <s v="JRNL00477952"/>
    <s v="FE44-00000-1080-365E"/>
    <s v="FE44"/>
    <s v="00000"/>
    <s v="1080"/>
    <x v="2"/>
    <s v="Ret"/>
    <n v="257212.76"/>
    <s v="Cutouts"/>
    <x v="2"/>
    <x v="1"/>
    <x v="0"/>
    <x v="0"/>
    <x v="0"/>
    <n v="264538.76"/>
    <s v="JRNL00477952"/>
    <d v="2018-12-31T00:00:00"/>
    <d v="2018-12-31T00:00:00"/>
    <s v="Yes"/>
  </r>
  <r>
    <s v="PLANTRET"/>
    <s v="FE00"/>
    <s v="JRNL00477952"/>
    <s v="FE44-00000-1080-368H"/>
    <s v="FE44"/>
    <s v="00000"/>
    <s v="1080"/>
    <x v="3"/>
    <s v="Ret"/>
    <n v="246511.93"/>
    <s v="Transformers"/>
    <x v="2"/>
    <x v="0"/>
    <x v="1"/>
    <x v="0"/>
    <x v="0"/>
    <n v="234325.97"/>
    <s v="JRNL00477952"/>
    <d v="2018-12-31T00:00:00"/>
    <d v="2018-12-31T00:00:00"/>
    <s v="Yes"/>
  </r>
  <r>
    <s v="PLANTRET"/>
    <s v="FE00"/>
    <s v="JRNL00478488"/>
    <s v="FE44-00000-1080-370E"/>
    <s v="FE44"/>
    <s v="00000"/>
    <s v="1080"/>
    <x v="0"/>
    <s v="Ret"/>
    <n v="20958.98"/>
    <s v="FE44 Meter Retirements-Dec 2018"/>
    <x v="0"/>
    <x v="0"/>
    <x v="0"/>
    <x v="1"/>
    <x v="0"/>
    <n v="19403.14"/>
    <s v="JRNL00478488"/>
    <d v="2018-12-31T00:00:00"/>
    <d v="2019-01-04T00:00:00"/>
    <s v="Yes"/>
  </r>
  <r>
    <s v="PLANTRET"/>
    <s v="FE00"/>
    <s v="JRNL00486574"/>
    <s v="FE44-00000-1080-364E"/>
    <s v="FE44"/>
    <s v="00000"/>
    <s v="1080"/>
    <x v="1"/>
    <s v="Ret"/>
    <n v="10269.77"/>
    <s v="Poles various sizes"/>
    <x v="3"/>
    <x v="0"/>
    <x v="0"/>
    <x v="0"/>
    <x v="0"/>
    <n v="6890.81"/>
    <s v="JRNL00486574"/>
    <d v="2019-03-31T00:00:00"/>
    <d v="2019-04-08T00:00:00"/>
    <s v="Yes"/>
  </r>
  <r>
    <s v="PLANTRET"/>
    <s v="FE00"/>
    <s v="JRNL00486574"/>
    <s v="FE44-00000-1080-365E"/>
    <s v="FE44"/>
    <s v="00000"/>
    <s v="1080"/>
    <x v="2"/>
    <s v="Ret"/>
    <n v="21082.35"/>
    <s v="Overhead Conductors &amp; Devices"/>
    <x v="0"/>
    <x v="2"/>
    <x v="0"/>
    <x v="0"/>
    <x v="0"/>
    <n v="82.86"/>
    <s v="JRNL00486574"/>
    <d v="2019-03-31T00:00:00"/>
    <d v="2019-04-08T00:00:00"/>
    <s v="Yes"/>
  </r>
  <r>
    <s v="PLANTRET"/>
    <s v="FE00"/>
    <s v="JRNL00486574"/>
    <s v="FE44-00000-1080-368B"/>
    <s v="FE44"/>
    <s v="00000"/>
    <s v="1080"/>
    <x v="4"/>
    <s v="Ret"/>
    <n v="6080.44"/>
    <s v="Transformers"/>
    <x v="0"/>
    <x v="0"/>
    <x v="2"/>
    <x v="0"/>
    <x v="0"/>
    <n v="0"/>
    <s v="JRNL00486574"/>
    <d v="2019-03-31T00:00:00"/>
    <d v="2019-04-08T00:00:00"/>
    <s v="Yes"/>
  </r>
  <r>
    <s v="PLANTRET"/>
    <s v="FE00"/>
    <s v="JRNL00486574"/>
    <s v="FE44-00000-1080-368H"/>
    <s v="FE44"/>
    <s v="00000"/>
    <s v="1080"/>
    <x v="3"/>
    <s v="Ret"/>
    <n v="24.47"/>
    <s v="Transformers"/>
    <x v="0"/>
    <x v="0"/>
    <x v="3"/>
    <x v="0"/>
    <x v="0"/>
    <n v="24.47"/>
    <s v="JRNL00486574"/>
    <d v="2019-03-31T00:00:00"/>
    <d v="2019-04-08T00:00:00"/>
    <s v="Yes"/>
  </r>
  <r>
    <s v="PLANTRET"/>
    <s v="FE00"/>
    <s v="JRNL00486574"/>
    <s v="FE44-00000-1080-369H"/>
    <s v="FE44"/>
    <s v="00000"/>
    <s v="1080"/>
    <x v="5"/>
    <s v="Ret"/>
    <n v="75041.59"/>
    <s v="Services-Overhead"/>
    <x v="0"/>
    <x v="3"/>
    <x v="0"/>
    <x v="0"/>
    <x v="0"/>
    <n v="0"/>
    <s v="JRNL00486574"/>
    <d v="2019-03-31T00:00:00"/>
    <d v="2019-04-08T00:00:00"/>
    <s v="Yes"/>
  </r>
  <r>
    <s v="PLANTRET"/>
    <s v="FE00"/>
    <s v="JRNL00486574"/>
    <s v="FE44-00000-1080-370E"/>
    <s v="FE44"/>
    <s v="00000"/>
    <s v="1080"/>
    <x v="0"/>
    <s v="Ret"/>
    <n v="26239.54"/>
    <s v="Meters"/>
    <x v="0"/>
    <x v="0"/>
    <x v="0"/>
    <x v="2"/>
    <x v="0"/>
    <n v="23786.36"/>
    <s v="JRNL00486574"/>
    <d v="2019-03-31T00:00:00"/>
    <d v="2019-04-08T00:00:00"/>
    <s v="Yes"/>
  </r>
  <r>
    <s v="PLANTRET"/>
    <s v="FE00"/>
    <s v="JRNL00486574"/>
    <s v="FE44-00000-1080-371A"/>
    <s v="FE44"/>
    <s v="00000"/>
    <s v="1080"/>
    <x v="6"/>
    <s v="Ret"/>
    <n v="31636.59"/>
    <s v="Install on Cust Premises-Above Ground"/>
    <x v="0"/>
    <x v="0"/>
    <x v="0"/>
    <x v="0"/>
    <x v="1"/>
    <n v="31636.59"/>
    <s v="JRNL00486574"/>
    <d v="2019-03-31T00:00:00"/>
    <d v="2019-04-08T00:00:00"/>
    <s v="Yes"/>
  </r>
  <r>
    <s v="PLANTRET"/>
    <s v="FE00"/>
    <s v="JRNL00486574"/>
    <s v="FE44-00000-1080-371B"/>
    <s v="FE44"/>
    <s v="00000"/>
    <s v="1080"/>
    <x v="7"/>
    <s v="Ret"/>
    <n v="9327.27"/>
    <s v="Install on Cust Premises-Above Ground"/>
    <x v="0"/>
    <x v="0"/>
    <x v="0"/>
    <x v="0"/>
    <x v="2"/>
    <n v="9327.27"/>
    <s v="JRNL00486574"/>
    <d v="2019-03-31T00:00:00"/>
    <d v="2019-04-08T00:00:00"/>
    <s v="Yes"/>
  </r>
  <r>
    <s v="PLANTRET"/>
    <s v="FE00"/>
    <s v="JRNL00486574"/>
    <s v="FE44-00000-1080-373A"/>
    <s v="FE44"/>
    <s v="00000"/>
    <s v="1080"/>
    <x v="8"/>
    <s v="Ret"/>
    <n v="93076.37"/>
    <s v="St Lighting &amp; Signal Sys-Above Ground"/>
    <x v="0"/>
    <x v="0"/>
    <x v="0"/>
    <x v="0"/>
    <x v="3"/>
    <n v="702.41"/>
    <s v="JRNL00486574"/>
    <d v="2019-03-31T00:00:00"/>
    <d v="2019-04-08T00:00:00"/>
    <s v="Yes"/>
  </r>
  <r>
    <s v="PLANTRET"/>
    <s v="FE00"/>
    <s v="JRNL00488753"/>
    <s v="FE44-00000-1080-364E"/>
    <s v="FE44"/>
    <s v="00000"/>
    <s v="1080"/>
    <x v="1"/>
    <s v="Ret"/>
    <n v="12392.71"/>
    <s v="Poles various sizes"/>
    <x v="4"/>
    <x v="0"/>
    <x v="0"/>
    <x v="0"/>
    <x v="0"/>
    <n v="7239.87"/>
    <s v="JRNL00488753"/>
    <d v="2019-04-30T00:00:00"/>
    <d v="2019-05-08T00:00:00"/>
    <s v="Yes"/>
  </r>
  <r>
    <s v="PLANTRET"/>
    <s v="FE00"/>
    <s v="JRNL00488753"/>
    <s v="FE44-00000-1080-365E"/>
    <s v="FE44"/>
    <s v="00000"/>
    <s v="1080"/>
    <x v="2"/>
    <s v="Ret"/>
    <n v="2148.81"/>
    <s v="Overhead Conductors &amp; Devices"/>
    <x v="0"/>
    <x v="4"/>
    <x v="0"/>
    <x v="0"/>
    <x v="0"/>
    <n v="673.43999999999994"/>
    <s v="JRNL00488753"/>
    <d v="2019-04-30T00:00:00"/>
    <d v="2019-05-08T00:00:00"/>
    <s v="Yes"/>
  </r>
  <r>
    <s v="PLANTRET"/>
    <s v="FE00"/>
    <s v="JRNL00488753"/>
    <s v="FE44-00000-1080-368B"/>
    <s v="FE44"/>
    <s v="00000"/>
    <s v="1080"/>
    <x v="4"/>
    <s v="Ret"/>
    <n v="65124.92"/>
    <s v="Transformers"/>
    <x v="0"/>
    <x v="0"/>
    <x v="4"/>
    <x v="0"/>
    <x v="0"/>
    <n v="4189.25"/>
    <s v="JRNL00488753"/>
    <d v="2019-04-30T00:00:00"/>
    <d v="2019-05-08T00:00:00"/>
    <s v="Yes"/>
  </r>
  <r>
    <s v="PLANTRET"/>
    <s v="FE00"/>
    <s v="JRNL00488753"/>
    <s v="FE44-00000-1080-368H"/>
    <s v="FE44"/>
    <s v="00000"/>
    <s v="1080"/>
    <x v="3"/>
    <s v="Ret"/>
    <n v="4460.25"/>
    <s v="Transformers"/>
    <x v="0"/>
    <x v="0"/>
    <x v="2"/>
    <x v="0"/>
    <x v="0"/>
    <n v="0"/>
    <s v="JRNL00488753"/>
    <d v="2019-04-30T00:00:00"/>
    <d v="2019-05-08T00:00:00"/>
    <s v="Yes"/>
  </r>
  <r>
    <s v="PLANTRET"/>
    <s v="FE00"/>
    <s v="JRNL00488753"/>
    <s v="FE44-00000-1080-369H"/>
    <s v="FE44"/>
    <s v="00000"/>
    <s v="1080"/>
    <x v="5"/>
    <s v="Ret"/>
    <n v="7805.17"/>
    <s v="Services-Overhead"/>
    <x v="0"/>
    <x v="3"/>
    <x v="0"/>
    <x v="0"/>
    <x v="0"/>
    <n v="0"/>
    <s v="JRNL00488753"/>
    <d v="2019-04-30T00:00:00"/>
    <d v="2019-05-08T00:00:00"/>
    <s v="Yes"/>
  </r>
  <r>
    <s v="PLANTRET"/>
    <s v="FE00"/>
    <s v="JRNL00488753"/>
    <s v="FE44-00000-1080-371A"/>
    <s v="FE44"/>
    <s v="00000"/>
    <s v="1080"/>
    <x v="6"/>
    <s v="Ret"/>
    <n v="336488.29"/>
    <s v="Install on Cust Premises-Above Ground"/>
    <x v="0"/>
    <x v="5"/>
    <x v="0"/>
    <x v="0"/>
    <x v="4"/>
    <n v="336488.29"/>
    <s v="JRNL00488753"/>
    <d v="2019-04-30T00:00:00"/>
    <d v="2019-05-08T00:00:00"/>
    <s v="Yes"/>
  </r>
  <r>
    <s v="PLANTRET"/>
    <s v="FE00"/>
    <s v="JRNL00488753"/>
    <s v="FE44-00000-1080-371B"/>
    <s v="FE44"/>
    <s v="00000"/>
    <s v="1080"/>
    <x v="7"/>
    <s v="Ret"/>
    <n v="33517.199999999997"/>
    <s v="Install on Cust Premises-Above Ground"/>
    <x v="0"/>
    <x v="6"/>
    <x v="0"/>
    <x v="0"/>
    <x v="0"/>
    <n v="33517.199999999997"/>
    <s v="JRNL00488753"/>
    <d v="2019-04-30T00:00:00"/>
    <d v="2019-05-08T00:00:00"/>
    <s v="Yes"/>
  </r>
  <r>
    <s v="PLANTRET"/>
    <s v="FE00"/>
    <s v="JRNL00488753"/>
    <s v="FE44-00000-1080-373A"/>
    <s v="FE44"/>
    <s v="00000"/>
    <s v="1080"/>
    <x v="8"/>
    <s v="Ret"/>
    <n v="11379.44"/>
    <s v="St Lighting &amp; Signal Sys-Above Ground"/>
    <x v="0"/>
    <x v="0"/>
    <x v="0"/>
    <x v="0"/>
    <x v="5"/>
    <n v="1780.89"/>
    <s v="JRNL00488753"/>
    <d v="2019-04-30T00:00:00"/>
    <d v="2019-05-08T00:00:00"/>
    <s v="Yes"/>
  </r>
  <r>
    <s v="PLANTRET"/>
    <s v="FE00"/>
    <s v="JRNL00492932"/>
    <s v="FE44-00000-1080-364E"/>
    <s v="FE44"/>
    <s v="00000"/>
    <s v="1080"/>
    <x v="1"/>
    <s v="Ret"/>
    <n v="12077.66"/>
    <s v="Poles various sizes"/>
    <x v="5"/>
    <x v="0"/>
    <x v="0"/>
    <x v="0"/>
    <x v="0"/>
    <n v="5959.72"/>
    <s v="JRNL00492932"/>
    <d v="2019-06-30T00:00:00"/>
    <d v="2019-07-05T00:00:00"/>
    <s v="Yes"/>
  </r>
  <r>
    <s v="PLANTRET"/>
    <s v="FE00"/>
    <s v="JRNL00492932"/>
    <s v="FE44-00000-1080-365E"/>
    <s v="FE44"/>
    <s v="00000"/>
    <s v="1080"/>
    <x v="2"/>
    <s v="Ret"/>
    <n v="3166.49"/>
    <s v="Cutouts/Conductors"/>
    <x v="2"/>
    <x v="7"/>
    <x v="0"/>
    <x v="0"/>
    <x v="0"/>
    <n v="1341.19"/>
    <s v="JRNL00492932"/>
    <d v="2019-06-30T00:00:00"/>
    <d v="2019-07-05T00:00:00"/>
    <s v="Yes"/>
  </r>
  <r>
    <s v="PLANTRET"/>
    <s v="FE00"/>
    <s v="JRNL00492932"/>
    <s v="FE44-00000-1080-367E"/>
    <s v="FE44"/>
    <s v="00000"/>
    <s v="1080"/>
    <x v="9"/>
    <s v="Ret"/>
    <n v="794.85"/>
    <s v="PVC CONDUIT"/>
    <x v="6"/>
    <x v="0"/>
    <x v="0"/>
    <x v="0"/>
    <x v="0"/>
    <n v="0"/>
    <s v="JRNL00492932"/>
    <d v="2019-06-30T00:00:00"/>
    <d v="2019-07-05T00:00:00"/>
    <s v="Yes"/>
  </r>
  <r>
    <s v="PLANTRET"/>
    <s v="FE00"/>
    <s v="JRNL00492932"/>
    <s v="FE44-00000-1080-368B"/>
    <s v="FE44"/>
    <s v="00000"/>
    <s v="1080"/>
    <x v="4"/>
    <s v="Ret"/>
    <n v="3410.05"/>
    <s v="51-100 KVA TRANSFO"/>
    <x v="6"/>
    <x v="0"/>
    <x v="0"/>
    <x v="0"/>
    <x v="0"/>
    <n v="0"/>
    <s v="JRNL00492932"/>
    <d v="2019-06-30T00:00:00"/>
    <d v="2019-07-05T00:00:00"/>
    <s v="Yes"/>
  </r>
  <r>
    <s v="PLANTRET"/>
    <s v="FE00"/>
    <s v="JRNL00492932"/>
    <s v="FE44-00000-1080-368H"/>
    <s v="FE44"/>
    <s v="00000"/>
    <s v="1080"/>
    <x v="3"/>
    <s v="Ret"/>
    <n v="35717.79"/>
    <s v="LIGHTNING ARRESTO"/>
    <x v="6"/>
    <x v="0"/>
    <x v="0"/>
    <x v="0"/>
    <x v="0"/>
    <n v="0"/>
    <s v="JRNL00492932"/>
    <d v="2019-06-30T00:00:00"/>
    <d v="2019-07-05T00:00:00"/>
    <s v="Yes"/>
  </r>
  <r>
    <s v="PLANTRET"/>
    <s v="FE00"/>
    <s v="JRNL00492932"/>
    <s v="FE44-00000-1080-371A"/>
    <s v="FE44"/>
    <s v="00000"/>
    <s v="1080"/>
    <x v="6"/>
    <s v="Ret"/>
    <n v="28257.9"/>
    <s v="LIGHTING FIXTURES"/>
    <x v="2"/>
    <x v="8"/>
    <x v="0"/>
    <x v="0"/>
    <x v="6"/>
    <n v="28257"/>
    <s v="JRNL00492932"/>
    <d v="2019-06-30T00:00:00"/>
    <d v="2019-07-05T00:00:00"/>
    <s v="Yes"/>
  </r>
  <r>
    <s v="PLANTRET"/>
    <s v="FE00"/>
    <s v="JRNL00492932"/>
    <s v="FE44-00000-1080-371B"/>
    <s v="FE44"/>
    <s v="00000"/>
    <s v="1080"/>
    <x v="7"/>
    <s v="Ret"/>
    <n v="1410.08"/>
    <s v="18' Fiberglass Poles"/>
    <x v="7"/>
    <x v="0"/>
    <x v="0"/>
    <x v="0"/>
    <x v="0"/>
    <n v="1410.08"/>
    <s v="JRNL00492932"/>
    <d v="2019-06-30T00:00:00"/>
    <d v="2019-07-05T00:00:00"/>
    <s v="Yes"/>
  </r>
  <r>
    <s v="PLANTRET"/>
    <s v="FE00"/>
    <s v="JRNL00492932"/>
    <s v="FE44-00000-1080-373A"/>
    <s v="FE44"/>
    <s v="00000"/>
    <s v="1080"/>
    <x v="8"/>
    <s v="Ret"/>
    <n v="9911.5"/>
    <s v="LIGHTING FIXTURES"/>
    <x v="2"/>
    <x v="0"/>
    <x v="0"/>
    <x v="0"/>
    <x v="5"/>
    <n v="1227.6199999999999"/>
    <s v="JRNL00492932"/>
    <d v="2019-06-30T00:00:00"/>
    <d v="2019-07-05T00:00:00"/>
    <s v="Yes"/>
  </r>
  <r>
    <s v="PLANTRET"/>
    <s v="FE00"/>
    <s v="JRNL00495331"/>
    <s v="FE44-00000-1080-365E"/>
    <s v="FE44"/>
    <s v="00000"/>
    <s v="1080"/>
    <x v="2"/>
    <s v="Ret"/>
    <n v="614"/>
    <s v="CONDUCTORS"/>
    <x v="2"/>
    <x v="9"/>
    <x v="0"/>
    <x v="0"/>
    <x v="0"/>
    <n v="614"/>
    <s v="JRNL00495331"/>
    <d v="2019-07-31T00:00:00"/>
    <d v="2019-08-06T00:00:00"/>
    <s v="Yes"/>
  </r>
  <r>
    <s v="PLANTRET"/>
    <s v="FE00"/>
    <s v="JRNL00495331"/>
    <s v="FE44-00000-1080-368B"/>
    <s v="FE44"/>
    <s v="00000"/>
    <s v="1080"/>
    <x v="4"/>
    <s v="Ret"/>
    <n v="52853.83"/>
    <s v="UNDERGROUND BUR"/>
    <x v="2"/>
    <x v="0"/>
    <x v="0"/>
    <x v="0"/>
    <x v="0"/>
    <n v="0"/>
    <s v="JRNL00495331"/>
    <d v="2019-07-31T00:00:00"/>
    <d v="2019-08-06T00:00:00"/>
    <s v="Yes"/>
  </r>
  <r>
    <s v="PLANTRET"/>
    <s v="FE00"/>
    <s v="JRNL00495331"/>
    <s v="FE44-00000-1080-371A"/>
    <s v="FE44"/>
    <s v="00000"/>
    <s v="1080"/>
    <x v="6"/>
    <s v="Ret"/>
    <n v="10357.67"/>
    <s v="LIGHTING FIXTURES"/>
    <x v="2"/>
    <x v="0"/>
    <x v="0"/>
    <x v="0"/>
    <x v="4"/>
    <n v="10357.67"/>
    <s v="JRNL00495331"/>
    <d v="2019-07-31T00:00:00"/>
    <d v="2019-08-06T00:00:00"/>
    <s v="Yes"/>
  </r>
  <r>
    <s v="PLANTRET"/>
    <s v="FE00"/>
    <s v="JRNL00495331"/>
    <s v="FE44-00000-1080-373A"/>
    <s v="FE44"/>
    <s v="00000"/>
    <s v="1080"/>
    <x v="8"/>
    <s v="Ret"/>
    <n v="4115.51"/>
    <s v="LIGHTING FIXTURES"/>
    <x v="2"/>
    <x v="10"/>
    <x v="0"/>
    <x v="0"/>
    <x v="7"/>
    <n v="4115.51"/>
    <s v="JRNL00495331"/>
    <d v="2019-07-31T00:00:00"/>
    <d v="2019-08-06T00:00:00"/>
    <s v="Yes"/>
  </r>
  <r>
    <s v="PLANTRET"/>
    <s v="FE00"/>
    <s v="JRNL00500096"/>
    <s v="FE44-00000-1080-364E"/>
    <s v="FE44"/>
    <s v="00000"/>
    <s v="1080"/>
    <x v="1"/>
    <s v="Ret"/>
    <n v="6620.9"/>
    <s v="Poles various sizes-Jul"/>
    <x v="8"/>
    <x v="0"/>
    <x v="0"/>
    <x v="0"/>
    <x v="0"/>
    <n v="4106.5600000000004"/>
    <s v="JRNL00500096"/>
    <d v="2019-09-30T00:00:00"/>
    <d v="2019-10-07T00:00:00"/>
    <s v="Yes"/>
  </r>
  <r>
    <s v="PLANTRET"/>
    <s v="FE00"/>
    <s v="JRNL00500116"/>
    <s v="FE44-00000-1080-364E"/>
    <s v="FE44"/>
    <s v="00000"/>
    <s v="1080"/>
    <x v="1"/>
    <s v="Ret"/>
    <n v="5850.26"/>
    <s v="Poles various sizes-Aug"/>
    <x v="9"/>
    <x v="0"/>
    <x v="0"/>
    <x v="0"/>
    <x v="0"/>
    <n v="1744.83"/>
    <s v="JRNL00500116"/>
    <d v="2019-09-30T00:00:00"/>
    <d v="2019-10-07T00:00:00"/>
    <s v="Yes"/>
  </r>
  <r>
    <s v="PLANTRET"/>
    <s v="FE00"/>
    <s v="JRNL00500096"/>
    <s v="FE44-00000-1080-365E"/>
    <s v="FE44"/>
    <s v="00000"/>
    <s v="1080"/>
    <x v="2"/>
    <s v="Ret"/>
    <n v="4358.83"/>
    <s v="Cutouts/Conductors-Jul"/>
    <x v="0"/>
    <x v="11"/>
    <x v="0"/>
    <x v="0"/>
    <x v="0"/>
    <n v="4358.83"/>
    <s v="JRNL00500096"/>
    <d v="2019-09-30T00:00:00"/>
    <d v="2019-10-07T00:00:00"/>
    <s v="Yes"/>
  </r>
  <r>
    <s v="PLANTRET"/>
    <s v="FE00"/>
    <s v="JRNL00500116"/>
    <s v="FE44-00000-1080-365E"/>
    <s v="FE44"/>
    <s v="00000"/>
    <s v="1080"/>
    <x v="2"/>
    <s v="Ret"/>
    <n v="1797.13"/>
    <s v="Cutouts/Conductors-Aug"/>
    <x v="2"/>
    <x v="0"/>
    <x v="0"/>
    <x v="0"/>
    <x v="0"/>
    <n v="1.17"/>
    <s v="JRNL00500116"/>
    <d v="2019-09-30T00:00:00"/>
    <d v="2019-10-07T00:00:00"/>
    <s v="Yes"/>
  </r>
  <r>
    <s v="PLANTRET"/>
    <s v="FE00"/>
    <s v="JRNL00500096"/>
    <s v="FE44-00000-1080-368H"/>
    <s v="FE44"/>
    <s v="00000"/>
    <s v="1080"/>
    <x v="3"/>
    <s v="Ret"/>
    <n v="1142.6500000000001"/>
    <s v="LIGHTNING ARRESTO-Jul"/>
    <x v="6"/>
    <x v="0"/>
    <x v="0"/>
    <x v="0"/>
    <x v="0"/>
    <n v="0"/>
    <s v="JRNL00500096"/>
    <d v="2019-09-30T00:00:00"/>
    <d v="2019-10-07T00:00:00"/>
    <s v="Yes"/>
  </r>
  <r>
    <s v="PLANTRET"/>
    <s v="FE00"/>
    <s v="JRNL00500096"/>
    <s v="FE44-00000-1080-369B"/>
    <s v="FE44"/>
    <s v="00000"/>
    <s v="1080"/>
    <x v="10"/>
    <s v="Ret"/>
    <n v="146135.9"/>
    <s v="UNDERGROUND BUR-Jul"/>
    <x v="6"/>
    <x v="3"/>
    <x v="0"/>
    <x v="0"/>
    <x v="0"/>
    <n v="0"/>
    <s v="JRNL00500096"/>
    <d v="2019-09-30T00:00:00"/>
    <d v="2019-10-07T00:00:00"/>
    <s v="Yes"/>
  </r>
  <r>
    <s v="PLANTRET"/>
    <s v="FE00"/>
    <s v="JRNL00500116"/>
    <s v="FE44-00000-1080-369H"/>
    <s v="FE44"/>
    <s v="00000"/>
    <s v="1080"/>
    <x v="5"/>
    <s v="Ret"/>
    <n v="150096.29"/>
    <s v="RET OH Services NW-Aug"/>
    <x v="6"/>
    <x v="0"/>
    <x v="0"/>
    <x v="0"/>
    <x v="0"/>
    <n v="0"/>
    <s v="JRNL00500116"/>
    <d v="2019-09-30T00:00:00"/>
    <d v="2019-10-07T00:00:00"/>
    <s v="Yes"/>
  </r>
  <r>
    <s v="PLANTRET"/>
    <s v="FE00"/>
    <s v="JRNL00500096"/>
    <s v="FE44-00000-1080-371A"/>
    <s v="FE44"/>
    <s v="00000"/>
    <s v="1080"/>
    <x v="6"/>
    <s v="Ret"/>
    <n v="13772.53"/>
    <s v="LIGHTING FIXTURES-Jul"/>
    <x v="2"/>
    <x v="0"/>
    <x v="0"/>
    <x v="0"/>
    <x v="8"/>
    <n v="13772.53"/>
    <s v="JRNL00500096"/>
    <d v="2019-09-30T00:00:00"/>
    <d v="2019-10-07T00:00:00"/>
    <s v="Yes"/>
  </r>
  <r>
    <s v="PLANTRET"/>
    <s v="FE00"/>
    <s v="JRNL00500116"/>
    <s v="FE44-00000-1080-371A"/>
    <s v="FE44"/>
    <s v="00000"/>
    <s v="1080"/>
    <x v="6"/>
    <s v="Ret"/>
    <n v="5861.77"/>
    <s v="LIGHTING FIXTURES-Aug "/>
    <x v="2"/>
    <x v="12"/>
    <x v="0"/>
    <x v="0"/>
    <x v="9"/>
    <n v="3356.58"/>
    <s v="JRNL00500116"/>
    <d v="2019-09-30T00:00:00"/>
    <d v="2019-10-07T00:00:00"/>
    <s v="Yes"/>
  </r>
  <r>
    <s v="PLANTRET"/>
    <s v="FE00"/>
    <s v="JRNL00500116"/>
    <s v="FE44-00000-1080-371B"/>
    <s v="FE44"/>
    <s v="00000"/>
    <s v="1080"/>
    <x v="7"/>
    <s v="Ret"/>
    <n v="597.09"/>
    <s v="18' Fiberglass Poles-Aug "/>
    <x v="6"/>
    <x v="0"/>
    <x v="0"/>
    <x v="0"/>
    <x v="0"/>
    <n v="0"/>
    <s v="JRNL00500116"/>
    <d v="2019-09-30T00:00:00"/>
    <d v="2019-10-07T00:00:00"/>
    <s v="Yes"/>
  </r>
  <r>
    <s v="PLANTRET"/>
    <s v="FE00"/>
    <s v="JRNL00500096"/>
    <s v="FE44-00000-1080-373A"/>
    <s v="FE44"/>
    <s v="00000"/>
    <s v="1080"/>
    <x v="8"/>
    <s v="Ret"/>
    <n v="7465.53"/>
    <s v="LIGHTING FIXTURES-Jul"/>
    <x v="0"/>
    <x v="13"/>
    <x v="0"/>
    <x v="0"/>
    <x v="10"/>
    <n v="7465.53"/>
    <s v="JRNL00500096"/>
    <d v="2019-09-30T00:00:00"/>
    <d v="2019-10-07T00:00:00"/>
    <s v="Yes"/>
  </r>
  <r>
    <s v="PLANTRET"/>
    <s v="FE00"/>
    <s v="JRNL00502457"/>
    <s v="FE44-00000-1080-364E"/>
    <s v="FE44"/>
    <s v="00000"/>
    <s v="1080"/>
    <x v="1"/>
    <s v="Ret"/>
    <n v="4692.51"/>
    <s v="30' WOOD POLES"/>
    <x v="7"/>
    <x v="0"/>
    <x v="0"/>
    <x v="0"/>
    <x v="0"/>
    <n v="730.71"/>
    <s v="JRNL00502457"/>
    <d v="2019-10-31T00:00:00"/>
    <d v="2019-11-07T00:00:00"/>
    <s v="Yes"/>
  </r>
  <r>
    <s v="PLANTRET"/>
    <s v="FE00"/>
    <s v="JRNL00502457"/>
    <s v="FE44-00000-1080-365E"/>
    <s v="FE44"/>
    <s v="00000"/>
    <s v="1080"/>
    <x v="2"/>
    <s v="Ret"/>
    <n v="760.35"/>
    <s v="CONDUCTORS"/>
    <x v="6"/>
    <x v="0"/>
    <x v="0"/>
    <x v="0"/>
    <x v="0"/>
    <n v="0"/>
    <s v="JRNL00502457"/>
    <d v="2019-10-31T00:00:00"/>
    <d v="2019-11-07T00:00:00"/>
    <s v="Yes"/>
  </r>
  <r>
    <s v="PLANTRET"/>
    <s v="FE00"/>
    <s v="JRNL00502457"/>
    <s v="FE44-00000-1080-367E"/>
    <s v="FE44"/>
    <s v="00000"/>
    <s v="1080"/>
    <x v="9"/>
    <s v="Ret"/>
    <n v="435.5"/>
    <s v="CONDUCTORS"/>
    <x v="6"/>
    <x v="0"/>
    <x v="0"/>
    <x v="0"/>
    <x v="0"/>
    <n v="0"/>
    <s v="JRNL00502457"/>
    <d v="2019-10-31T00:00:00"/>
    <d v="2019-11-07T00:00:00"/>
    <s v="Yes"/>
  </r>
  <r>
    <s v="PLANTRET"/>
    <s v="FE00"/>
    <s v="JRNL00502457"/>
    <s v="FE44-00000-1080-368H"/>
    <s v="FE44"/>
    <s v="00000"/>
    <s v="1080"/>
    <x v="3"/>
    <s v="Ret"/>
    <n v="84.54"/>
    <s v="SWITCHES DICONNE"/>
    <x v="6"/>
    <x v="0"/>
    <x v="0"/>
    <x v="0"/>
    <x v="0"/>
    <n v="0"/>
    <s v="JRNL00502457"/>
    <d v="2019-10-31T00:00:00"/>
    <d v="2019-11-07T00:00:00"/>
    <s v="Yes"/>
  </r>
  <r>
    <s v="PLANTRET"/>
    <s v="FE00"/>
    <s v="JRNL00502457"/>
    <s v="FE44-00000-1080-370E"/>
    <s v="FE44"/>
    <s v="00000"/>
    <s v="1080"/>
    <x v="0"/>
    <s v="Ret"/>
    <n v="12535.06"/>
    <s v="METERS-Aug"/>
    <x v="0"/>
    <x v="0"/>
    <x v="0"/>
    <x v="0"/>
    <x v="0"/>
    <n v="0"/>
    <s v="JRNL00502457"/>
    <d v="2019-10-31T00:00:00"/>
    <d v="2019-11-07T00:00:00"/>
    <s v="Yes"/>
  </r>
  <r>
    <s v="PLANTRET"/>
    <s v="FE00"/>
    <s v="JRNL00502457"/>
    <s v="FE44-00000-1080-370E"/>
    <s v="FE44"/>
    <s v="00000"/>
    <s v="1080"/>
    <x v="0"/>
    <s v="Ret"/>
    <n v="3822.95"/>
    <s v="METERS-Sep"/>
    <x v="0"/>
    <x v="0"/>
    <x v="0"/>
    <x v="0"/>
    <x v="0"/>
    <n v="0"/>
    <s v="JRNL00502457"/>
    <d v="2019-10-31T00:00:00"/>
    <d v="2019-11-07T00:00:00"/>
    <s v="Yes"/>
  </r>
  <r>
    <s v="PLANTRET"/>
    <s v="FE00"/>
    <s v="JRNL00502457"/>
    <s v="FE44-00000-1080-371A"/>
    <s v="FE44"/>
    <s v="00000"/>
    <s v="1080"/>
    <x v="6"/>
    <s v="Ret"/>
    <n v="6336.78"/>
    <s v="LIGHTING FIXTURES"/>
    <x v="2"/>
    <x v="0"/>
    <x v="0"/>
    <x v="0"/>
    <x v="3"/>
    <n v="735.97"/>
    <s v="JRNL00502457"/>
    <d v="2019-10-31T00:00:00"/>
    <d v="2019-11-07T00:00:00"/>
    <s v="Yes"/>
  </r>
  <r>
    <s v="PLANTRET"/>
    <s v="FE00"/>
    <s v="JRNL00502457"/>
    <s v="FE44-00000-1080-373A"/>
    <s v="FE44"/>
    <s v="00000"/>
    <s v="1080"/>
    <x v="8"/>
    <s v="Ret"/>
    <n v="392.33"/>
    <s v="Lighting Fixtures"/>
    <x v="6"/>
    <x v="0"/>
    <x v="0"/>
    <x v="0"/>
    <x v="0"/>
    <n v="0"/>
    <s v="JRNL00502457"/>
    <d v="2019-10-31T00:00:00"/>
    <d v="2019-11-07T00:00:00"/>
    <s v="Yes"/>
  </r>
  <r>
    <s v="PLANTRET"/>
    <s v="FE00"/>
    <s v="JRNL00504378"/>
    <s v="FE44-00000-1080-364E"/>
    <s v="FE44"/>
    <s v="00000"/>
    <s v="1080"/>
    <x v="1"/>
    <s v="Ret"/>
    <n v="1727.2"/>
    <s v="30' WOOD POLES"/>
    <x v="10"/>
    <x v="0"/>
    <x v="0"/>
    <x v="0"/>
    <x v="0"/>
    <n v="53.95"/>
    <s v="JRNL00504378"/>
    <d v="2019-11-30T00:00:00"/>
    <d v="2019-12-09T00:00:00"/>
    <s v="Yes"/>
  </r>
  <r>
    <s v="PLANTRET"/>
    <s v="FE00"/>
    <s v="JRNL00504378"/>
    <s v="FE44-00000-1080-368H"/>
    <s v="FE44"/>
    <s v="00000"/>
    <s v="1080"/>
    <x v="3"/>
    <s v="Ret"/>
    <n v="26.97"/>
    <s v="SWITCHES DICONNE"/>
    <x v="6"/>
    <x v="0"/>
    <x v="0"/>
    <x v="0"/>
    <x v="0"/>
    <n v="0"/>
    <s v="JRNL00504378"/>
    <d v="2019-11-30T00:00:00"/>
    <d v="2019-12-09T00:00:00"/>
    <s v="Yes"/>
  </r>
  <r>
    <s v="PLANTRET"/>
    <s v="FE00"/>
    <s v="JRNL00504378"/>
    <s v="FE44-00000-1080-369B"/>
    <s v="FE44"/>
    <s v="00000"/>
    <s v="1080"/>
    <x v="10"/>
    <s v="Ret"/>
    <n v="40837.32"/>
    <s v="UG Services -NW"/>
    <x v="6"/>
    <x v="0"/>
    <x v="0"/>
    <x v="0"/>
    <x v="0"/>
    <n v="0"/>
    <s v="JRNL00504378"/>
    <d v="2019-11-30T00:00:00"/>
    <d v="2019-12-09T00:00:00"/>
    <s v="Yes"/>
  </r>
  <r>
    <s v="PLANTRET"/>
    <s v="FE00"/>
    <s v="JRNL00504378"/>
    <s v="FE44-00000-1080-371A"/>
    <s v="FE44"/>
    <s v="00000"/>
    <s v="1080"/>
    <x v="6"/>
    <s v="Ret"/>
    <n v="4017.5"/>
    <s v="LIGHTING FIXTURES"/>
    <x v="2"/>
    <x v="0"/>
    <x v="0"/>
    <x v="0"/>
    <x v="11"/>
    <n v="870.54"/>
    <s v="JRNL00504378"/>
    <d v="2019-11-30T00:00:00"/>
    <d v="2019-12-09T00:00:00"/>
    <s v="Yes"/>
  </r>
  <r>
    <s v="PLANTRET"/>
    <s v="FE00"/>
    <s v="JRNL00504378"/>
    <s v="FE44-00000-1080-373A"/>
    <s v="FE44"/>
    <s v="00000"/>
    <s v="1080"/>
    <x v="8"/>
    <s v="Ret"/>
    <n v="692.59"/>
    <s v="Lighting Fixtures"/>
    <x v="0"/>
    <x v="0"/>
    <x v="0"/>
    <x v="0"/>
    <x v="12"/>
    <n v="0"/>
    <s v="JRNL00504378"/>
    <d v="2019-11-30T00:00:00"/>
    <d v="2019-12-09T00:00:00"/>
    <s v="Yes"/>
  </r>
  <r>
    <s v="PLANTRET"/>
    <s v="FE00"/>
    <s v="JRNL00506435"/>
    <s v="FE44-00000-1080-364E"/>
    <s v="FE44"/>
    <s v="00000"/>
    <s v="1080"/>
    <x v="1"/>
    <s v="Ret"/>
    <n v="1605.97"/>
    <s v="30' WOOD POLES-Nov"/>
    <x v="0"/>
    <x v="0"/>
    <x v="0"/>
    <x v="0"/>
    <x v="12"/>
    <n v="0"/>
    <s v="JRNL00506435"/>
    <d v="2019-12-31T00:00:00"/>
    <d v="2020-01-09T00:00:00"/>
    <s v="Yes"/>
  </r>
  <r>
    <s v="PLANTRET"/>
    <s v="FE00"/>
    <s v="JRNL00506437"/>
    <s v="FE44-00000-1080-364E"/>
    <s v="FE44"/>
    <s v="00000"/>
    <s v="1080"/>
    <x v="1"/>
    <s v="Ret"/>
    <n v="2800.56"/>
    <s v="30' WOOD POLES-Dec"/>
    <x v="10"/>
    <x v="0"/>
    <x v="0"/>
    <x v="0"/>
    <x v="0"/>
    <n v="388.41"/>
    <s v="JRNL00506437"/>
    <d v="2019-12-31T00:00:00"/>
    <d v="2020-01-09T00:00:00"/>
    <s v="Yes"/>
  </r>
  <r>
    <s v="PLANTRET"/>
    <s v="FE00"/>
    <s v="JRNL00506437"/>
    <s v="FE44-00000-1080-365E"/>
    <s v="FE44"/>
    <s v="00000"/>
    <s v="1080"/>
    <x v="2"/>
    <s v="Ret"/>
    <n v="2353.81"/>
    <s v="Conductors-Dec"/>
    <x v="6"/>
    <x v="0"/>
    <x v="0"/>
    <x v="0"/>
    <x v="0"/>
    <n v="0"/>
    <s v="JRNL00506437"/>
    <d v="2019-12-31T00:00:00"/>
    <d v="2020-01-09T00:00:00"/>
    <s v="Yes"/>
  </r>
  <r>
    <s v="PLANTRET"/>
    <s v="FE00"/>
    <s v="JRNL00506435"/>
    <s v="FE44-00000-1080-368H"/>
    <s v="FE44"/>
    <s v="00000"/>
    <s v="1080"/>
    <x v="3"/>
    <s v="Ret"/>
    <n v="131.27000000000001"/>
    <s v="SWITCHES DICONNE-Nov"/>
    <x v="6"/>
    <x v="0"/>
    <x v="0"/>
    <x v="0"/>
    <x v="0"/>
    <n v="0"/>
    <s v="JRNL00506435"/>
    <d v="2019-12-31T00:00:00"/>
    <d v="2020-01-09T00:00:00"/>
    <s v="Yes"/>
  </r>
  <r>
    <s v="PLANTRET"/>
    <s v="FE00"/>
    <s v="JRNL00506437"/>
    <s v="FE44-00000-1080-368H"/>
    <s v="FE44"/>
    <s v="00000"/>
    <s v="1080"/>
    <x v="3"/>
    <s v="Ret"/>
    <n v="485.42"/>
    <s v="SWITCHES DICONNE-Dec"/>
    <x v="6"/>
    <x v="0"/>
    <x v="0"/>
    <x v="0"/>
    <x v="0"/>
    <n v="0"/>
    <s v="JRNL00506437"/>
    <d v="2019-12-31T00:00:00"/>
    <d v="2020-01-09T00:00:00"/>
    <s v="Yes"/>
  </r>
  <r>
    <s v="PLANTRET"/>
    <s v="FE00"/>
    <s v="JRNL00506437"/>
    <s v="FE44-00000-1080-370E"/>
    <s v="FE44"/>
    <s v="00000"/>
    <s v="1080"/>
    <x v="0"/>
    <s v="Ret"/>
    <n v="4494.25"/>
    <s v="Meters-Dec"/>
    <x v="0"/>
    <x v="0"/>
    <x v="0"/>
    <x v="0"/>
    <x v="0"/>
    <n v="0"/>
    <s v="JRNL00506437"/>
    <d v="2019-12-31T00:00:00"/>
    <d v="2020-01-09T00:00:00"/>
    <s v="Yes"/>
  </r>
  <r>
    <s v="PLANTRET"/>
    <s v="FE00"/>
    <s v="JRNL00506435"/>
    <s v="FE44-00000-1080-371A"/>
    <s v="FE44"/>
    <s v="00000"/>
    <s v="1080"/>
    <x v="6"/>
    <s v="Ret"/>
    <n v="642.24"/>
    <s v="LIGHTING FIXTURES-Nov"/>
    <x v="6"/>
    <x v="0"/>
    <x v="0"/>
    <x v="0"/>
    <x v="0"/>
    <n v="0"/>
    <s v="JRNL00506435"/>
    <d v="2019-12-31T00:00:00"/>
    <d v="2020-01-09T00:00:00"/>
    <s v="Yes"/>
  </r>
  <r>
    <s v="PLANTRET"/>
    <s v="FE00"/>
    <s v="JRNL00506437"/>
    <s v="FE44-00000-1080-371A"/>
    <s v="FE44"/>
    <s v="00000"/>
    <s v="1080"/>
    <x v="6"/>
    <s v="Ret"/>
    <n v="1888.96"/>
    <s v="Lighting Fixtures-Dec "/>
    <x v="2"/>
    <x v="14"/>
    <x v="0"/>
    <x v="0"/>
    <x v="13"/>
    <n v="1104.46"/>
    <s v="JRNL00506437"/>
    <d v="2019-12-31T00:00:00"/>
    <d v="2020-01-09T00:00:00"/>
    <s v="Yes"/>
  </r>
  <r>
    <s v="PLANTRET"/>
    <s v="FE00"/>
    <s v="JRNL00506437"/>
    <s v="FE44-00000-1080-371B"/>
    <s v="FE44"/>
    <s v="00000"/>
    <s v="1080"/>
    <x v="7"/>
    <s v="Ret"/>
    <n v="1793.42"/>
    <s v="Lighting Fixtures-Dec "/>
    <x v="0"/>
    <x v="0"/>
    <x v="0"/>
    <x v="0"/>
    <x v="12"/>
    <n v="0"/>
    <s v="JRNL00506437"/>
    <d v="2019-12-31T00:00:00"/>
    <d v="2020-01-09T00:00:00"/>
    <s v="Yes"/>
  </r>
  <r>
    <s v="PLANTRET"/>
    <s v="FE00"/>
    <s v="JRNL00506435"/>
    <s v="FE44-00000-1080-373A"/>
    <s v="FE44"/>
    <s v="00000"/>
    <s v="1080"/>
    <x v="8"/>
    <s v="Ret"/>
    <n v="217.86"/>
    <s v="LIGHTING FIXTURES-Nov"/>
    <x v="6"/>
    <x v="0"/>
    <x v="0"/>
    <x v="0"/>
    <x v="0"/>
    <n v="0"/>
    <s v="JRNL00506435"/>
    <d v="2019-12-31T00:00:00"/>
    <d v="2020-01-09T00:00:00"/>
    <s v="Yes"/>
  </r>
  <r>
    <s v="PLANTRET"/>
    <s v="FE00"/>
    <s v="JRNL00506437"/>
    <s v="FE44-00000-1080-373A"/>
    <s v="FE44"/>
    <s v="00000"/>
    <s v="1080"/>
    <x v="8"/>
    <s v="Ret"/>
    <n v="399.66"/>
    <s v="Lighting Fixtures-Dec"/>
    <x v="6"/>
    <x v="0"/>
    <x v="0"/>
    <x v="0"/>
    <x v="0"/>
    <n v="0"/>
    <s v="JRNL00506437"/>
    <d v="2019-12-31T00:00:00"/>
    <d v="2020-01-09T00:00:00"/>
    <s v="Yes"/>
  </r>
  <r>
    <s v="Additional Correction not yet booked"/>
    <m/>
    <m/>
    <s v="FE44-00000-1080-365E"/>
    <s v="FE44"/>
    <s v="00000"/>
    <s v="1080"/>
    <x v="2"/>
    <m/>
    <n v="21412.639999999999"/>
    <s v="Retire Revised Wire Used During Storm"/>
    <x v="2"/>
    <x v="15"/>
    <x v="0"/>
    <x v="0"/>
    <x v="0"/>
    <n v="21412.639999999999"/>
    <m/>
    <m/>
    <m/>
    <m/>
  </r>
</pivotCacheRecords>
</file>

<file path=xl/pivotTables/_rels/pivotTable1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1.xml" />
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G15" firstHeaderRow="0" firstDataRow="1" firstDataCol="1"/>
  <pivotFields count="21"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1"/>
        <item x="2"/>
        <item x="9"/>
        <item x="4"/>
        <item x="3"/>
        <item x="10"/>
        <item x="5"/>
        <item x="0"/>
        <item x="6"/>
        <item x="7"/>
        <item x="8"/>
        <item t="default"/>
      </items>
    </pivotField>
    <pivotField showAll="0"/>
    <pivotField numFmtId="164" showAll="0"/>
    <pivotField showAll="0"/>
    <pivotField dataField="1" showAll="0">
      <items count="12">
        <item x="6"/>
        <item x="10"/>
        <item x="7"/>
        <item x="9"/>
        <item x="5"/>
        <item x="3"/>
        <item x="8"/>
        <item x="4"/>
        <item x="1"/>
        <item x="0"/>
        <item x="2"/>
        <item t="default"/>
      </items>
    </pivotField>
    <pivotField dataField="1" showAll="0">
      <items count="17">
        <item x="3"/>
        <item x="6"/>
        <item x="2"/>
        <item x="10"/>
        <item x="13"/>
        <item x="14"/>
        <item x="12"/>
        <item x="8"/>
        <item x="5"/>
        <item x="9"/>
        <item x="4"/>
        <item x="7"/>
        <item x="11"/>
        <item x="15"/>
        <item x="1"/>
        <item x="0"/>
        <item t="default"/>
      </items>
    </pivotField>
    <pivotField dataField="1" showAll="0">
      <items count="6">
        <item x="2"/>
        <item x="3"/>
        <item x="4"/>
        <item x="1"/>
        <item x="0"/>
        <item t="default"/>
      </items>
    </pivotField>
    <pivotField dataField="1" showAll="0">
      <items count="4">
        <item x="2"/>
        <item x="1"/>
        <item x="0"/>
        <item t="default"/>
      </items>
    </pivotField>
    <pivotField dataField="1" showAll="0">
      <items count="15">
        <item x="12"/>
        <item x="13"/>
        <item x="11"/>
        <item x="3"/>
        <item x="5"/>
        <item x="9"/>
        <item x="7"/>
        <item x="2"/>
        <item x="10"/>
        <item x="8"/>
        <item x="4"/>
        <item x="6"/>
        <item x="1"/>
        <item x="0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7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STORM $" fld="16" baseField="7" baseItem="0"/>
    <dataField name="Sum of STORM # POLES" fld="11" baseField="7" baseItem="1" numFmtId="165"/>
    <dataField name="Sum of STORM # WIRE" fld="12" baseField="7" baseItem="1" numFmtId="165"/>
    <dataField name="Sum of STORM # TRANS" fld="13" baseField="7" baseItem="1" numFmtId="165"/>
    <dataField name="Sum of STORM # LIGHTS" fld="15" baseField="7" baseItem="1" numFmtId="165"/>
    <dataField name="Sum of STORM # METERS" fld="14" baseField="7" baseItem="1" numFmtId="165"/>
  </dataFields>
  <formats count="8">
    <format dxfId="7">
      <pivotArea outline="0" collapsedLevelsAreSubtotals="1" fieldPosition="0">
        <references count="1">
          <reference field="4294967294" count="5" selected="0">
            <x v="1"/>
            <x v="2"/>
            <x v="3"/>
            <x v="4"/>
            <x v="5"/>
          </reference>
        </references>
      </pivotArea>
    </format>
    <format dxfId="6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0"/>
          </reference>
          <reference field="7" count="1">
            <x v="7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0"/>
          </reference>
          <reference field="7" count="1">
            <x v="0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0"/>
          </reference>
          <reference field="7" count="1">
            <x v="1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0"/>
          </reference>
          <reference field="7" count="2">
            <x v="3"/>
            <x v="4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2.bin" />
  <Relationship Id="rId1" Type="http://schemas.openxmlformats.org/officeDocument/2006/relationships/pivotTable" Target="../pivotTables/pivotTable1.x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workbookViewId="0"/>
  </sheetViews>
  <sheetFormatPr defaultRowHeight="15" x14ac:dyDescent="0.25"/>
  <cols>
    <col min="1" max="1" width="17.28515625" bestFit="1" customWidth="1"/>
    <col min="2" max="2" width="19.7109375" bestFit="1" customWidth="1"/>
    <col min="3" max="3" width="14.85546875" customWidth="1"/>
    <col min="4" max="4" width="20.7109375" bestFit="1" customWidth="1"/>
    <col min="5" max="5" width="8.7109375" customWidth="1"/>
    <col min="6" max="9" width="6.7109375" customWidth="1"/>
    <col min="10" max="10" width="12.7109375" style="19" bestFit="1" customWidth="1"/>
    <col min="11" max="11" width="44.42578125" bestFit="1" customWidth="1"/>
    <col min="12" max="12" width="14.85546875" style="8" bestFit="1" customWidth="1"/>
    <col min="13" max="16" width="14.85546875" style="8" customWidth="1"/>
    <col min="17" max="17" width="14.85546875" style="9" bestFit="1" customWidth="1"/>
    <col min="18" max="18" width="16.7109375" bestFit="1" customWidth="1"/>
    <col min="19" max="19" width="15.85546875" bestFit="1" customWidth="1"/>
    <col min="20" max="20" width="16.85546875" bestFit="1" customWidth="1"/>
    <col min="21" max="21" width="18.2851562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8" t="s">
        <v>9</v>
      </c>
      <c r="K1" s="1" t="s">
        <v>10</v>
      </c>
      <c r="L1" s="10" t="s">
        <v>102</v>
      </c>
      <c r="M1" s="10" t="s">
        <v>103</v>
      </c>
      <c r="N1" s="10" t="s">
        <v>104</v>
      </c>
      <c r="O1" s="10" t="s">
        <v>109</v>
      </c>
      <c r="P1" s="10" t="s">
        <v>105</v>
      </c>
      <c r="Q1" s="11" t="s">
        <v>101</v>
      </c>
      <c r="R1" s="1" t="s">
        <v>11</v>
      </c>
      <c r="S1" s="2" t="s">
        <v>12</v>
      </c>
      <c r="T1" s="2" t="s">
        <v>13</v>
      </c>
      <c r="U1" s="1" t="s">
        <v>14</v>
      </c>
    </row>
    <row r="2" spans="1:21" x14ac:dyDescent="0.25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15">
        <v>2212.5500000000002</v>
      </c>
      <c r="K2" s="3" t="s">
        <v>24</v>
      </c>
      <c r="L2" s="8" t="s">
        <v>25</v>
      </c>
      <c r="R2" s="3" t="s">
        <v>17</v>
      </c>
      <c r="S2" s="5">
        <v>43453</v>
      </c>
      <c r="T2" s="5">
        <v>43465</v>
      </c>
      <c r="U2" s="3" t="s">
        <v>26</v>
      </c>
    </row>
    <row r="3" spans="1:21" x14ac:dyDescent="0.25">
      <c r="A3" s="3" t="s">
        <v>15</v>
      </c>
      <c r="B3" s="3" t="s">
        <v>16</v>
      </c>
      <c r="C3" s="3" t="s">
        <v>27</v>
      </c>
      <c r="D3" s="3" t="s">
        <v>31</v>
      </c>
      <c r="E3" s="3" t="s">
        <v>19</v>
      </c>
      <c r="F3" s="3" t="s">
        <v>20</v>
      </c>
      <c r="G3" s="3" t="s">
        <v>21</v>
      </c>
      <c r="H3" s="3" t="s">
        <v>32</v>
      </c>
      <c r="I3" s="3" t="s">
        <v>23</v>
      </c>
      <c r="J3" s="15">
        <v>319209.8</v>
      </c>
      <c r="K3" s="3" t="s">
        <v>33</v>
      </c>
      <c r="L3" s="8">
        <v>2106</v>
      </c>
      <c r="Q3" s="9">
        <v>341422.65</v>
      </c>
      <c r="R3" s="3" t="s">
        <v>27</v>
      </c>
      <c r="S3" s="5">
        <v>43465</v>
      </c>
      <c r="T3" s="5">
        <v>43465</v>
      </c>
      <c r="U3" s="3" t="s">
        <v>26</v>
      </c>
    </row>
    <row r="4" spans="1:21" x14ac:dyDescent="0.25">
      <c r="A4" s="3" t="s">
        <v>15</v>
      </c>
      <c r="B4" s="3" t="s">
        <v>16</v>
      </c>
      <c r="C4" s="3" t="s">
        <v>27</v>
      </c>
      <c r="D4" s="3" t="s">
        <v>34</v>
      </c>
      <c r="E4" s="3" t="s">
        <v>19</v>
      </c>
      <c r="F4" s="3" t="s">
        <v>20</v>
      </c>
      <c r="G4" s="3" t="s">
        <v>21</v>
      </c>
      <c r="H4" s="3" t="s">
        <v>35</v>
      </c>
      <c r="I4" s="3" t="s">
        <v>23</v>
      </c>
      <c r="J4" s="15">
        <v>257212.76</v>
      </c>
      <c r="K4" s="3" t="s">
        <v>36</v>
      </c>
      <c r="M4" s="8">
        <v>1969144</v>
      </c>
      <c r="Q4" s="13">
        <v>264538.76</v>
      </c>
      <c r="R4" s="3" t="s">
        <v>27</v>
      </c>
      <c r="S4" s="5">
        <v>43465</v>
      </c>
      <c r="T4" s="5">
        <v>43465</v>
      </c>
      <c r="U4" s="3" t="s">
        <v>26</v>
      </c>
    </row>
    <row r="5" spans="1:21" x14ac:dyDescent="0.25">
      <c r="A5" s="3" t="s">
        <v>15</v>
      </c>
      <c r="B5" s="3" t="s">
        <v>16</v>
      </c>
      <c r="C5" s="3" t="s">
        <v>27</v>
      </c>
      <c r="D5" s="3" t="s">
        <v>28</v>
      </c>
      <c r="E5" s="3" t="s">
        <v>19</v>
      </c>
      <c r="F5" s="3" t="s">
        <v>20</v>
      </c>
      <c r="G5" s="3" t="s">
        <v>21</v>
      </c>
      <c r="H5" s="3" t="s">
        <v>29</v>
      </c>
      <c r="I5" s="3" t="s">
        <v>23</v>
      </c>
      <c r="J5" s="15">
        <v>246511.93</v>
      </c>
      <c r="K5" s="3" t="s">
        <v>30</v>
      </c>
      <c r="N5" s="8">
        <v>1226</v>
      </c>
      <c r="Q5" s="9">
        <v>234325.97</v>
      </c>
      <c r="R5" s="3" t="s">
        <v>27</v>
      </c>
      <c r="S5" s="5">
        <v>43465</v>
      </c>
      <c r="T5" s="5">
        <v>43465</v>
      </c>
      <c r="U5" s="3" t="s">
        <v>26</v>
      </c>
    </row>
    <row r="6" spans="1:21" x14ac:dyDescent="0.25">
      <c r="A6" s="3" t="s">
        <v>15</v>
      </c>
      <c r="B6" s="3" t="s">
        <v>16</v>
      </c>
      <c r="C6" s="3" t="s">
        <v>37</v>
      </c>
      <c r="D6" s="3" t="s">
        <v>18</v>
      </c>
      <c r="E6" s="3" t="s">
        <v>19</v>
      </c>
      <c r="F6" s="3" t="s">
        <v>20</v>
      </c>
      <c r="G6" s="3" t="s">
        <v>21</v>
      </c>
      <c r="H6" s="3" t="s">
        <v>22</v>
      </c>
      <c r="I6" s="3" t="s">
        <v>23</v>
      </c>
      <c r="J6" s="15">
        <v>20958.98</v>
      </c>
      <c r="K6" s="3" t="s">
        <v>38</v>
      </c>
      <c r="L6" s="8" t="s">
        <v>25</v>
      </c>
      <c r="O6" s="8">
        <f>334-23</f>
        <v>311</v>
      </c>
      <c r="Q6" s="13">
        <f>20958.98-1555.84</f>
        <v>19403.14</v>
      </c>
      <c r="R6" s="3" t="s">
        <v>37</v>
      </c>
      <c r="S6" s="5">
        <v>43465</v>
      </c>
      <c r="T6" s="5">
        <v>43469</v>
      </c>
      <c r="U6" s="3" t="s">
        <v>26</v>
      </c>
    </row>
    <row r="7" spans="1:21" x14ac:dyDescent="0.25">
      <c r="A7" s="3" t="s">
        <v>15</v>
      </c>
      <c r="B7" s="3" t="s">
        <v>16</v>
      </c>
      <c r="C7" s="3" t="s">
        <v>39</v>
      </c>
      <c r="D7" s="3" t="s">
        <v>31</v>
      </c>
      <c r="E7" s="3" t="s">
        <v>19</v>
      </c>
      <c r="F7" s="3" t="s">
        <v>20</v>
      </c>
      <c r="G7" s="3" t="s">
        <v>21</v>
      </c>
      <c r="H7" s="3" t="s">
        <v>32</v>
      </c>
      <c r="I7" s="3" t="s">
        <v>23</v>
      </c>
      <c r="J7" s="15">
        <v>10269.77</v>
      </c>
      <c r="K7" s="3" t="s">
        <v>33</v>
      </c>
      <c r="L7" s="8">
        <v>29</v>
      </c>
      <c r="Q7" s="9">
        <v>6890.81</v>
      </c>
      <c r="R7" s="3" t="s">
        <v>39</v>
      </c>
      <c r="S7" s="5">
        <v>43555</v>
      </c>
      <c r="T7" s="5">
        <v>43563</v>
      </c>
      <c r="U7" s="3" t="s">
        <v>26</v>
      </c>
    </row>
    <row r="8" spans="1:21" s="19" customFormat="1" x14ac:dyDescent="0.25">
      <c r="A8" s="17" t="s">
        <v>15</v>
      </c>
      <c r="B8" s="17" t="s">
        <v>16</v>
      </c>
      <c r="C8" s="17" t="s">
        <v>39</v>
      </c>
      <c r="D8" s="17" t="s">
        <v>34</v>
      </c>
      <c r="E8" s="17" t="s">
        <v>19</v>
      </c>
      <c r="F8" s="17" t="s">
        <v>20</v>
      </c>
      <c r="G8" s="17" t="s">
        <v>21</v>
      </c>
      <c r="H8" s="17" t="s">
        <v>35</v>
      </c>
      <c r="I8" s="17" t="s">
        <v>23</v>
      </c>
      <c r="J8" s="15">
        <v>21082.35</v>
      </c>
      <c r="K8" s="17" t="s">
        <v>54</v>
      </c>
      <c r="L8" s="12" t="s">
        <v>25</v>
      </c>
      <c r="M8" s="12">
        <v>390</v>
      </c>
      <c r="N8" s="12"/>
      <c r="O8" s="12"/>
      <c r="P8" s="12"/>
      <c r="Q8" s="13">
        <f>2.56+0.24+80.06</f>
        <v>82.86</v>
      </c>
      <c r="R8" s="17" t="s">
        <v>39</v>
      </c>
      <c r="S8" s="20">
        <v>43555</v>
      </c>
      <c r="T8" s="20">
        <v>43563</v>
      </c>
      <c r="U8" s="17" t="s">
        <v>26</v>
      </c>
    </row>
    <row r="9" spans="1:21" s="19" customFormat="1" x14ac:dyDescent="0.25">
      <c r="A9" s="17" t="s">
        <v>15</v>
      </c>
      <c r="B9" s="17" t="s">
        <v>16</v>
      </c>
      <c r="C9" s="17" t="s">
        <v>39</v>
      </c>
      <c r="D9" s="17" t="s">
        <v>40</v>
      </c>
      <c r="E9" s="17" t="s">
        <v>19</v>
      </c>
      <c r="F9" s="17" t="s">
        <v>20</v>
      </c>
      <c r="G9" s="17" t="s">
        <v>21</v>
      </c>
      <c r="H9" s="17" t="s">
        <v>41</v>
      </c>
      <c r="I9" s="17" t="s">
        <v>23</v>
      </c>
      <c r="J9" s="15">
        <v>6080.44</v>
      </c>
      <c r="K9" s="17" t="s">
        <v>30</v>
      </c>
      <c r="L9" s="12" t="s">
        <v>25</v>
      </c>
      <c r="M9" s="12"/>
      <c r="N9" s="12">
        <v>0</v>
      </c>
      <c r="O9" s="12"/>
      <c r="P9" s="12"/>
      <c r="Q9" s="13">
        <v>0</v>
      </c>
      <c r="R9" s="17" t="s">
        <v>39</v>
      </c>
      <c r="S9" s="20">
        <v>43555</v>
      </c>
      <c r="T9" s="20">
        <v>43563</v>
      </c>
      <c r="U9" s="17" t="s">
        <v>26</v>
      </c>
    </row>
    <row r="10" spans="1:21" x14ac:dyDescent="0.25">
      <c r="A10" s="3" t="s">
        <v>15</v>
      </c>
      <c r="B10" s="3" t="s">
        <v>16</v>
      </c>
      <c r="C10" s="3" t="s">
        <v>39</v>
      </c>
      <c r="D10" s="3" t="s">
        <v>28</v>
      </c>
      <c r="E10" s="3" t="s">
        <v>19</v>
      </c>
      <c r="F10" s="3" t="s">
        <v>20</v>
      </c>
      <c r="G10" s="3" t="s">
        <v>21</v>
      </c>
      <c r="H10" s="3" t="s">
        <v>29</v>
      </c>
      <c r="I10" s="3" t="s">
        <v>23</v>
      </c>
      <c r="J10" s="15">
        <v>24.47</v>
      </c>
      <c r="K10" s="3" t="s">
        <v>30</v>
      </c>
      <c r="L10" s="8" t="s">
        <v>25</v>
      </c>
      <c r="N10" s="8">
        <v>1</v>
      </c>
      <c r="Q10" s="9">
        <v>24.47</v>
      </c>
      <c r="R10" s="3" t="s">
        <v>39</v>
      </c>
      <c r="S10" s="5">
        <v>43555</v>
      </c>
      <c r="T10" s="5">
        <v>43563</v>
      </c>
      <c r="U10" s="3" t="s">
        <v>26</v>
      </c>
    </row>
    <row r="11" spans="1:21" s="19" customFormat="1" x14ac:dyDescent="0.25">
      <c r="A11" s="17" t="s">
        <v>15</v>
      </c>
      <c r="B11" s="17" t="s">
        <v>16</v>
      </c>
      <c r="C11" s="17" t="s">
        <v>39</v>
      </c>
      <c r="D11" s="17" t="s">
        <v>42</v>
      </c>
      <c r="E11" s="17" t="s">
        <v>19</v>
      </c>
      <c r="F11" s="17" t="s">
        <v>20</v>
      </c>
      <c r="G11" s="17" t="s">
        <v>21</v>
      </c>
      <c r="H11" s="17" t="s">
        <v>43</v>
      </c>
      <c r="I11" s="17" t="s">
        <v>23</v>
      </c>
      <c r="J11" s="15">
        <v>75041.59</v>
      </c>
      <c r="K11" s="17" t="s">
        <v>44</v>
      </c>
      <c r="L11" s="12" t="s">
        <v>25</v>
      </c>
      <c r="M11" s="12">
        <v>0</v>
      </c>
      <c r="N11" s="12"/>
      <c r="O11" s="12"/>
      <c r="P11" s="12"/>
      <c r="Q11" s="13">
        <v>0</v>
      </c>
      <c r="R11" s="17" t="s">
        <v>39</v>
      </c>
      <c r="S11" s="20">
        <v>43555</v>
      </c>
      <c r="T11" s="20">
        <v>43563</v>
      </c>
      <c r="U11" s="17" t="s">
        <v>26</v>
      </c>
    </row>
    <row r="12" spans="1:21" s="19" customFormat="1" x14ac:dyDescent="0.25">
      <c r="A12" s="17" t="s">
        <v>15</v>
      </c>
      <c r="B12" s="17" t="s">
        <v>16</v>
      </c>
      <c r="C12" s="17" t="s">
        <v>39</v>
      </c>
      <c r="D12" s="17" t="s">
        <v>18</v>
      </c>
      <c r="E12" s="17" t="s">
        <v>19</v>
      </c>
      <c r="F12" s="17" t="s">
        <v>20</v>
      </c>
      <c r="G12" s="17" t="s">
        <v>21</v>
      </c>
      <c r="H12" s="17" t="s">
        <v>22</v>
      </c>
      <c r="I12" s="17" t="s">
        <v>23</v>
      </c>
      <c r="J12" s="15">
        <v>26239.54</v>
      </c>
      <c r="K12" s="17" t="s">
        <v>45</v>
      </c>
      <c r="L12" s="12" t="s">
        <v>25</v>
      </c>
      <c r="M12" s="12"/>
      <c r="N12" s="12"/>
      <c r="O12" s="12">
        <f>245+36</f>
        <v>281</v>
      </c>
      <c r="P12" s="12"/>
      <c r="Q12" s="13">
        <f>22030.47+1755.89</f>
        <v>23786.36</v>
      </c>
      <c r="R12" s="17" t="s">
        <v>39</v>
      </c>
      <c r="S12" s="20">
        <v>43555</v>
      </c>
      <c r="T12" s="20">
        <v>43563</v>
      </c>
      <c r="U12" s="17" t="s">
        <v>26</v>
      </c>
    </row>
    <row r="13" spans="1:21" s="19" customFormat="1" x14ac:dyDescent="0.25">
      <c r="A13" s="17" t="s">
        <v>15</v>
      </c>
      <c r="B13" s="17" t="s">
        <v>16</v>
      </c>
      <c r="C13" s="17" t="s">
        <v>39</v>
      </c>
      <c r="D13" s="17" t="s">
        <v>46</v>
      </c>
      <c r="E13" s="17" t="s">
        <v>19</v>
      </c>
      <c r="F13" s="17" t="s">
        <v>20</v>
      </c>
      <c r="G13" s="17" t="s">
        <v>21</v>
      </c>
      <c r="H13" s="17" t="s">
        <v>47</v>
      </c>
      <c r="I13" s="17" t="s">
        <v>23</v>
      </c>
      <c r="J13" s="15">
        <v>31636.59</v>
      </c>
      <c r="K13" s="17" t="s">
        <v>48</v>
      </c>
      <c r="L13" s="12" t="s">
        <v>25</v>
      </c>
      <c r="M13" s="12"/>
      <c r="N13" s="12"/>
      <c r="O13" s="12"/>
      <c r="P13" s="12">
        <f>69+60+51</f>
        <v>180</v>
      </c>
      <c r="Q13" s="13">
        <v>31636.59</v>
      </c>
      <c r="R13" s="17" t="s">
        <v>39</v>
      </c>
      <c r="S13" s="20">
        <v>43555</v>
      </c>
      <c r="T13" s="20">
        <v>43563</v>
      </c>
      <c r="U13" s="17" t="s">
        <v>26</v>
      </c>
    </row>
    <row r="14" spans="1:21" s="19" customFormat="1" x14ac:dyDescent="0.25">
      <c r="A14" s="17" t="s">
        <v>15</v>
      </c>
      <c r="B14" s="17" t="s">
        <v>16</v>
      </c>
      <c r="C14" s="17" t="s">
        <v>39</v>
      </c>
      <c r="D14" s="17" t="s">
        <v>49</v>
      </c>
      <c r="E14" s="17" t="s">
        <v>19</v>
      </c>
      <c r="F14" s="17" t="s">
        <v>20</v>
      </c>
      <c r="G14" s="17" t="s">
        <v>21</v>
      </c>
      <c r="H14" s="17" t="s">
        <v>50</v>
      </c>
      <c r="I14" s="17" t="s">
        <v>23</v>
      </c>
      <c r="J14" s="15">
        <v>9327.27</v>
      </c>
      <c r="K14" s="17" t="s">
        <v>48</v>
      </c>
      <c r="L14" s="12" t="s">
        <v>25</v>
      </c>
      <c r="M14" s="12"/>
      <c r="N14" s="12"/>
      <c r="O14" s="12"/>
      <c r="P14" s="12">
        <f>22+17</f>
        <v>39</v>
      </c>
      <c r="Q14" s="13">
        <v>9327.27</v>
      </c>
      <c r="R14" s="17" t="s">
        <v>39</v>
      </c>
      <c r="S14" s="20">
        <v>43555</v>
      </c>
      <c r="T14" s="20">
        <v>43563</v>
      </c>
      <c r="U14" s="17" t="s">
        <v>26</v>
      </c>
    </row>
    <row r="15" spans="1:21" s="19" customFormat="1" x14ac:dyDescent="0.25">
      <c r="A15" s="17" t="s">
        <v>15</v>
      </c>
      <c r="B15" s="17" t="s">
        <v>16</v>
      </c>
      <c r="C15" s="17" t="s">
        <v>39</v>
      </c>
      <c r="D15" s="17" t="s">
        <v>51</v>
      </c>
      <c r="E15" s="17" t="s">
        <v>19</v>
      </c>
      <c r="F15" s="17" t="s">
        <v>20</v>
      </c>
      <c r="G15" s="17" t="s">
        <v>21</v>
      </c>
      <c r="H15" s="17" t="s">
        <v>52</v>
      </c>
      <c r="I15" s="17" t="s">
        <v>23</v>
      </c>
      <c r="J15" s="15">
        <v>93076.37</v>
      </c>
      <c r="K15" s="17" t="s">
        <v>53</v>
      </c>
      <c r="L15" s="12" t="s">
        <v>25</v>
      </c>
      <c r="M15" s="12"/>
      <c r="N15" s="12"/>
      <c r="O15" s="12"/>
      <c r="P15" s="12">
        <v>6</v>
      </c>
      <c r="Q15" s="13">
        <v>702.41</v>
      </c>
      <c r="R15" s="17" t="s">
        <v>39</v>
      </c>
      <c r="S15" s="20">
        <v>43555</v>
      </c>
      <c r="T15" s="20">
        <v>43563</v>
      </c>
      <c r="U15" s="17" t="s">
        <v>26</v>
      </c>
    </row>
    <row r="16" spans="1:21" x14ac:dyDescent="0.25">
      <c r="A16" s="3" t="s">
        <v>15</v>
      </c>
      <c r="B16" s="3" t="s">
        <v>16</v>
      </c>
      <c r="C16" s="3" t="s">
        <v>55</v>
      </c>
      <c r="D16" s="3" t="s">
        <v>31</v>
      </c>
      <c r="E16" s="3" t="s">
        <v>19</v>
      </c>
      <c r="F16" s="3" t="s">
        <v>20</v>
      </c>
      <c r="G16" s="3" t="s">
        <v>21</v>
      </c>
      <c r="H16" s="3" t="s">
        <v>32</v>
      </c>
      <c r="I16" s="3" t="s">
        <v>23</v>
      </c>
      <c r="J16" s="15">
        <v>12392.71</v>
      </c>
      <c r="K16" s="3" t="s">
        <v>33</v>
      </c>
      <c r="L16" s="8">
        <v>37</v>
      </c>
      <c r="Q16" s="9">
        <v>7239.87</v>
      </c>
      <c r="R16" s="3" t="s">
        <v>55</v>
      </c>
      <c r="S16" s="5">
        <v>43585</v>
      </c>
      <c r="T16" s="5">
        <v>43593</v>
      </c>
      <c r="U16" s="3" t="s">
        <v>26</v>
      </c>
    </row>
    <row r="17" spans="1:21" x14ac:dyDescent="0.25">
      <c r="A17" s="3" t="s">
        <v>15</v>
      </c>
      <c r="B17" s="3" t="s">
        <v>16</v>
      </c>
      <c r="C17" s="3" t="s">
        <v>55</v>
      </c>
      <c r="D17" s="3" t="s">
        <v>34</v>
      </c>
      <c r="E17" s="3" t="s">
        <v>19</v>
      </c>
      <c r="F17" s="3" t="s">
        <v>20</v>
      </c>
      <c r="G17" s="3" t="s">
        <v>21</v>
      </c>
      <c r="H17" s="3" t="s">
        <v>35</v>
      </c>
      <c r="I17" s="3" t="s">
        <v>23</v>
      </c>
      <c r="J17" s="15">
        <v>2148.81</v>
      </c>
      <c r="K17" s="3" t="s">
        <v>54</v>
      </c>
      <c r="L17" s="8" t="s">
        <v>25</v>
      </c>
      <c r="M17" s="8">
        <f>3280</f>
        <v>3280</v>
      </c>
      <c r="Q17" s="9">
        <f>657.01+16.43</f>
        <v>673.43999999999994</v>
      </c>
      <c r="R17" s="3" t="s">
        <v>55</v>
      </c>
      <c r="S17" s="5">
        <v>43585</v>
      </c>
      <c r="T17" s="5">
        <v>43593</v>
      </c>
      <c r="U17" s="3" t="s">
        <v>26</v>
      </c>
    </row>
    <row r="18" spans="1:21" x14ac:dyDescent="0.25">
      <c r="A18" s="3" t="s">
        <v>15</v>
      </c>
      <c r="B18" s="3" t="s">
        <v>16</v>
      </c>
      <c r="C18" s="3" t="s">
        <v>55</v>
      </c>
      <c r="D18" s="3" t="s">
        <v>40</v>
      </c>
      <c r="E18" s="3" t="s">
        <v>19</v>
      </c>
      <c r="F18" s="3" t="s">
        <v>20</v>
      </c>
      <c r="G18" s="3" t="s">
        <v>21</v>
      </c>
      <c r="H18" s="3" t="s">
        <v>41</v>
      </c>
      <c r="I18" s="3" t="s">
        <v>23</v>
      </c>
      <c r="J18" s="15">
        <v>65124.92</v>
      </c>
      <c r="K18" s="3" t="s">
        <v>30</v>
      </c>
      <c r="L18" s="8" t="s">
        <v>25</v>
      </c>
      <c r="N18" s="8">
        <v>144</v>
      </c>
      <c r="Q18" s="9">
        <v>4189.25</v>
      </c>
      <c r="R18" s="3" t="s">
        <v>55</v>
      </c>
      <c r="S18" s="5">
        <v>43585</v>
      </c>
      <c r="T18" s="5">
        <v>43593</v>
      </c>
      <c r="U18" s="3" t="s">
        <v>26</v>
      </c>
    </row>
    <row r="19" spans="1:21" x14ac:dyDescent="0.25">
      <c r="A19" s="3" t="s">
        <v>15</v>
      </c>
      <c r="B19" s="3" t="s">
        <v>16</v>
      </c>
      <c r="C19" s="3" t="s">
        <v>55</v>
      </c>
      <c r="D19" s="3" t="s">
        <v>28</v>
      </c>
      <c r="E19" s="3" t="s">
        <v>19</v>
      </c>
      <c r="F19" s="3" t="s">
        <v>20</v>
      </c>
      <c r="G19" s="3" t="s">
        <v>21</v>
      </c>
      <c r="H19" s="3" t="s">
        <v>29</v>
      </c>
      <c r="I19" s="3" t="s">
        <v>23</v>
      </c>
      <c r="J19" s="15">
        <v>4460.25</v>
      </c>
      <c r="K19" s="3" t="s">
        <v>30</v>
      </c>
      <c r="L19" s="8" t="s">
        <v>25</v>
      </c>
      <c r="N19" s="8">
        <v>0</v>
      </c>
      <c r="Q19" s="9">
        <v>0</v>
      </c>
      <c r="R19" s="3" t="s">
        <v>55</v>
      </c>
      <c r="S19" s="5">
        <v>43585</v>
      </c>
      <c r="T19" s="5">
        <v>43593</v>
      </c>
      <c r="U19" s="3" t="s">
        <v>26</v>
      </c>
    </row>
    <row r="20" spans="1:21" x14ac:dyDescent="0.25">
      <c r="A20" s="3" t="s">
        <v>15</v>
      </c>
      <c r="B20" s="3" t="s">
        <v>16</v>
      </c>
      <c r="C20" s="3" t="s">
        <v>55</v>
      </c>
      <c r="D20" s="3" t="s">
        <v>42</v>
      </c>
      <c r="E20" s="3" t="s">
        <v>19</v>
      </c>
      <c r="F20" s="3" t="s">
        <v>20</v>
      </c>
      <c r="G20" s="3" t="s">
        <v>21</v>
      </c>
      <c r="H20" s="3" t="s">
        <v>43</v>
      </c>
      <c r="I20" s="3" t="s">
        <v>23</v>
      </c>
      <c r="J20" s="15">
        <v>7805.17</v>
      </c>
      <c r="K20" s="3" t="s">
        <v>44</v>
      </c>
      <c r="L20" s="8" t="s">
        <v>25</v>
      </c>
      <c r="M20" s="8">
        <v>0</v>
      </c>
      <c r="Q20" s="9">
        <v>0</v>
      </c>
      <c r="R20" s="3" t="s">
        <v>55</v>
      </c>
      <c r="S20" s="5">
        <v>43585</v>
      </c>
      <c r="T20" s="5">
        <v>43593</v>
      </c>
      <c r="U20" s="3" t="s">
        <v>26</v>
      </c>
    </row>
    <row r="21" spans="1:21" x14ac:dyDescent="0.25">
      <c r="A21" s="3" t="s">
        <v>15</v>
      </c>
      <c r="B21" s="3" t="s">
        <v>16</v>
      </c>
      <c r="C21" s="3" t="s">
        <v>55</v>
      </c>
      <c r="D21" s="3" t="s">
        <v>46</v>
      </c>
      <c r="E21" s="3" t="s">
        <v>19</v>
      </c>
      <c r="F21" s="3" t="s">
        <v>20</v>
      </c>
      <c r="G21" s="3" t="s">
        <v>21</v>
      </c>
      <c r="H21" s="3" t="s">
        <v>47</v>
      </c>
      <c r="I21" s="3" t="s">
        <v>23</v>
      </c>
      <c r="J21" s="15">
        <v>336488.29</v>
      </c>
      <c r="K21" s="3" t="s">
        <v>48</v>
      </c>
      <c r="L21" s="8" t="s">
        <v>25</v>
      </c>
      <c r="M21" s="8">
        <v>1989</v>
      </c>
      <c r="P21" s="12">
        <f>48+23</f>
        <v>71</v>
      </c>
      <c r="Q21" s="9">
        <v>336488.29</v>
      </c>
      <c r="R21" s="3" t="s">
        <v>55</v>
      </c>
      <c r="S21" s="5">
        <v>43585</v>
      </c>
      <c r="T21" s="5">
        <v>43593</v>
      </c>
      <c r="U21" s="3" t="s">
        <v>26</v>
      </c>
    </row>
    <row r="22" spans="1:21" x14ac:dyDescent="0.25">
      <c r="A22" s="3" t="s">
        <v>15</v>
      </c>
      <c r="B22" s="3" t="s">
        <v>16</v>
      </c>
      <c r="C22" s="3" t="s">
        <v>55</v>
      </c>
      <c r="D22" s="3" t="s">
        <v>49</v>
      </c>
      <c r="E22" s="3" t="s">
        <v>19</v>
      </c>
      <c r="F22" s="3" t="s">
        <v>20</v>
      </c>
      <c r="G22" s="3" t="s">
        <v>21</v>
      </c>
      <c r="H22" s="3" t="s">
        <v>50</v>
      </c>
      <c r="I22" s="3" t="s">
        <v>23</v>
      </c>
      <c r="J22" s="15">
        <v>33517.199999999997</v>
      </c>
      <c r="K22" s="3" t="s">
        <v>48</v>
      </c>
      <c r="L22" s="8" t="s">
        <v>25</v>
      </c>
      <c r="M22" s="8">
        <v>101</v>
      </c>
      <c r="Q22" s="9">
        <v>33517.199999999997</v>
      </c>
      <c r="R22" s="3" t="s">
        <v>55</v>
      </c>
      <c r="S22" s="5">
        <v>43585</v>
      </c>
      <c r="T22" s="5">
        <v>43593</v>
      </c>
      <c r="U22" s="3" t="s">
        <v>26</v>
      </c>
    </row>
    <row r="23" spans="1:21" x14ac:dyDescent="0.25">
      <c r="A23" s="3" t="s">
        <v>15</v>
      </c>
      <c r="B23" s="3" t="s">
        <v>16</v>
      </c>
      <c r="C23" s="3" t="s">
        <v>55</v>
      </c>
      <c r="D23" s="3" t="s">
        <v>51</v>
      </c>
      <c r="E23" s="3" t="s">
        <v>19</v>
      </c>
      <c r="F23" s="3" t="s">
        <v>20</v>
      </c>
      <c r="G23" s="3" t="s">
        <v>21</v>
      </c>
      <c r="H23" s="3" t="s">
        <v>52</v>
      </c>
      <c r="I23" s="3" t="s">
        <v>23</v>
      </c>
      <c r="J23" s="15">
        <v>11379.44</v>
      </c>
      <c r="K23" s="17" t="s">
        <v>53</v>
      </c>
      <c r="L23" s="12" t="s">
        <v>25</v>
      </c>
      <c r="M23" s="12"/>
      <c r="N23" s="12"/>
      <c r="O23" s="12"/>
      <c r="P23" s="12">
        <v>14</v>
      </c>
      <c r="Q23" s="9">
        <v>1780.89</v>
      </c>
      <c r="R23" s="3" t="s">
        <v>55</v>
      </c>
      <c r="S23" s="5">
        <v>43585</v>
      </c>
      <c r="T23" s="5">
        <v>43593</v>
      </c>
      <c r="U23" s="3" t="s">
        <v>26</v>
      </c>
    </row>
    <row r="24" spans="1:21" x14ac:dyDescent="0.25">
      <c r="A24" s="3" t="s">
        <v>15</v>
      </c>
      <c r="B24" s="3" t="s">
        <v>16</v>
      </c>
      <c r="C24" s="3" t="s">
        <v>56</v>
      </c>
      <c r="D24" s="3" t="s">
        <v>31</v>
      </c>
      <c r="E24" s="3" t="s">
        <v>19</v>
      </c>
      <c r="F24" s="3" t="s">
        <v>20</v>
      </c>
      <c r="G24" s="3" t="s">
        <v>21</v>
      </c>
      <c r="H24" s="3" t="s">
        <v>32</v>
      </c>
      <c r="I24" s="3" t="s">
        <v>23</v>
      </c>
      <c r="J24" s="15">
        <v>12077.66</v>
      </c>
      <c r="K24" s="3" t="s">
        <v>33</v>
      </c>
      <c r="L24" s="12">
        <v>27</v>
      </c>
      <c r="M24" s="12"/>
      <c r="N24" s="12"/>
      <c r="O24" s="12"/>
      <c r="P24" s="12"/>
      <c r="Q24" s="16">
        <v>5959.72</v>
      </c>
      <c r="R24" s="3" t="s">
        <v>56</v>
      </c>
      <c r="S24" s="5">
        <v>43646</v>
      </c>
      <c r="T24" s="5">
        <v>43651</v>
      </c>
      <c r="U24" s="3" t="s">
        <v>26</v>
      </c>
    </row>
    <row r="25" spans="1:21" x14ac:dyDescent="0.25">
      <c r="A25" s="3" t="s">
        <v>15</v>
      </c>
      <c r="B25" s="3" t="s">
        <v>16</v>
      </c>
      <c r="C25" s="3" t="s">
        <v>56</v>
      </c>
      <c r="D25" s="3" t="s">
        <v>34</v>
      </c>
      <c r="E25" s="3" t="s">
        <v>19</v>
      </c>
      <c r="F25" s="3" t="s">
        <v>20</v>
      </c>
      <c r="G25" s="3" t="s">
        <v>21</v>
      </c>
      <c r="H25" s="3" t="s">
        <v>35</v>
      </c>
      <c r="I25" s="3" t="s">
        <v>23</v>
      </c>
      <c r="J25" s="15">
        <v>3166.49</v>
      </c>
      <c r="K25" s="3" t="s">
        <v>65</v>
      </c>
      <c r="L25" s="12"/>
      <c r="M25" s="12">
        <f>3200+150+80</f>
        <v>3430</v>
      </c>
      <c r="N25" s="12"/>
      <c r="O25" s="12"/>
      <c r="P25" s="12"/>
      <c r="Q25" s="13">
        <v>1341.19</v>
      </c>
      <c r="R25" s="3" t="s">
        <v>56</v>
      </c>
      <c r="S25" s="5">
        <v>43646</v>
      </c>
      <c r="T25" s="5">
        <v>43651</v>
      </c>
      <c r="U25" s="3" t="s">
        <v>26</v>
      </c>
    </row>
    <row r="26" spans="1:21" x14ac:dyDescent="0.25">
      <c r="A26" s="3" t="s">
        <v>15</v>
      </c>
      <c r="B26" s="3" t="s">
        <v>16</v>
      </c>
      <c r="C26" s="3" t="s">
        <v>56</v>
      </c>
      <c r="D26" s="3" t="s">
        <v>57</v>
      </c>
      <c r="E26" s="3" t="s">
        <v>19</v>
      </c>
      <c r="F26" s="3" t="s">
        <v>20</v>
      </c>
      <c r="G26" s="3" t="s">
        <v>21</v>
      </c>
      <c r="H26" s="3" t="s">
        <v>58</v>
      </c>
      <c r="I26" s="3" t="s">
        <v>23</v>
      </c>
      <c r="J26" s="15">
        <v>794.85</v>
      </c>
      <c r="K26" s="3" t="s">
        <v>59</v>
      </c>
      <c r="L26" s="8">
        <v>0</v>
      </c>
      <c r="Q26" s="9">
        <v>0</v>
      </c>
      <c r="R26" s="3" t="s">
        <v>56</v>
      </c>
      <c r="S26" s="5">
        <v>43646</v>
      </c>
      <c r="T26" s="5">
        <v>43651</v>
      </c>
      <c r="U26" s="3" t="s">
        <v>26</v>
      </c>
    </row>
    <row r="27" spans="1:21" x14ac:dyDescent="0.25">
      <c r="A27" s="3" t="s">
        <v>15</v>
      </c>
      <c r="B27" s="3" t="s">
        <v>16</v>
      </c>
      <c r="C27" s="3" t="s">
        <v>56</v>
      </c>
      <c r="D27" s="3" t="s">
        <v>40</v>
      </c>
      <c r="E27" s="3" t="s">
        <v>19</v>
      </c>
      <c r="F27" s="3" t="s">
        <v>20</v>
      </c>
      <c r="G27" s="3" t="s">
        <v>21</v>
      </c>
      <c r="H27" s="3" t="s">
        <v>41</v>
      </c>
      <c r="I27" s="3" t="s">
        <v>23</v>
      </c>
      <c r="J27" s="15">
        <v>3410.05</v>
      </c>
      <c r="K27" s="3" t="s">
        <v>60</v>
      </c>
      <c r="L27" s="8">
        <v>0</v>
      </c>
      <c r="Q27" s="9">
        <v>0</v>
      </c>
      <c r="R27" s="3" t="s">
        <v>56</v>
      </c>
      <c r="S27" s="5">
        <v>43646</v>
      </c>
      <c r="T27" s="5">
        <v>43651</v>
      </c>
      <c r="U27" s="3" t="s">
        <v>26</v>
      </c>
    </row>
    <row r="28" spans="1:21" x14ac:dyDescent="0.25">
      <c r="A28" s="3" t="s">
        <v>15</v>
      </c>
      <c r="B28" s="3" t="s">
        <v>16</v>
      </c>
      <c r="C28" s="3" t="s">
        <v>56</v>
      </c>
      <c r="D28" s="3" t="s">
        <v>28</v>
      </c>
      <c r="E28" s="3" t="s">
        <v>19</v>
      </c>
      <c r="F28" s="3" t="s">
        <v>20</v>
      </c>
      <c r="G28" s="3" t="s">
        <v>21</v>
      </c>
      <c r="H28" s="3" t="s">
        <v>29</v>
      </c>
      <c r="I28" s="3" t="s">
        <v>23</v>
      </c>
      <c r="J28" s="15">
        <v>35717.79</v>
      </c>
      <c r="K28" s="3" t="s">
        <v>61</v>
      </c>
      <c r="L28" s="8">
        <v>0</v>
      </c>
      <c r="Q28" s="9">
        <v>0</v>
      </c>
      <c r="R28" s="3" t="s">
        <v>56</v>
      </c>
      <c r="S28" s="5">
        <v>43646</v>
      </c>
      <c r="T28" s="5">
        <v>43651</v>
      </c>
      <c r="U28" s="3" t="s">
        <v>26</v>
      </c>
    </row>
    <row r="29" spans="1:21" x14ac:dyDescent="0.25">
      <c r="A29" s="3" t="s">
        <v>15</v>
      </c>
      <c r="B29" s="3" t="s">
        <v>16</v>
      </c>
      <c r="C29" s="3" t="s">
        <v>56</v>
      </c>
      <c r="D29" s="3" t="s">
        <v>46</v>
      </c>
      <c r="E29" s="3" t="s">
        <v>19</v>
      </c>
      <c r="F29" s="3" t="s">
        <v>20</v>
      </c>
      <c r="G29" s="3" t="s">
        <v>21</v>
      </c>
      <c r="H29" s="3" t="s">
        <v>47</v>
      </c>
      <c r="I29" s="3" t="s">
        <v>23</v>
      </c>
      <c r="J29" s="15">
        <v>28257.9</v>
      </c>
      <c r="K29" s="3" t="s">
        <v>62</v>
      </c>
      <c r="L29" s="12"/>
      <c r="M29" s="12">
        <v>1840</v>
      </c>
      <c r="N29" s="12"/>
      <c r="O29" s="12"/>
      <c r="P29" s="12">
        <f>76+49</f>
        <v>125</v>
      </c>
      <c r="Q29" s="13">
        <v>28257</v>
      </c>
      <c r="R29" s="3" t="s">
        <v>56</v>
      </c>
      <c r="S29" s="5">
        <v>43646</v>
      </c>
      <c r="T29" s="5">
        <v>43651</v>
      </c>
      <c r="U29" s="3" t="s">
        <v>26</v>
      </c>
    </row>
    <row r="30" spans="1:21" x14ac:dyDescent="0.25">
      <c r="A30" s="3" t="s">
        <v>15</v>
      </c>
      <c r="B30" s="3" t="s">
        <v>16</v>
      </c>
      <c r="C30" s="3" t="s">
        <v>56</v>
      </c>
      <c r="D30" s="3" t="s">
        <v>49</v>
      </c>
      <c r="E30" s="3" t="s">
        <v>19</v>
      </c>
      <c r="F30" s="3" t="s">
        <v>20</v>
      </c>
      <c r="G30" s="3" t="s">
        <v>21</v>
      </c>
      <c r="H30" s="3" t="s">
        <v>50</v>
      </c>
      <c r="I30" s="3" t="s">
        <v>23</v>
      </c>
      <c r="J30" s="15">
        <v>1410.08</v>
      </c>
      <c r="K30" s="3" t="s">
        <v>63</v>
      </c>
      <c r="L30" s="8">
        <v>2</v>
      </c>
      <c r="Q30" s="9">
        <v>1410.08</v>
      </c>
      <c r="R30" s="3" t="s">
        <v>56</v>
      </c>
      <c r="S30" s="5">
        <v>43646</v>
      </c>
      <c r="T30" s="5">
        <v>43651</v>
      </c>
      <c r="U30" s="3" t="s">
        <v>26</v>
      </c>
    </row>
    <row r="31" spans="1:21" x14ac:dyDescent="0.25">
      <c r="A31" s="3" t="s">
        <v>15</v>
      </c>
      <c r="B31" s="3" t="s">
        <v>16</v>
      </c>
      <c r="C31" s="3" t="s">
        <v>56</v>
      </c>
      <c r="D31" s="3" t="s">
        <v>51</v>
      </c>
      <c r="E31" s="3" t="s">
        <v>19</v>
      </c>
      <c r="F31" s="3" t="s">
        <v>20</v>
      </c>
      <c r="G31" s="3" t="s">
        <v>21</v>
      </c>
      <c r="H31" s="3" t="s">
        <v>52</v>
      </c>
      <c r="I31" s="3" t="s">
        <v>23</v>
      </c>
      <c r="J31" s="15">
        <v>9911.5</v>
      </c>
      <c r="K31" s="3" t="s">
        <v>64</v>
      </c>
      <c r="L31" s="12"/>
      <c r="M31" s="12"/>
      <c r="N31" s="12"/>
      <c r="O31" s="12"/>
      <c r="P31" s="12">
        <v>14</v>
      </c>
      <c r="Q31" s="13">
        <v>1227.6199999999999</v>
      </c>
      <c r="R31" s="3" t="s">
        <v>56</v>
      </c>
      <c r="S31" s="5">
        <v>43646</v>
      </c>
      <c r="T31" s="5">
        <v>43651</v>
      </c>
      <c r="U31" s="3" t="s">
        <v>26</v>
      </c>
    </row>
    <row r="32" spans="1:21" x14ac:dyDescent="0.25">
      <c r="A32" s="3" t="s">
        <v>15</v>
      </c>
      <c r="B32" s="3" t="s">
        <v>16</v>
      </c>
      <c r="C32" s="3" t="s">
        <v>66</v>
      </c>
      <c r="D32" s="3" t="s">
        <v>34</v>
      </c>
      <c r="E32" s="3" t="s">
        <v>19</v>
      </c>
      <c r="F32" s="3" t="s">
        <v>20</v>
      </c>
      <c r="G32" s="3" t="s">
        <v>21</v>
      </c>
      <c r="H32" s="3" t="s">
        <v>35</v>
      </c>
      <c r="I32" s="3" t="s">
        <v>23</v>
      </c>
      <c r="J32" s="15">
        <v>614</v>
      </c>
      <c r="K32" s="3" t="s">
        <v>68</v>
      </c>
      <c r="L32" s="12"/>
      <c r="M32" s="12">
        <v>2100</v>
      </c>
      <c r="N32" s="12"/>
      <c r="O32" s="12"/>
      <c r="P32" s="12"/>
      <c r="Q32" s="13">
        <v>614</v>
      </c>
      <c r="R32" s="3" t="s">
        <v>66</v>
      </c>
      <c r="S32" s="5">
        <v>43677</v>
      </c>
      <c r="T32" s="5">
        <v>43683</v>
      </c>
      <c r="U32" s="3" t="s">
        <v>26</v>
      </c>
    </row>
    <row r="33" spans="1:21" x14ac:dyDescent="0.25">
      <c r="A33" s="3" t="s">
        <v>15</v>
      </c>
      <c r="B33" s="3" t="s">
        <v>16</v>
      </c>
      <c r="C33" s="3" t="s">
        <v>66</v>
      </c>
      <c r="D33" s="3" t="s">
        <v>40</v>
      </c>
      <c r="E33" s="3" t="s">
        <v>19</v>
      </c>
      <c r="F33" s="3" t="s">
        <v>20</v>
      </c>
      <c r="G33" s="3" t="s">
        <v>21</v>
      </c>
      <c r="H33" s="3" t="s">
        <v>41</v>
      </c>
      <c r="I33" s="3" t="s">
        <v>23</v>
      </c>
      <c r="J33" s="15">
        <v>52853.83</v>
      </c>
      <c r="K33" s="3" t="s">
        <v>67</v>
      </c>
      <c r="L33" s="12"/>
      <c r="M33" s="12"/>
      <c r="N33" s="12"/>
      <c r="O33" s="12"/>
      <c r="P33" s="12"/>
      <c r="Q33" s="13">
        <v>0</v>
      </c>
      <c r="R33" s="3" t="s">
        <v>66</v>
      </c>
      <c r="S33" s="5">
        <v>43677</v>
      </c>
      <c r="T33" s="5">
        <v>43683</v>
      </c>
      <c r="U33" s="3" t="s">
        <v>26</v>
      </c>
    </row>
    <row r="34" spans="1:21" x14ac:dyDescent="0.25">
      <c r="A34" s="3" t="s">
        <v>15</v>
      </c>
      <c r="B34" s="3" t="s">
        <v>16</v>
      </c>
      <c r="C34" s="3" t="s">
        <v>66</v>
      </c>
      <c r="D34" s="3" t="s">
        <v>46</v>
      </c>
      <c r="E34" s="3" t="s">
        <v>19</v>
      </c>
      <c r="F34" s="3" t="s">
        <v>20</v>
      </c>
      <c r="G34" s="3" t="s">
        <v>21</v>
      </c>
      <c r="H34" s="3" t="s">
        <v>47</v>
      </c>
      <c r="I34" s="3" t="s">
        <v>23</v>
      </c>
      <c r="J34" s="15">
        <v>10357.67</v>
      </c>
      <c r="K34" s="3" t="s">
        <v>62</v>
      </c>
      <c r="L34" s="12"/>
      <c r="M34" s="12"/>
      <c r="N34" s="12"/>
      <c r="O34" s="12"/>
      <c r="P34" s="12">
        <v>71</v>
      </c>
      <c r="Q34" s="15">
        <v>10357.67</v>
      </c>
      <c r="R34" s="3" t="s">
        <v>66</v>
      </c>
      <c r="S34" s="5">
        <v>43677</v>
      </c>
      <c r="T34" s="5">
        <v>43683</v>
      </c>
      <c r="U34" s="3" t="s">
        <v>26</v>
      </c>
    </row>
    <row r="35" spans="1:21" x14ac:dyDescent="0.25">
      <c r="A35" s="3" t="s">
        <v>15</v>
      </c>
      <c r="B35" s="3" t="s">
        <v>16</v>
      </c>
      <c r="C35" s="3" t="s">
        <v>66</v>
      </c>
      <c r="D35" s="3" t="s">
        <v>51</v>
      </c>
      <c r="E35" s="3" t="s">
        <v>19</v>
      </c>
      <c r="F35" s="3" t="s">
        <v>20</v>
      </c>
      <c r="G35" s="3" t="s">
        <v>21</v>
      </c>
      <c r="H35" s="3" t="s">
        <v>52</v>
      </c>
      <c r="I35" s="3" t="s">
        <v>23</v>
      </c>
      <c r="J35" s="15">
        <v>4115.51</v>
      </c>
      <c r="K35" s="3" t="s">
        <v>64</v>
      </c>
      <c r="M35" s="8">
        <v>400</v>
      </c>
      <c r="P35" s="8">
        <v>36</v>
      </c>
      <c r="Q35" s="9">
        <v>4115.51</v>
      </c>
      <c r="R35" s="3" t="s">
        <v>66</v>
      </c>
      <c r="S35" s="5">
        <v>43677</v>
      </c>
      <c r="T35" s="5">
        <v>43683</v>
      </c>
      <c r="U35" s="3" t="s">
        <v>26</v>
      </c>
    </row>
    <row r="36" spans="1:21" x14ac:dyDescent="0.25">
      <c r="A36" s="3" t="s">
        <v>15</v>
      </c>
      <c r="B36" s="3" t="s">
        <v>16</v>
      </c>
      <c r="C36" s="3" t="s">
        <v>69</v>
      </c>
      <c r="D36" s="3" t="s">
        <v>31</v>
      </c>
      <c r="E36" s="3" t="s">
        <v>19</v>
      </c>
      <c r="F36" s="3" t="s">
        <v>20</v>
      </c>
      <c r="G36" s="3" t="s">
        <v>21</v>
      </c>
      <c r="H36" s="3" t="s">
        <v>32</v>
      </c>
      <c r="I36" s="3" t="s">
        <v>23</v>
      </c>
      <c r="J36" s="15">
        <v>6620.9</v>
      </c>
      <c r="K36" s="3" t="s">
        <v>76</v>
      </c>
      <c r="L36" s="8">
        <v>34</v>
      </c>
      <c r="Q36" s="9">
        <v>4106.5600000000004</v>
      </c>
      <c r="R36" s="3" t="s">
        <v>69</v>
      </c>
      <c r="S36" s="5">
        <v>43738</v>
      </c>
      <c r="T36" s="5">
        <v>43745</v>
      </c>
      <c r="U36" s="3" t="s">
        <v>26</v>
      </c>
    </row>
    <row r="37" spans="1:21" x14ac:dyDescent="0.25">
      <c r="A37" s="3" t="s">
        <v>15</v>
      </c>
      <c r="B37" s="3" t="s">
        <v>16</v>
      </c>
      <c r="C37" s="3" t="s">
        <v>78</v>
      </c>
      <c r="D37" s="3" t="s">
        <v>31</v>
      </c>
      <c r="E37" s="3" t="s">
        <v>19</v>
      </c>
      <c r="F37" s="3" t="s">
        <v>20</v>
      </c>
      <c r="G37" s="3" t="s">
        <v>21</v>
      </c>
      <c r="H37" s="3" t="s">
        <v>32</v>
      </c>
      <c r="I37" s="3" t="s">
        <v>23</v>
      </c>
      <c r="J37" s="15">
        <v>5850.26</v>
      </c>
      <c r="K37" s="3" t="s">
        <v>80</v>
      </c>
      <c r="L37" s="8">
        <v>11</v>
      </c>
      <c r="Q37" s="9">
        <v>1744.83</v>
      </c>
      <c r="R37" s="3" t="s">
        <v>78</v>
      </c>
      <c r="S37" s="5">
        <v>43738</v>
      </c>
      <c r="T37" s="5">
        <v>43745</v>
      </c>
      <c r="U37" s="3" t="s">
        <v>26</v>
      </c>
    </row>
    <row r="38" spans="1:21" x14ac:dyDescent="0.25">
      <c r="A38" s="3" t="s">
        <v>15</v>
      </c>
      <c r="B38" s="3" t="s">
        <v>16</v>
      </c>
      <c r="C38" s="3" t="s">
        <v>69</v>
      </c>
      <c r="D38" s="3" t="s">
        <v>34</v>
      </c>
      <c r="E38" s="3" t="s">
        <v>19</v>
      </c>
      <c r="F38" s="3" t="s">
        <v>20</v>
      </c>
      <c r="G38" s="3" t="s">
        <v>21</v>
      </c>
      <c r="H38" s="3" t="s">
        <v>35</v>
      </c>
      <c r="I38" s="3" t="s">
        <v>23</v>
      </c>
      <c r="J38" s="15">
        <v>4358.83</v>
      </c>
      <c r="K38" s="3" t="s">
        <v>77</v>
      </c>
      <c r="L38" s="8" t="s">
        <v>25</v>
      </c>
      <c r="M38" s="12">
        <v>8000</v>
      </c>
      <c r="Q38" s="9">
        <v>4358.83</v>
      </c>
      <c r="R38" s="3" t="s">
        <v>69</v>
      </c>
      <c r="S38" s="5">
        <v>43738</v>
      </c>
      <c r="T38" s="5">
        <v>43745</v>
      </c>
      <c r="U38" s="3" t="s">
        <v>26</v>
      </c>
    </row>
    <row r="39" spans="1:21" x14ac:dyDescent="0.25">
      <c r="A39" s="3" t="s">
        <v>15</v>
      </c>
      <c r="B39" s="3" t="s">
        <v>16</v>
      </c>
      <c r="C39" s="3" t="s">
        <v>78</v>
      </c>
      <c r="D39" s="3" t="s">
        <v>34</v>
      </c>
      <c r="E39" s="3" t="s">
        <v>19</v>
      </c>
      <c r="F39" s="3" t="s">
        <v>20</v>
      </c>
      <c r="G39" s="3" t="s">
        <v>21</v>
      </c>
      <c r="H39" s="3" t="s">
        <v>35</v>
      </c>
      <c r="I39" s="3" t="s">
        <v>23</v>
      </c>
      <c r="J39" s="15">
        <v>1797.13</v>
      </c>
      <c r="K39" s="3" t="s">
        <v>81</v>
      </c>
      <c r="Q39" s="9">
        <v>1.17</v>
      </c>
      <c r="R39" s="3" t="s">
        <v>78</v>
      </c>
      <c r="S39" s="5">
        <v>43738</v>
      </c>
      <c r="T39" s="5">
        <v>43745</v>
      </c>
      <c r="U39" s="3" t="s">
        <v>26</v>
      </c>
    </row>
    <row r="40" spans="1:21" x14ac:dyDescent="0.25">
      <c r="A40" s="3" t="s">
        <v>15</v>
      </c>
      <c r="B40" s="3" t="s">
        <v>16</v>
      </c>
      <c r="C40" s="3" t="s">
        <v>69</v>
      </c>
      <c r="D40" s="3" t="s">
        <v>28</v>
      </c>
      <c r="E40" s="3" t="s">
        <v>19</v>
      </c>
      <c r="F40" s="3" t="s">
        <v>20</v>
      </c>
      <c r="G40" s="3" t="s">
        <v>21</v>
      </c>
      <c r="H40" s="3" t="s">
        <v>29</v>
      </c>
      <c r="I40" s="3" t="s">
        <v>23</v>
      </c>
      <c r="J40" s="15">
        <v>1142.6500000000001</v>
      </c>
      <c r="K40" s="3" t="s">
        <v>70</v>
      </c>
      <c r="L40" s="8">
        <v>0</v>
      </c>
      <c r="Q40" s="9">
        <v>0</v>
      </c>
      <c r="R40" s="3" t="s">
        <v>69</v>
      </c>
      <c r="S40" s="5">
        <v>43738</v>
      </c>
      <c r="T40" s="5">
        <v>43745</v>
      </c>
      <c r="U40" s="3" t="s">
        <v>26</v>
      </c>
    </row>
    <row r="41" spans="1:21" x14ac:dyDescent="0.25">
      <c r="A41" s="3" t="s">
        <v>15</v>
      </c>
      <c r="B41" s="3" t="s">
        <v>16</v>
      </c>
      <c r="C41" s="3" t="s">
        <v>69</v>
      </c>
      <c r="D41" s="3" t="s">
        <v>71</v>
      </c>
      <c r="E41" s="3" t="s">
        <v>19</v>
      </c>
      <c r="F41" s="3" t="s">
        <v>20</v>
      </c>
      <c r="G41" s="3" t="s">
        <v>21</v>
      </c>
      <c r="H41" s="3" t="s">
        <v>72</v>
      </c>
      <c r="I41" s="3" t="s">
        <v>23</v>
      </c>
      <c r="J41" s="15">
        <v>146135.9</v>
      </c>
      <c r="K41" s="3" t="s">
        <v>73</v>
      </c>
      <c r="L41" s="8">
        <v>0</v>
      </c>
      <c r="M41" s="8">
        <v>0</v>
      </c>
      <c r="Q41" s="9">
        <v>0</v>
      </c>
      <c r="R41" s="3" t="s">
        <v>69</v>
      </c>
      <c r="S41" s="5">
        <v>43738</v>
      </c>
      <c r="T41" s="5">
        <v>43745</v>
      </c>
      <c r="U41" s="3" t="s">
        <v>26</v>
      </c>
    </row>
    <row r="42" spans="1:21" x14ac:dyDescent="0.25">
      <c r="A42" s="3" t="s">
        <v>15</v>
      </c>
      <c r="B42" s="3" t="s">
        <v>16</v>
      </c>
      <c r="C42" s="3" t="s">
        <v>78</v>
      </c>
      <c r="D42" s="3" t="s">
        <v>42</v>
      </c>
      <c r="E42" s="3" t="s">
        <v>19</v>
      </c>
      <c r="F42" s="3" t="s">
        <v>20</v>
      </c>
      <c r="G42" s="3" t="s">
        <v>21</v>
      </c>
      <c r="H42" s="3" t="s">
        <v>43</v>
      </c>
      <c r="I42" s="3" t="s">
        <v>23</v>
      </c>
      <c r="J42" s="15">
        <v>150096.29</v>
      </c>
      <c r="K42" s="3" t="s">
        <v>79</v>
      </c>
      <c r="L42" s="8">
        <v>0</v>
      </c>
      <c r="Q42" s="9">
        <v>0</v>
      </c>
      <c r="R42" s="3" t="s">
        <v>78</v>
      </c>
      <c r="S42" s="5">
        <v>43738</v>
      </c>
      <c r="T42" s="5">
        <v>43745</v>
      </c>
      <c r="U42" s="3" t="s">
        <v>26</v>
      </c>
    </row>
    <row r="43" spans="1:21" x14ac:dyDescent="0.25">
      <c r="A43" s="3" t="s">
        <v>15</v>
      </c>
      <c r="B43" s="3" t="s">
        <v>16</v>
      </c>
      <c r="C43" s="3" t="s">
        <v>69</v>
      </c>
      <c r="D43" s="3" t="s">
        <v>46</v>
      </c>
      <c r="E43" s="3" t="s">
        <v>19</v>
      </c>
      <c r="F43" s="3" t="s">
        <v>20</v>
      </c>
      <c r="G43" s="3" t="s">
        <v>21</v>
      </c>
      <c r="H43" s="3" t="s">
        <v>47</v>
      </c>
      <c r="I43" s="3" t="s">
        <v>23</v>
      </c>
      <c r="J43" s="15">
        <v>13772.53</v>
      </c>
      <c r="K43" s="3" t="s">
        <v>74</v>
      </c>
      <c r="P43" s="8">
        <v>70</v>
      </c>
      <c r="Q43" s="4">
        <v>13772.53</v>
      </c>
      <c r="R43" s="3" t="s">
        <v>69</v>
      </c>
      <c r="S43" s="5">
        <v>43738</v>
      </c>
      <c r="T43" s="5">
        <v>43745</v>
      </c>
      <c r="U43" s="3" t="s">
        <v>26</v>
      </c>
    </row>
    <row r="44" spans="1:21" x14ac:dyDescent="0.25">
      <c r="A44" s="3" t="s">
        <v>15</v>
      </c>
      <c r="B44" s="3" t="s">
        <v>16</v>
      </c>
      <c r="C44" s="3" t="s">
        <v>78</v>
      </c>
      <c r="D44" s="3" t="s">
        <v>46</v>
      </c>
      <c r="E44" s="3" t="s">
        <v>19</v>
      </c>
      <c r="F44" s="3" t="s">
        <v>20</v>
      </c>
      <c r="G44" s="3" t="s">
        <v>21</v>
      </c>
      <c r="H44" s="3" t="s">
        <v>47</v>
      </c>
      <c r="I44" s="3" t="s">
        <v>23</v>
      </c>
      <c r="J44" s="15">
        <v>5861.77</v>
      </c>
      <c r="K44" s="3" t="s">
        <v>107</v>
      </c>
      <c r="L44" s="12"/>
      <c r="M44" s="12">
        <v>650</v>
      </c>
      <c r="N44" s="12"/>
      <c r="O44" s="12"/>
      <c r="P44" s="12">
        <v>22</v>
      </c>
      <c r="Q44" s="13">
        <v>3356.58</v>
      </c>
      <c r="R44" s="3" t="s">
        <v>78</v>
      </c>
      <c r="S44" s="5">
        <v>43738</v>
      </c>
      <c r="T44" s="5">
        <v>43745</v>
      </c>
      <c r="U44" s="3" t="s">
        <v>26</v>
      </c>
    </row>
    <row r="45" spans="1:21" x14ac:dyDescent="0.25">
      <c r="A45" s="3" t="s">
        <v>15</v>
      </c>
      <c r="B45" s="3" t="s">
        <v>16</v>
      </c>
      <c r="C45" s="3" t="s">
        <v>78</v>
      </c>
      <c r="D45" s="3" t="s">
        <v>49</v>
      </c>
      <c r="E45" s="3" t="s">
        <v>19</v>
      </c>
      <c r="F45" s="3" t="s">
        <v>20</v>
      </c>
      <c r="G45" s="3" t="s">
        <v>21</v>
      </c>
      <c r="H45" s="3" t="s">
        <v>50</v>
      </c>
      <c r="I45" s="3" t="s">
        <v>23</v>
      </c>
      <c r="J45" s="15">
        <v>597.09</v>
      </c>
      <c r="K45" s="3" t="s">
        <v>108</v>
      </c>
      <c r="L45" s="8">
        <v>0</v>
      </c>
      <c r="Q45" s="9">
        <v>0</v>
      </c>
      <c r="R45" s="3" t="s">
        <v>78</v>
      </c>
      <c r="S45" s="5">
        <v>43738</v>
      </c>
      <c r="T45" s="5">
        <v>43745</v>
      </c>
      <c r="U45" s="3" t="s">
        <v>26</v>
      </c>
    </row>
    <row r="46" spans="1:21" x14ac:dyDescent="0.25">
      <c r="A46" s="3" t="s">
        <v>15</v>
      </c>
      <c r="B46" s="3" t="s">
        <v>16</v>
      </c>
      <c r="C46" s="3" t="s">
        <v>69</v>
      </c>
      <c r="D46" s="3" t="s">
        <v>51</v>
      </c>
      <c r="E46" s="3" t="s">
        <v>19</v>
      </c>
      <c r="F46" s="3" t="s">
        <v>20</v>
      </c>
      <c r="G46" s="3" t="s">
        <v>21</v>
      </c>
      <c r="H46" s="3" t="s">
        <v>52</v>
      </c>
      <c r="I46" s="3" t="s">
        <v>23</v>
      </c>
      <c r="J46" s="15">
        <v>7465.53</v>
      </c>
      <c r="K46" s="3" t="s">
        <v>75</v>
      </c>
      <c r="L46" s="8" t="s">
        <v>25</v>
      </c>
      <c r="M46" s="8">
        <v>450</v>
      </c>
      <c r="P46" s="8">
        <v>57</v>
      </c>
      <c r="Q46" s="9">
        <v>7465.53</v>
      </c>
      <c r="R46" s="3" t="s">
        <v>69</v>
      </c>
      <c r="S46" s="5">
        <v>43738</v>
      </c>
      <c r="T46" s="5">
        <v>43745</v>
      </c>
      <c r="U46" s="3" t="s">
        <v>26</v>
      </c>
    </row>
    <row r="47" spans="1:21" x14ac:dyDescent="0.25">
      <c r="A47" s="3" t="s">
        <v>15</v>
      </c>
      <c r="B47" s="3" t="s">
        <v>16</v>
      </c>
      <c r="C47" s="3" t="s">
        <v>82</v>
      </c>
      <c r="D47" s="3" t="s">
        <v>31</v>
      </c>
      <c r="E47" s="3" t="s">
        <v>19</v>
      </c>
      <c r="F47" s="3" t="s">
        <v>20</v>
      </c>
      <c r="G47" s="3" t="s">
        <v>21</v>
      </c>
      <c r="H47" s="3" t="s">
        <v>32</v>
      </c>
      <c r="I47" s="3" t="s">
        <v>23</v>
      </c>
      <c r="J47" s="15">
        <v>4692.51</v>
      </c>
      <c r="K47" s="3" t="s">
        <v>83</v>
      </c>
      <c r="L47" s="8">
        <v>2</v>
      </c>
      <c r="Q47" s="9">
        <v>730.71</v>
      </c>
      <c r="R47" s="3" t="s">
        <v>82</v>
      </c>
      <c r="S47" s="5">
        <v>43769</v>
      </c>
      <c r="T47" s="5">
        <v>43776</v>
      </c>
      <c r="U47" s="3" t="s">
        <v>26</v>
      </c>
    </row>
    <row r="48" spans="1:21" x14ac:dyDescent="0.25">
      <c r="A48" s="3" t="s">
        <v>15</v>
      </c>
      <c r="B48" s="3" t="s">
        <v>16</v>
      </c>
      <c r="C48" s="3" t="s">
        <v>82</v>
      </c>
      <c r="D48" s="3" t="s">
        <v>34</v>
      </c>
      <c r="E48" s="3" t="s">
        <v>19</v>
      </c>
      <c r="F48" s="3" t="s">
        <v>20</v>
      </c>
      <c r="G48" s="3" t="s">
        <v>21</v>
      </c>
      <c r="H48" s="3" t="s">
        <v>35</v>
      </c>
      <c r="I48" s="3" t="s">
        <v>23</v>
      </c>
      <c r="J48" s="15">
        <v>760.35</v>
      </c>
      <c r="K48" s="3" t="s">
        <v>68</v>
      </c>
      <c r="L48" s="8">
        <v>0</v>
      </c>
      <c r="Q48" s="9">
        <v>0</v>
      </c>
      <c r="R48" s="3" t="s">
        <v>82</v>
      </c>
      <c r="S48" s="5">
        <v>43769</v>
      </c>
      <c r="T48" s="5">
        <v>43776</v>
      </c>
      <c r="U48" s="3" t="s">
        <v>26</v>
      </c>
    </row>
    <row r="49" spans="1:21" x14ac:dyDescent="0.25">
      <c r="A49" s="3" t="s">
        <v>15</v>
      </c>
      <c r="B49" s="3" t="s">
        <v>16</v>
      </c>
      <c r="C49" s="3" t="s">
        <v>82</v>
      </c>
      <c r="D49" s="3" t="s">
        <v>57</v>
      </c>
      <c r="E49" s="3" t="s">
        <v>19</v>
      </c>
      <c r="F49" s="3" t="s">
        <v>20</v>
      </c>
      <c r="G49" s="3" t="s">
        <v>21</v>
      </c>
      <c r="H49" s="3" t="s">
        <v>58</v>
      </c>
      <c r="I49" s="3" t="s">
        <v>23</v>
      </c>
      <c r="J49" s="15">
        <v>435.5</v>
      </c>
      <c r="K49" s="3" t="s">
        <v>68</v>
      </c>
      <c r="L49" s="8">
        <v>0</v>
      </c>
      <c r="Q49" s="9">
        <v>0</v>
      </c>
      <c r="R49" s="3" t="s">
        <v>82</v>
      </c>
      <c r="S49" s="5">
        <v>43769</v>
      </c>
      <c r="T49" s="5">
        <v>43776</v>
      </c>
      <c r="U49" s="3" t="s">
        <v>26</v>
      </c>
    </row>
    <row r="50" spans="1:21" x14ac:dyDescent="0.25">
      <c r="A50" s="3" t="s">
        <v>15</v>
      </c>
      <c r="B50" s="3" t="s">
        <v>16</v>
      </c>
      <c r="C50" s="3" t="s">
        <v>82</v>
      </c>
      <c r="D50" s="3" t="s">
        <v>28</v>
      </c>
      <c r="E50" s="3" t="s">
        <v>19</v>
      </c>
      <c r="F50" s="3" t="s">
        <v>20</v>
      </c>
      <c r="G50" s="3" t="s">
        <v>21</v>
      </c>
      <c r="H50" s="3" t="s">
        <v>29</v>
      </c>
      <c r="I50" s="3" t="s">
        <v>23</v>
      </c>
      <c r="J50" s="15">
        <v>84.54</v>
      </c>
      <c r="K50" s="3" t="s">
        <v>84</v>
      </c>
      <c r="L50" s="8">
        <v>0</v>
      </c>
      <c r="Q50" s="9">
        <v>0</v>
      </c>
      <c r="R50" s="3" t="s">
        <v>82</v>
      </c>
      <c r="S50" s="5">
        <v>43769</v>
      </c>
      <c r="T50" s="5">
        <v>43776</v>
      </c>
      <c r="U50" s="3" t="s">
        <v>26</v>
      </c>
    </row>
    <row r="51" spans="1:21" s="19" customFormat="1" x14ac:dyDescent="0.25">
      <c r="A51" s="17" t="s">
        <v>15</v>
      </c>
      <c r="B51" s="17" t="s">
        <v>16</v>
      </c>
      <c r="C51" s="17" t="s">
        <v>82</v>
      </c>
      <c r="D51" s="17" t="s">
        <v>18</v>
      </c>
      <c r="E51" s="17" t="s">
        <v>19</v>
      </c>
      <c r="F51" s="17" t="s">
        <v>20</v>
      </c>
      <c r="G51" s="17" t="s">
        <v>21</v>
      </c>
      <c r="H51" s="17" t="s">
        <v>22</v>
      </c>
      <c r="I51" s="17" t="s">
        <v>23</v>
      </c>
      <c r="J51" s="15">
        <v>12535.06</v>
      </c>
      <c r="K51" s="17" t="s">
        <v>85</v>
      </c>
      <c r="L51" s="12" t="s">
        <v>25</v>
      </c>
      <c r="M51" s="12"/>
      <c r="N51" s="12"/>
      <c r="O51" s="12"/>
      <c r="P51" s="12"/>
      <c r="Q51" s="13">
        <v>0</v>
      </c>
      <c r="R51" s="17" t="s">
        <v>82</v>
      </c>
      <c r="S51" s="20">
        <v>43769</v>
      </c>
      <c r="T51" s="20">
        <v>43776</v>
      </c>
      <c r="U51" s="17" t="s">
        <v>26</v>
      </c>
    </row>
    <row r="52" spans="1:21" s="19" customFormat="1" x14ac:dyDescent="0.25">
      <c r="A52" s="17" t="s">
        <v>15</v>
      </c>
      <c r="B52" s="17" t="s">
        <v>16</v>
      </c>
      <c r="C52" s="17" t="s">
        <v>82</v>
      </c>
      <c r="D52" s="17" t="s">
        <v>18</v>
      </c>
      <c r="E52" s="17" t="s">
        <v>19</v>
      </c>
      <c r="F52" s="17" t="s">
        <v>20</v>
      </c>
      <c r="G52" s="17" t="s">
        <v>21</v>
      </c>
      <c r="H52" s="17" t="s">
        <v>22</v>
      </c>
      <c r="I52" s="17" t="s">
        <v>23</v>
      </c>
      <c r="J52" s="15">
        <v>3822.95</v>
      </c>
      <c r="K52" s="17" t="s">
        <v>86</v>
      </c>
      <c r="L52" s="12" t="s">
        <v>25</v>
      </c>
      <c r="M52" s="12"/>
      <c r="N52" s="12"/>
      <c r="O52" s="12"/>
      <c r="P52" s="12"/>
      <c r="Q52" s="13">
        <v>0</v>
      </c>
      <c r="R52" s="17" t="s">
        <v>82</v>
      </c>
      <c r="S52" s="20">
        <v>43769</v>
      </c>
      <c r="T52" s="20">
        <v>43776</v>
      </c>
      <c r="U52" s="17" t="s">
        <v>26</v>
      </c>
    </row>
    <row r="53" spans="1:21" x14ac:dyDescent="0.25">
      <c r="A53" s="3" t="s">
        <v>15</v>
      </c>
      <c r="B53" s="3" t="s">
        <v>16</v>
      </c>
      <c r="C53" s="3" t="s">
        <v>82</v>
      </c>
      <c r="D53" s="3" t="s">
        <v>46</v>
      </c>
      <c r="E53" s="3" t="s">
        <v>19</v>
      </c>
      <c r="F53" s="3" t="s">
        <v>20</v>
      </c>
      <c r="G53" s="3" t="s">
        <v>21</v>
      </c>
      <c r="H53" s="3" t="s">
        <v>47</v>
      </c>
      <c r="I53" s="3" t="s">
        <v>23</v>
      </c>
      <c r="J53" s="15">
        <v>6336.78</v>
      </c>
      <c r="K53" s="3" t="s">
        <v>62</v>
      </c>
      <c r="P53" s="8">
        <v>6</v>
      </c>
      <c r="Q53" s="9">
        <v>735.97</v>
      </c>
      <c r="R53" s="3" t="s">
        <v>82</v>
      </c>
      <c r="S53" s="5">
        <v>43769</v>
      </c>
      <c r="T53" s="5">
        <v>43776</v>
      </c>
      <c r="U53" s="3" t="s">
        <v>26</v>
      </c>
    </row>
    <row r="54" spans="1:21" x14ac:dyDescent="0.25">
      <c r="A54" s="3" t="s">
        <v>15</v>
      </c>
      <c r="B54" s="3" t="s">
        <v>16</v>
      </c>
      <c r="C54" s="3" t="s">
        <v>82</v>
      </c>
      <c r="D54" s="3" t="s">
        <v>51</v>
      </c>
      <c r="E54" s="3" t="s">
        <v>19</v>
      </c>
      <c r="F54" s="3" t="s">
        <v>20</v>
      </c>
      <c r="G54" s="3" t="s">
        <v>21</v>
      </c>
      <c r="H54" s="3" t="s">
        <v>52</v>
      </c>
      <c r="I54" s="3" t="s">
        <v>23</v>
      </c>
      <c r="J54" s="15">
        <v>392.33</v>
      </c>
      <c r="K54" s="3" t="s">
        <v>64</v>
      </c>
      <c r="L54" s="8">
        <v>0</v>
      </c>
      <c r="Q54" s="9">
        <v>0</v>
      </c>
      <c r="R54" s="3" t="s">
        <v>82</v>
      </c>
      <c r="S54" s="5">
        <v>43769</v>
      </c>
      <c r="T54" s="5">
        <v>43776</v>
      </c>
      <c r="U54" s="3" t="s">
        <v>26</v>
      </c>
    </row>
    <row r="55" spans="1:21" x14ac:dyDescent="0.25">
      <c r="A55" s="3" t="s">
        <v>15</v>
      </c>
      <c r="B55" s="3" t="s">
        <v>16</v>
      </c>
      <c r="C55" s="3" t="s">
        <v>87</v>
      </c>
      <c r="D55" s="3" t="s">
        <v>31</v>
      </c>
      <c r="E55" s="3" t="s">
        <v>19</v>
      </c>
      <c r="F55" s="3" t="s">
        <v>20</v>
      </c>
      <c r="G55" s="3" t="s">
        <v>21</v>
      </c>
      <c r="H55" s="3" t="s">
        <v>32</v>
      </c>
      <c r="I55" s="3" t="s">
        <v>23</v>
      </c>
      <c r="J55" s="15">
        <v>1727.2</v>
      </c>
      <c r="K55" s="3" t="s">
        <v>83</v>
      </c>
      <c r="L55" s="8">
        <v>1</v>
      </c>
      <c r="Q55" s="9">
        <v>53.95</v>
      </c>
      <c r="R55" s="3" t="s">
        <v>87</v>
      </c>
      <c r="S55" s="5">
        <v>43799</v>
      </c>
      <c r="T55" s="5">
        <v>43808</v>
      </c>
      <c r="U55" s="3" t="s">
        <v>26</v>
      </c>
    </row>
    <row r="56" spans="1:21" x14ac:dyDescent="0.25">
      <c r="A56" s="3" t="s">
        <v>15</v>
      </c>
      <c r="B56" s="3" t="s">
        <v>16</v>
      </c>
      <c r="C56" s="3" t="s">
        <v>87</v>
      </c>
      <c r="D56" s="3" t="s">
        <v>28</v>
      </c>
      <c r="E56" s="3" t="s">
        <v>19</v>
      </c>
      <c r="F56" s="3" t="s">
        <v>20</v>
      </c>
      <c r="G56" s="3" t="s">
        <v>21</v>
      </c>
      <c r="H56" s="3" t="s">
        <v>29</v>
      </c>
      <c r="I56" s="3" t="s">
        <v>23</v>
      </c>
      <c r="J56" s="15">
        <v>26.97</v>
      </c>
      <c r="K56" s="3" t="s">
        <v>84</v>
      </c>
      <c r="L56" s="8">
        <v>0</v>
      </c>
      <c r="Q56" s="9">
        <v>0</v>
      </c>
      <c r="R56" s="3" t="s">
        <v>87</v>
      </c>
      <c r="S56" s="5">
        <v>43799</v>
      </c>
      <c r="T56" s="5">
        <v>43808</v>
      </c>
      <c r="U56" s="3" t="s">
        <v>26</v>
      </c>
    </row>
    <row r="57" spans="1:21" x14ac:dyDescent="0.25">
      <c r="A57" s="3" t="s">
        <v>15</v>
      </c>
      <c r="B57" s="3" t="s">
        <v>16</v>
      </c>
      <c r="C57" s="3" t="s">
        <v>87</v>
      </c>
      <c r="D57" s="3" t="s">
        <v>71</v>
      </c>
      <c r="E57" s="3" t="s">
        <v>19</v>
      </c>
      <c r="F57" s="3" t="s">
        <v>20</v>
      </c>
      <c r="G57" s="3" t="s">
        <v>21</v>
      </c>
      <c r="H57" s="3" t="s">
        <v>72</v>
      </c>
      <c r="I57" s="3" t="s">
        <v>23</v>
      </c>
      <c r="J57" s="15">
        <v>40837.32</v>
      </c>
      <c r="K57" s="3" t="s">
        <v>88</v>
      </c>
      <c r="L57" s="8">
        <v>0</v>
      </c>
      <c r="Q57" s="9">
        <v>0</v>
      </c>
      <c r="R57" s="3" t="s">
        <v>87</v>
      </c>
      <c r="S57" s="5">
        <v>43799</v>
      </c>
      <c r="T57" s="5">
        <v>43808</v>
      </c>
      <c r="U57" s="3" t="s">
        <v>26</v>
      </c>
    </row>
    <row r="58" spans="1:21" x14ac:dyDescent="0.25">
      <c r="A58" s="3" t="s">
        <v>15</v>
      </c>
      <c r="B58" s="3" t="s">
        <v>16</v>
      </c>
      <c r="C58" s="3" t="s">
        <v>87</v>
      </c>
      <c r="D58" s="3" t="s">
        <v>46</v>
      </c>
      <c r="E58" s="3" t="s">
        <v>19</v>
      </c>
      <c r="F58" s="3" t="s">
        <v>20</v>
      </c>
      <c r="G58" s="3" t="s">
        <v>21</v>
      </c>
      <c r="H58" s="3" t="s">
        <v>47</v>
      </c>
      <c r="I58" s="3" t="s">
        <v>23</v>
      </c>
      <c r="J58" s="15">
        <v>4017.5</v>
      </c>
      <c r="K58" s="3" t="s">
        <v>62</v>
      </c>
      <c r="P58" s="8">
        <v>5</v>
      </c>
      <c r="Q58" s="9">
        <v>870.54</v>
      </c>
      <c r="R58" s="3" t="s">
        <v>87</v>
      </c>
      <c r="S58" s="5">
        <v>43799</v>
      </c>
      <c r="T58" s="5">
        <v>43808</v>
      </c>
      <c r="U58" s="3" t="s">
        <v>26</v>
      </c>
    </row>
    <row r="59" spans="1:21" x14ac:dyDescent="0.25">
      <c r="A59" s="3" t="s">
        <v>15</v>
      </c>
      <c r="B59" s="3" t="s">
        <v>16</v>
      </c>
      <c r="C59" s="3" t="s">
        <v>87</v>
      </c>
      <c r="D59" s="3" t="s">
        <v>51</v>
      </c>
      <c r="E59" s="3" t="s">
        <v>19</v>
      </c>
      <c r="F59" s="3" t="s">
        <v>20</v>
      </c>
      <c r="G59" s="3" t="s">
        <v>21</v>
      </c>
      <c r="H59" s="3" t="s">
        <v>52</v>
      </c>
      <c r="I59" s="3" t="s">
        <v>23</v>
      </c>
      <c r="J59" s="15">
        <v>692.59</v>
      </c>
      <c r="K59" s="3" t="s">
        <v>64</v>
      </c>
      <c r="L59" s="8" t="s">
        <v>25</v>
      </c>
      <c r="P59" s="8">
        <v>0</v>
      </c>
      <c r="Q59" s="9">
        <v>0</v>
      </c>
      <c r="R59" s="3" t="s">
        <v>87</v>
      </c>
      <c r="S59" s="5">
        <v>43799</v>
      </c>
      <c r="T59" s="5">
        <v>43808</v>
      </c>
      <c r="U59" s="3" t="s">
        <v>26</v>
      </c>
    </row>
    <row r="60" spans="1:21" x14ac:dyDescent="0.25">
      <c r="A60" s="3" t="s">
        <v>15</v>
      </c>
      <c r="B60" s="3" t="s">
        <v>16</v>
      </c>
      <c r="C60" s="3" t="s">
        <v>89</v>
      </c>
      <c r="D60" s="3" t="s">
        <v>31</v>
      </c>
      <c r="E60" s="3" t="s">
        <v>19</v>
      </c>
      <c r="F60" s="3" t="s">
        <v>20</v>
      </c>
      <c r="G60" s="3" t="s">
        <v>21</v>
      </c>
      <c r="H60" s="3" t="s">
        <v>32</v>
      </c>
      <c r="I60" s="3" t="s">
        <v>23</v>
      </c>
      <c r="J60" s="15">
        <v>1605.97</v>
      </c>
      <c r="K60" s="3" t="s">
        <v>90</v>
      </c>
      <c r="L60" s="8" t="s">
        <v>25</v>
      </c>
      <c r="P60" s="8">
        <v>0</v>
      </c>
      <c r="Q60" s="9">
        <v>0</v>
      </c>
      <c r="R60" s="3" t="s">
        <v>89</v>
      </c>
      <c r="S60" s="5">
        <v>43830</v>
      </c>
      <c r="T60" s="5">
        <v>43839</v>
      </c>
      <c r="U60" s="3" t="s">
        <v>26</v>
      </c>
    </row>
    <row r="61" spans="1:21" x14ac:dyDescent="0.25">
      <c r="A61" s="3" t="s">
        <v>15</v>
      </c>
      <c r="B61" s="3" t="s">
        <v>16</v>
      </c>
      <c r="C61" s="3" t="s">
        <v>93</v>
      </c>
      <c r="D61" s="3" t="s">
        <v>31</v>
      </c>
      <c r="E61" s="3" t="s">
        <v>19</v>
      </c>
      <c r="F61" s="3" t="s">
        <v>20</v>
      </c>
      <c r="G61" s="3" t="s">
        <v>21</v>
      </c>
      <c r="H61" s="3" t="s">
        <v>32</v>
      </c>
      <c r="I61" s="3" t="s">
        <v>23</v>
      </c>
      <c r="J61" s="15">
        <v>2800.56</v>
      </c>
      <c r="K61" s="3" t="s">
        <v>94</v>
      </c>
      <c r="L61" s="12">
        <v>1</v>
      </c>
      <c r="M61" s="12"/>
      <c r="N61" s="12"/>
      <c r="O61" s="12"/>
      <c r="P61" s="12"/>
      <c r="Q61" s="13">
        <v>388.41</v>
      </c>
      <c r="R61" s="3" t="s">
        <v>93</v>
      </c>
      <c r="S61" s="5">
        <v>43830</v>
      </c>
      <c r="T61" s="5">
        <v>43839</v>
      </c>
      <c r="U61" s="3" t="s">
        <v>26</v>
      </c>
    </row>
    <row r="62" spans="1:21" x14ac:dyDescent="0.25">
      <c r="A62" s="3" t="s">
        <v>15</v>
      </c>
      <c r="B62" s="3" t="s">
        <v>16</v>
      </c>
      <c r="C62" s="3" t="s">
        <v>93</v>
      </c>
      <c r="D62" s="3" t="s">
        <v>34</v>
      </c>
      <c r="E62" s="3" t="s">
        <v>19</v>
      </c>
      <c r="F62" s="3" t="s">
        <v>20</v>
      </c>
      <c r="G62" s="3" t="s">
        <v>21</v>
      </c>
      <c r="H62" s="3" t="s">
        <v>35</v>
      </c>
      <c r="I62" s="3" t="s">
        <v>23</v>
      </c>
      <c r="J62" s="15">
        <v>2353.81</v>
      </c>
      <c r="K62" s="3" t="s">
        <v>95</v>
      </c>
      <c r="L62" s="12">
        <v>0</v>
      </c>
      <c r="M62" s="12"/>
      <c r="N62" s="12"/>
      <c r="O62" s="12"/>
      <c r="P62" s="12"/>
      <c r="Q62" s="13">
        <v>0</v>
      </c>
      <c r="R62" s="3" t="s">
        <v>93</v>
      </c>
      <c r="S62" s="5">
        <v>43830</v>
      </c>
      <c r="T62" s="5">
        <v>43839</v>
      </c>
      <c r="U62" s="3" t="s">
        <v>26</v>
      </c>
    </row>
    <row r="63" spans="1:21" x14ac:dyDescent="0.25">
      <c r="A63" s="3" t="s">
        <v>15</v>
      </c>
      <c r="B63" s="3" t="s">
        <v>16</v>
      </c>
      <c r="C63" s="3" t="s">
        <v>89</v>
      </c>
      <c r="D63" s="3" t="s">
        <v>28</v>
      </c>
      <c r="E63" s="3" t="s">
        <v>19</v>
      </c>
      <c r="F63" s="3" t="s">
        <v>20</v>
      </c>
      <c r="G63" s="3" t="s">
        <v>21</v>
      </c>
      <c r="H63" s="3" t="s">
        <v>29</v>
      </c>
      <c r="I63" s="3" t="s">
        <v>23</v>
      </c>
      <c r="J63" s="15">
        <v>131.27000000000001</v>
      </c>
      <c r="K63" s="3" t="s">
        <v>91</v>
      </c>
      <c r="L63" s="12">
        <v>0</v>
      </c>
      <c r="M63" s="12"/>
      <c r="N63" s="12"/>
      <c r="O63" s="12"/>
      <c r="P63" s="12"/>
      <c r="Q63" s="13">
        <v>0</v>
      </c>
      <c r="R63" s="3" t="s">
        <v>89</v>
      </c>
      <c r="S63" s="5">
        <v>43830</v>
      </c>
      <c r="T63" s="5">
        <v>43839</v>
      </c>
      <c r="U63" s="3" t="s">
        <v>26</v>
      </c>
    </row>
    <row r="64" spans="1:21" x14ac:dyDescent="0.25">
      <c r="A64" s="3" t="s">
        <v>15</v>
      </c>
      <c r="B64" s="3" t="s">
        <v>16</v>
      </c>
      <c r="C64" s="3" t="s">
        <v>93</v>
      </c>
      <c r="D64" s="3" t="s">
        <v>28</v>
      </c>
      <c r="E64" s="3" t="s">
        <v>19</v>
      </c>
      <c r="F64" s="3" t="s">
        <v>20</v>
      </c>
      <c r="G64" s="3" t="s">
        <v>21</v>
      </c>
      <c r="H64" s="3" t="s">
        <v>29</v>
      </c>
      <c r="I64" s="3" t="s">
        <v>23</v>
      </c>
      <c r="J64" s="15">
        <v>485.42</v>
      </c>
      <c r="K64" s="3" t="s">
        <v>96</v>
      </c>
      <c r="L64" s="12">
        <v>0</v>
      </c>
      <c r="M64" s="12"/>
      <c r="N64" s="12"/>
      <c r="O64" s="12"/>
      <c r="P64" s="12"/>
      <c r="Q64" s="13">
        <v>0</v>
      </c>
      <c r="R64" s="3" t="s">
        <v>93</v>
      </c>
      <c r="S64" s="5">
        <v>43830</v>
      </c>
      <c r="T64" s="5">
        <v>43839</v>
      </c>
      <c r="U64" s="3" t="s">
        <v>26</v>
      </c>
    </row>
    <row r="65" spans="1:21" x14ac:dyDescent="0.25">
      <c r="A65" s="3" t="s">
        <v>15</v>
      </c>
      <c r="B65" s="3" t="s">
        <v>16</v>
      </c>
      <c r="C65" s="3" t="s">
        <v>93</v>
      </c>
      <c r="D65" s="3" t="s">
        <v>18</v>
      </c>
      <c r="E65" s="3" t="s">
        <v>19</v>
      </c>
      <c r="F65" s="3" t="s">
        <v>20</v>
      </c>
      <c r="G65" s="3" t="s">
        <v>21</v>
      </c>
      <c r="H65" s="3" t="s">
        <v>22</v>
      </c>
      <c r="I65" s="3" t="s">
        <v>23</v>
      </c>
      <c r="J65" s="15">
        <v>4494.25</v>
      </c>
      <c r="K65" s="3" t="s">
        <v>97</v>
      </c>
      <c r="L65" s="12" t="s">
        <v>25</v>
      </c>
      <c r="M65" s="12"/>
      <c r="N65" s="12"/>
      <c r="O65" s="12"/>
      <c r="P65" s="12"/>
      <c r="Q65" s="13">
        <v>0</v>
      </c>
      <c r="R65" s="3" t="s">
        <v>93</v>
      </c>
      <c r="S65" s="5">
        <v>43830</v>
      </c>
      <c r="T65" s="5">
        <v>43839</v>
      </c>
      <c r="U65" s="3" t="s">
        <v>26</v>
      </c>
    </row>
    <row r="66" spans="1:21" x14ac:dyDescent="0.25">
      <c r="A66" s="3" t="s">
        <v>15</v>
      </c>
      <c r="B66" s="3" t="s">
        <v>16</v>
      </c>
      <c r="C66" s="3" t="s">
        <v>89</v>
      </c>
      <c r="D66" s="3" t="s">
        <v>46</v>
      </c>
      <c r="E66" s="3" t="s">
        <v>19</v>
      </c>
      <c r="F66" s="3" t="s">
        <v>20</v>
      </c>
      <c r="G66" s="3" t="s">
        <v>21</v>
      </c>
      <c r="H66" s="3" t="s">
        <v>47</v>
      </c>
      <c r="I66" s="3" t="s">
        <v>23</v>
      </c>
      <c r="J66" s="15">
        <v>642.24</v>
      </c>
      <c r="K66" s="3" t="s">
        <v>92</v>
      </c>
      <c r="L66" s="14">
        <v>0</v>
      </c>
      <c r="M66" s="13"/>
      <c r="N66" s="13"/>
      <c r="O66" s="13"/>
      <c r="P66" s="13"/>
      <c r="Q66" s="13">
        <v>0</v>
      </c>
      <c r="R66" s="3" t="s">
        <v>89</v>
      </c>
      <c r="S66" s="5">
        <v>43830</v>
      </c>
      <c r="T66" s="5">
        <v>43839</v>
      </c>
      <c r="U66" s="3" t="s">
        <v>26</v>
      </c>
    </row>
    <row r="67" spans="1:21" x14ac:dyDescent="0.25">
      <c r="A67" s="3" t="s">
        <v>15</v>
      </c>
      <c r="B67" s="3" t="s">
        <v>16</v>
      </c>
      <c r="C67" s="3" t="s">
        <v>93</v>
      </c>
      <c r="D67" s="3" t="s">
        <v>46</v>
      </c>
      <c r="E67" s="3" t="s">
        <v>19</v>
      </c>
      <c r="F67" s="3" t="s">
        <v>20</v>
      </c>
      <c r="G67" s="3" t="s">
        <v>21</v>
      </c>
      <c r="H67" s="3" t="s">
        <v>47</v>
      </c>
      <c r="I67" s="3" t="s">
        <v>23</v>
      </c>
      <c r="J67" s="15">
        <v>1888.96</v>
      </c>
      <c r="K67" s="3" t="s">
        <v>106</v>
      </c>
      <c r="L67" s="12"/>
      <c r="M67" s="12">
        <v>550</v>
      </c>
      <c r="N67" s="12"/>
      <c r="O67" s="12"/>
      <c r="P67" s="12">
        <v>2</v>
      </c>
      <c r="Q67" s="13">
        <v>1104.46</v>
      </c>
      <c r="R67" s="3" t="s">
        <v>93</v>
      </c>
      <c r="S67" s="5">
        <v>43830</v>
      </c>
      <c r="T67" s="5">
        <v>43839</v>
      </c>
      <c r="U67" s="3" t="s">
        <v>26</v>
      </c>
    </row>
    <row r="68" spans="1:21" x14ac:dyDescent="0.25">
      <c r="A68" s="3" t="s">
        <v>15</v>
      </c>
      <c r="B68" s="3" t="s">
        <v>16</v>
      </c>
      <c r="C68" s="3" t="s">
        <v>93</v>
      </c>
      <c r="D68" s="3" t="s">
        <v>49</v>
      </c>
      <c r="E68" s="3" t="s">
        <v>19</v>
      </c>
      <c r="F68" s="3" t="s">
        <v>20</v>
      </c>
      <c r="G68" s="3" t="s">
        <v>21</v>
      </c>
      <c r="H68" s="3" t="s">
        <v>50</v>
      </c>
      <c r="I68" s="3" t="s">
        <v>23</v>
      </c>
      <c r="J68" s="15">
        <v>1793.42</v>
      </c>
      <c r="K68" s="3" t="s">
        <v>106</v>
      </c>
      <c r="L68" s="12" t="s">
        <v>25</v>
      </c>
      <c r="M68" s="12"/>
      <c r="N68" s="12"/>
      <c r="O68" s="12"/>
      <c r="P68" s="12">
        <v>0</v>
      </c>
      <c r="Q68" s="13">
        <v>0</v>
      </c>
      <c r="R68" s="3" t="s">
        <v>93</v>
      </c>
      <c r="S68" s="5">
        <v>43830</v>
      </c>
      <c r="T68" s="5">
        <v>43839</v>
      </c>
      <c r="U68" s="3" t="s">
        <v>26</v>
      </c>
    </row>
    <row r="69" spans="1:21" x14ac:dyDescent="0.25">
      <c r="A69" s="3" t="s">
        <v>15</v>
      </c>
      <c r="B69" s="3" t="s">
        <v>16</v>
      </c>
      <c r="C69" s="3" t="s">
        <v>89</v>
      </c>
      <c r="D69" s="3" t="s">
        <v>51</v>
      </c>
      <c r="E69" s="3" t="s">
        <v>19</v>
      </c>
      <c r="F69" s="3" t="s">
        <v>20</v>
      </c>
      <c r="G69" s="3" t="s">
        <v>21</v>
      </c>
      <c r="H69" s="3" t="s">
        <v>52</v>
      </c>
      <c r="I69" s="3" t="s">
        <v>23</v>
      </c>
      <c r="J69" s="15">
        <v>217.86</v>
      </c>
      <c r="K69" s="3" t="s">
        <v>92</v>
      </c>
      <c r="L69" s="12">
        <v>0</v>
      </c>
      <c r="M69" s="12"/>
      <c r="N69" s="12"/>
      <c r="O69" s="12"/>
      <c r="P69" s="12"/>
      <c r="Q69" s="13">
        <v>0</v>
      </c>
      <c r="R69" s="3" t="s">
        <v>89</v>
      </c>
      <c r="S69" s="5">
        <v>43830</v>
      </c>
      <c r="T69" s="5">
        <v>43839</v>
      </c>
      <c r="U69" s="3" t="s">
        <v>26</v>
      </c>
    </row>
    <row r="70" spans="1:21" x14ac:dyDescent="0.25">
      <c r="A70" s="3" t="s">
        <v>15</v>
      </c>
      <c r="B70" s="3" t="s">
        <v>16</v>
      </c>
      <c r="C70" s="3" t="s">
        <v>93</v>
      </c>
      <c r="D70" s="3" t="s">
        <v>51</v>
      </c>
      <c r="E70" s="3" t="s">
        <v>19</v>
      </c>
      <c r="F70" s="3" t="s">
        <v>20</v>
      </c>
      <c r="G70" s="3" t="s">
        <v>21</v>
      </c>
      <c r="H70" s="3" t="s">
        <v>52</v>
      </c>
      <c r="I70" s="3" t="s">
        <v>23</v>
      </c>
      <c r="J70" s="15">
        <v>399.66</v>
      </c>
      <c r="K70" s="3" t="s">
        <v>98</v>
      </c>
      <c r="L70" s="12">
        <v>0</v>
      </c>
      <c r="M70" s="12"/>
      <c r="N70" s="12"/>
      <c r="O70" s="12"/>
      <c r="P70" s="12"/>
      <c r="Q70" s="13">
        <v>0</v>
      </c>
      <c r="R70" s="3" t="s">
        <v>93</v>
      </c>
      <c r="S70" s="5">
        <v>43830</v>
      </c>
      <c r="T70" s="5">
        <v>43839</v>
      </c>
      <c r="U70" s="3" t="s">
        <v>26</v>
      </c>
    </row>
    <row r="71" spans="1:21" x14ac:dyDescent="0.25">
      <c r="A71" s="3" t="s">
        <v>111</v>
      </c>
      <c r="B71" s="3"/>
      <c r="D71" s="3" t="s">
        <v>34</v>
      </c>
      <c r="E71" s="3" t="s">
        <v>19</v>
      </c>
      <c r="F71" s="3" t="s">
        <v>20</v>
      </c>
      <c r="G71" s="3" t="s">
        <v>21</v>
      </c>
      <c r="H71" s="3" t="s">
        <v>35</v>
      </c>
      <c r="I71" s="3"/>
      <c r="J71" s="15">
        <v>21412.639999999999</v>
      </c>
      <c r="K71" s="3" t="s">
        <v>112</v>
      </c>
      <c r="L71" s="12"/>
      <c r="M71" s="12">
        <v>202244</v>
      </c>
      <c r="N71" s="12"/>
      <c r="O71" s="12"/>
      <c r="P71" s="12"/>
      <c r="Q71" s="13">
        <v>21412.639999999999</v>
      </c>
      <c r="R71" s="3"/>
      <c r="S71" s="5"/>
      <c r="T71" s="5"/>
      <c r="U71" s="3"/>
    </row>
    <row r="72" spans="1:21" s="22" customFormat="1" ht="15.75" thickBot="1" x14ac:dyDescent="0.3">
      <c r="C72" s="23" t="s">
        <v>110</v>
      </c>
      <c r="J72" s="24">
        <f>SUM(J2:J71)</f>
        <v>2213175.0700000003</v>
      </c>
      <c r="L72" s="21">
        <f>SUM(L2:L71)</f>
        <v>2250</v>
      </c>
      <c r="M72" s="21">
        <f t="shared" ref="M72:Q72" si="0">SUM(M2:M71)</f>
        <v>2194568</v>
      </c>
      <c r="N72" s="21">
        <f t="shared" si="0"/>
        <v>1371</v>
      </c>
      <c r="O72" s="21">
        <f t="shared" si="0"/>
        <v>592</v>
      </c>
      <c r="P72" s="21">
        <f t="shared" si="0"/>
        <v>718</v>
      </c>
      <c r="Q72" s="21">
        <f t="shared" si="0"/>
        <v>1429415.7299999997</v>
      </c>
    </row>
    <row r="73" spans="1:21" ht="15.75" thickTop="1" x14ac:dyDescent="0.25">
      <c r="L73" s="12"/>
      <c r="M73" s="12"/>
      <c r="N73" s="12"/>
      <c r="O73" s="12"/>
      <c r="P73" s="12"/>
      <c r="Q73" s="13"/>
    </row>
    <row r="74" spans="1:21" x14ac:dyDescent="0.25">
      <c r="L74" s="12"/>
      <c r="M74" s="12"/>
      <c r="N74" s="12"/>
      <c r="O74" s="12"/>
      <c r="P74" s="12"/>
      <c r="Q74" s="13"/>
    </row>
    <row r="75" spans="1:21" x14ac:dyDescent="0.25">
      <c r="L75" s="12"/>
      <c r="M75" s="12"/>
      <c r="N75" s="12"/>
      <c r="O75" s="12"/>
      <c r="P75" s="12"/>
      <c r="Q75" s="13"/>
    </row>
    <row r="76" spans="1:21" x14ac:dyDescent="0.25">
      <c r="L76" s="12"/>
      <c r="M76" s="12"/>
      <c r="N76" s="12"/>
      <c r="O76" s="12"/>
      <c r="P76" s="12"/>
      <c r="Q76" s="13"/>
    </row>
  </sheetData>
  <sortState ref="A2:V70">
    <sortCondition ref="S2:S7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tabSelected="1" workbookViewId="0"/>
  </sheetViews>
  <sheetFormatPr defaultRowHeight="15" x14ac:dyDescent="0.25"/>
  <cols>
    <col min="1" max="1" width="13.85546875" customWidth="1"/>
    <col min="2" max="2" width="15.5703125" style="13" customWidth="1"/>
    <col min="3" max="3" width="37.5703125" style="8" customWidth="1"/>
    <col min="4" max="4" width="20.85546875" style="8" customWidth="1"/>
    <col min="5" max="5" width="22.140625" style="8" customWidth="1"/>
    <col min="6" max="6" width="22.42578125" style="8" customWidth="1"/>
    <col min="7" max="7" width="23.28515625" style="8" customWidth="1"/>
    <col min="8" max="9" width="8" customWidth="1"/>
    <col min="10" max="12" width="10" bestFit="1" customWidth="1"/>
    <col min="13" max="13" width="11.28515625" bestFit="1" customWidth="1"/>
  </cols>
  <sheetData>
    <row r="3" spans="1:7" x14ac:dyDescent="0.25">
      <c r="A3" s="6" t="s">
        <v>99</v>
      </c>
      <c r="B3" s="13" t="s">
        <v>113</v>
      </c>
      <c r="C3" s="8" t="s">
        <v>114</v>
      </c>
      <c r="D3" s="8" t="s">
        <v>115</v>
      </c>
      <c r="E3" s="8" t="s">
        <v>116</v>
      </c>
      <c r="F3" s="8" t="s">
        <v>117</v>
      </c>
      <c r="G3" s="8" t="s">
        <v>118</v>
      </c>
    </row>
    <row r="4" spans="1:7" x14ac:dyDescent="0.25">
      <c r="A4" s="7" t="s">
        <v>32</v>
      </c>
      <c r="B4" s="13">
        <v>368537.51</v>
      </c>
      <c r="C4" s="8">
        <v>2248</v>
      </c>
      <c r="F4" s="8">
        <v>0</v>
      </c>
    </row>
    <row r="5" spans="1:7" x14ac:dyDescent="0.25">
      <c r="A5" s="7" t="s">
        <v>35</v>
      </c>
      <c r="B5" s="13">
        <v>293022.89</v>
      </c>
      <c r="C5" s="8">
        <v>0</v>
      </c>
      <c r="D5" s="8">
        <v>2188588</v>
      </c>
    </row>
    <row r="6" spans="1:7" x14ac:dyDescent="0.25">
      <c r="A6" s="7" t="s">
        <v>58</v>
      </c>
      <c r="B6" s="13">
        <v>0</v>
      </c>
      <c r="C6" s="8">
        <v>0</v>
      </c>
    </row>
    <row r="7" spans="1:7" x14ac:dyDescent="0.25">
      <c r="A7" s="7" t="s">
        <v>41</v>
      </c>
      <c r="B7" s="13">
        <v>4189.25</v>
      </c>
      <c r="C7" s="8">
        <v>0</v>
      </c>
      <c r="E7" s="8">
        <v>144</v>
      </c>
    </row>
    <row r="8" spans="1:7" x14ac:dyDescent="0.25">
      <c r="A8" s="7" t="s">
        <v>29</v>
      </c>
      <c r="B8" s="13">
        <v>234350.44</v>
      </c>
      <c r="C8" s="8">
        <v>0</v>
      </c>
      <c r="E8" s="8">
        <v>1227</v>
      </c>
    </row>
    <row r="9" spans="1:7" x14ac:dyDescent="0.25">
      <c r="A9" s="7" t="s">
        <v>72</v>
      </c>
      <c r="B9" s="13">
        <v>0</v>
      </c>
      <c r="C9" s="8">
        <v>0</v>
      </c>
      <c r="D9" s="8">
        <v>0</v>
      </c>
    </row>
    <row r="10" spans="1:7" x14ac:dyDescent="0.25">
      <c r="A10" s="7" t="s">
        <v>43</v>
      </c>
      <c r="B10" s="13">
        <v>0</v>
      </c>
      <c r="C10" s="8">
        <v>0</v>
      </c>
      <c r="D10" s="8">
        <v>0</v>
      </c>
    </row>
    <row r="11" spans="1:7" x14ac:dyDescent="0.25">
      <c r="A11" s="7" t="s">
        <v>22</v>
      </c>
      <c r="B11" s="13">
        <v>43189.5</v>
      </c>
      <c r="C11" s="8">
        <v>0</v>
      </c>
      <c r="G11" s="8">
        <v>592</v>
      </c>
    </row>
    <row r="12" spans="1:7" x14ac:dyDescent="0.25">
      <c r="A12" s="7" t="s">
        <v>47</v>
      </c>
      <c r="B12" s="13">
        <v>426579.63</v>
      </c>
      <c r="C12" s="8">
        <v>0</v>
      </c>
      <c r="D12" s="8">
        <v>5029</v>
      </c>
      <c r="F12" s="8">
        <v>552</v>
      </c>
    </row>
    <row r="13" spans="1:7" x14ac:dyDescent="0.25">
      <c r="A13" s="7" t="s">
        <v>50</v>
      </c>
      <c r="B13" s="13">
        <v>44254.55</v>
      </c>
      <c r="C13" s="8">
        <v>2</v>
      </c>
      <c r="D13" s="8">
        <v>101</v>
      </c>
      <c r="F13" s="8">
        <v>39</v>
      </c>
    </row>
    <row r="14" spans="1:7" x14ac:dyDescent="0.25">
      <c r="A14" s="7" t="s">
        <v>52</v>
      </c>
      <c r="B14" s="13">
        <v>15291.96</v>
      </c>
      <c r="C14" s="8">
        <v>0</v>
      </c>
      <c r="D14" s="8">
        <v>850</v>
      </c>
      <c r="F14" s="8">
        <v>127</v>
      </c>
    </row>
    <row r="15" spans="1:7" x14ac:dyDescent="0.25">
      <c r="A15" s="7" t="s">
        <v>100</v>
      </c>
      <c r="B15" s="13">
        <v>1429415.7300000002</v>
      </c>
      <c r="C15" s="8">
        <v>2250</v>
      </c>
      <c r="D15" s="8">
        <v>2194568</v>
      </c>
      <c r="E15" s="8">
        <v>1371</v>
      </c>
      <c r="F15" s="8">
        <v>718</v>
      </c>
      <c r="G15" s="8">
        <v>592</v>
      </c>
    </row>
    <row r="19" spans="1:3" x14ac:dyDescent="0.25">
      <c r="A19" s="26" t="s">
        <v>119</v>
      </c>
      <c r="B19" s="26" t="s">
        <v>9</v>
      </c>
      <c r="C19" s="26" t="s">
        <v>120</v>
      </c>
    </row>
    <row r="20" spans="1:3" x14ac:dyDescent="0.25">
      <c r="A20" s="7" t="s">
        <v>32</v>
      </c>
      <c r="B20" s="25">
        <v>368537.51</v>
      </c>
      <c r="C20" s="7" t="s">
        <v>121</v>
      </c>
    </row>
    <row r="21" spans="1:3" x14ac:dyDescent="0.25">
      <c r="A21" s="7" t="s">
        <v>35</v>
      </c>
      <c r="B21" s="25">
        <v>293022.89</v>
      </c>
      <c r="C21" s="7" t="s">
        <v>122</v>
      </c>
    </row>
    <row r="22" spans="1:3" x14ac:dyDescent="0.25">
      <c r="A22" s="7" t="s">
        <v>58</v>
      </c>
      <c r="B22" s="25">
        <v>0</v>
      </c>
      <c r="C22" s="7"/>
    </row>
    <row r="23" spans="1:3" x14ac:dyDescent="0.25">
      <c r="A23" s="7" t="s">
        <v>41</v>
      </c>
      <c r="B23" s="25">
        <v>4189.25</v>
      </c>
      <c r="C23" s="7" t="s">
        <v>123</v>
      </c>
    </row>
    <row r="24" spans="1:3" x14ac:dyDescent="0.25">
      <c r="A24" s="7" t="s">
        <v>29</v>
      </c>
      <c r="B24" s="25">
        <v>234350.44</v>
      </c>
      <c r="C24" s="7" t="s">
        <v>124</v>
      </c>
    </row>
    <row r="25" spans="1:3" x14ac:dyDescent="0.25">
      <c r="A25" s="7" t="s">
        <v>72</v>
      </c>
      <c r="B25" s="25">
        <v>0</v>
      </c>
      <c r="C25" s="7"/>
    </row>
    <row r="26" spans="1:3" x14ac:dyDescent="0.25">
      <c r="A26" s="7" t="s">
        <v>43</v>
      </c>
      <c r="B26" s="25">
        <v>0</v>
      </c>
      <c r="C26" s="7"/>
    </row>
    <row r="27" spans="1:3" x14ac:dyDescent="0.25">
      <c r="A27" s="7" t="s">
        <v>22</v>
      </c>
      <c r="B27" s="25">
        <v>43189.5</v>
      </c>
      <c r="C27" s="7" t="s">
        <v>125</v>
      </c>
    </row>
    <row r="28" spans="1:3" x14ac:dyDescent="0.25">
      <c r="A28" s="7">
        <v>371</v>
      </c>
      <c r="B28" s="25">
        <f>426579.63+44254.55</f>
        <v>470834.18</v>
      </c>
      <c r="C28" s="7" t="s">
        <v>127</v>
      </c>
    </row>
    <row r="29" spans="1:3" x14ac:dyDescent="0.25">
      <c r="A29" t="s">
        <v>52</v>
      </c>
      <c r="B29" s="13">
        <v>15291.96</v>
      </c>
      <c r="C29" s="8" t="s">
        <v>126</v>
      </c>
    </row>
    <row r="30" spans="1:3" ht="15.75" thickBot="1" x14ac:dyDescent="0.3">
      <c r="A30" s="27" t="s">
        <v>100</v>
      </c>
      <c r="B30" s="28">
        <f>SUM(B20:B29)</f>
        <v>1429415.73</v>
      </c>
    </row>
    <row r="31" spans="1:3" ht="15.75" thickTop="1" x14ac:dyDescent="0.25"/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workbookViewId="0">
      <selection activeCell="B6" sqref="B6"/>
    </sheetView>
  </sheetViews>
  <sheetFormatPr defaultRowHeight="15" x14ac:dyDescent="0.25"/>
  <cols>
    <col min="1" max="1" width="34.7109375" bestFit="1" customWidth="1"/>
    <col min="2" max="2" width="15.140625" bestFit="1" customWidth="1"/>
    <col min="3" max="3" width="15.85546875" bestFit="1" customWidth="1"/>
    <col min="4" max="4" width="20.7109375" bestFit="1" customWidth="1"/>
    <col min="5" max="8" width="10.7109375" bestFit="1" customWidth="1"/>
    <col min="9" max="9" width="15.85546875" bestFit="1" customWidth="1"/>
    <col min="10" max="10" width="10.140625" bestFit="1" customWidth="1"/>
    <col min="11" max="11" width="36.28515625" bestFit="1" customWidth="1"/>
    <col min="12" max="12" width="16.28515625" bestFit="1" customWidth="1"/>
    <col min="13" max="13" width="15.5703125" bestFit="1" customWidth="1"/>
    <col min="14" max="14" width="16.7109375" bestFit="1" customWidth="1"/>
    <col min="15" max="15" width="18" bestFit="1" customWidth="1"/>
    <col min="16" max="16" width="17" bestFit="1" customWidth="1"/>
    <col min="17" max="17" width="12.5703125" bestFit="1" customWidth="1"/>
    <col min="18" max="18" width="13.28515625" bestFit="1" customWidth="1"/>
    <col min="19" max="19" width="11.28515625" bestFit="1" customWidth="1"/>
    <col min="20" max="20" width="12.28515625" bestFit="1" customWidth="1"/>
    <col min="21" max="21" width="13.710937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8" t="s">
        <v>9</v>
      </c>
      <c r="K1" s="1" t="s">
        <v>10</v>
      </c>
      <c r="L1" s="10" t="s">
        <v>102</v>
      </c>
      <c r="M1" s="10" t="s">
        <v>103</v>
      </c>
      <c r="N1" s="10" t="s">
        <v>104</v>
      </c>
      <c r="O1" s="10" t="s">
        <v>109</v>
      </c>
      <c r="P1" s="10" t="s">
        <v>105</v>
      </c>
      <c r="Q1" s="11" t="s">
        <v>101</v>
      </c>
      <c r="R1" s="1" t="s">
        <v>11</v>
      </c>
      <c r="S1" s="2" t="s">
        <v>12</v>
      </c>
      <c r="T1" s="2" t="s">
        <v>13</v>
      </c>
      <c r="U1" s="1" t="s">
        <v>14</v>
      </c>
    </row>
    <row r="2" spans="1:21" x14ac:dyDescent="0.25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15">
        <v>2212.5500000000002</v>
      </c>
      <c r="K2" s="3" t="s">
        <v>24</v>
      </c>
      <c r="L2" s="8" t="s">
        <v>25</v>
      </c>
      <c r="M2" s="8"/>
      <c r="N2" s="8"/>
      <c r="O2" s="8"/>
      <c r="P2" s="8"/>
      <c r="Q2" s="9"/>
      <c r="R2" s="3" t="s">
        <v>17</v>
      </c>
      <c r="S2" s="5">
        <v>43453</v>
      </c>
      <c r="T2" s="5">
        <v>43465</v>
      </c>
      <c r="U2" s="3" t="s">
        <v>26</v>
      </c>
    </row>
    <row r="3" spans="1:21" x14ac:dyDescent="0.25">
      <c r="A3" s="3" t="s">
        <v>15</v>
      </c>
      <c r="B3" s="3" t="s">
        <v>16</v>
      </c>
      <c r="C3" s="3" t="s">
        <v>27</v>
      </c>
      <c r="D3" s="3" t="s">
        <v>31</v>
      </c>
      <c r="E3" s="3" t="s">
        <v>19</v>
      </c>
      <c r="F3" s="3" t="s">
        <v>20</v>
      </c>
      <c r="G3" s="3" t="s">
        <v>21</v>
      </c>
      <c r="H3" s="3" t="s">
        <v>32</v>
      </c>
      <c r="I3" s="3" t="s">
        <v>23</v>
      </c>
      <c r="J3" s="15">
        <v>319209.8</v>
      </c>
      <c r="K3" s="3" t="s">
        <v>33</v>
      </c>
      <c r="L3" s="8">
        <v>2106</v>
      </c>
      <c r="M3" s="8"/>
      <c r="N3" s="8"/>
      <c r="O3" s="8"/>
      <c r="P3" s="8"/>
      <c r="Q3" s="9">
        <v>341422.65</v>
      </c>
      <c r="R3" s="3" t="s">
        <v>27</v>
      </c>
      <c r="S3" s="5">
        <v>43465</v>
      </c>
      <c r="T3" s="5">
        <v>43465</v>
      </c>
      <c r="U3" s="3" t="s">
        <v>26</v>
      </c>
    </row>
    <row r="4" spans="1:21" x14ac:dyDescent="0.25">
      <c r="A4" s="3" t="s">
        <v>15</v>
      </c>
      <c r="B4" s="3" t="s">
        <v>16</v>
      </c>
      <c r="C4" s="3" t="s">
        <v>27</v>
      </c>
      <c r="D4" s="3" t="s">
        <v>34</v>
      </c>
      <c r="E4" s="3" t="s">
        <v>19</v>
      </c>
      <c r="F4" s="3" t="s">
        <v>20</v>
      </c>
      <c r="G4" s="3" t="s">
        <v>21</v>
      </c>
      <c r="H4" s="3" t="s">
        <v>35</v>
      </c>
      <c r="I4" s="3" t="s">
        <v>23</v>
      </c>
      <c r="J4" s="15">
        <v>257212.76</v>
      </c>
      <c r="K4" s="3" t="s">
        <v>36</v>
      </c>
      <c r="L4" s="8"/>
      <c r="M4" s="8">
        <v>1969144</v>
      </c>
      <c r="N4" s="8"/>
      <c r="O4" s="8"/>
      <c r="P4" s="8"/>
      <c r="Q4" s="13">
        <v>264538.76</v>
      </c>
      <c r="R4" s="3" t="s">
        <v>27</v>
      </c>
      <c r="S4" s="5">
        <v>43465</v>
      </c>
      <c r="T4" s="5">
        <v>43465</v>
      </c>
      <c r="U4" s="3" t="s">
        <v>26</v>
      </c>
    </row>
    <row r="5" spans="1:21" x14ac:dyDescent="0.25">
      <c r="A5" s="3" t="s">
        <v>15</v>
      </c>
      <c r="B5" s="3" t="s">
        <v>16</v>
      </c>
      <c r="C5" s="3" t="s">
        <v>27</v>
      </c>
      <c r="D5" s="3" t="s">
        <v>28</v>
      </c>
      <c r="E5" s="3" t="s">
        <v>19</v>
      </c>
      <c r="F5" s="3" t="s">
        <v>20</v>
      </c>
      <c r="G5" s="3" t="s">
        <v>21</v>
      </c>
      <c r="H5" s="3" t="s">
        <v>29</v>
      </c>
      <c r="I5" s="3" t="s">
        <v>23</v>
      </c>
      <c r="J5" s="15">
        <v>246511.93</v>
      </c>
      <c r="K5" s="3" t="s">
        <v>30</v>
      </c>
      <c r="L5" s="8"/>
      <c r="M5" s="8"/>
      <c r="N5" s="8">
        <v>1226</v>
      </c>
      <c r="O5" s="8"/>
      <c r="P5" s="8"/>
      <c r="Q5" s="9">
        <v>234325.97</v>
      </c>
      <c r="R5" s="3" t="s">
        <v>27</v>
      </c>
      <c r="S5" s="5">
        <v>43465</v>
      </c>
      <c r="T5" s="5">
        <v>43465</v>
      </c>
      <c r="U5" s="3" t="s">
        <v>26</v>
      </c>
    </row>
    <row r="6" spans="1:21" x14ac:dyDescent="0.25">
      <c r="A6" s="3" t="s">
        <v>15</v>
      </c>
      <c r="B6" s="3" t="s">
        <v>16</v>
      </c>
      <c r="C6" s="3" t="s">
        <v>37</v>
      </c>
      <c r="D6" s="3" t="s">
        <v>18</v>
      </c>
      <c r="E6" s="3" t="s">
        <v>19</v>
      </c>
      <c r="F6" s="3" t="s">
        <v>20</v>
      </c>
      <c r="G6" s="3" t="s">
        <v>21</v>
      </c>
      <c r="H6" s="3" t="s">
        <v>22</v>
      </c>
      <c r="I6" s="3" t="s">
        <v>23</v>
      </c>
      <c r="J6" s="15">
        <v>20958.98</v>
      </c>
      <c r="K6" s="3" t="s">
        <v>38</v>
      </c>
      <c r="L6" s="8" t="s">
        <v>25</v>
      </c>
      <c r="M6" s="8"/>
      <c r="N6" s="8"/>
      <c r="O6" s="8">
        <f>334-23</f>
        <v>311</v>
      </c>
      <c r="P6" s="8"/>
      <c r="Q6" s="13">
        <f>20958.98-1555.84</f>
        <v>19403.14</v>
      </c>
      <c r="R6" s="3" t="s">
        <v>37</v>
      </c>
      <c r="S6" s="5">
        <v>43465</v>
      </c>
      <c r="T6" s="5">
        <v>43469</v>
      </c>
      <c r="U6" s="3" t="s">
        <v>26</v>
      </c>
    </row>
    <row r="7" spans="1:21" x14ac:dyDescent="0.25">
      <c r="A7" s="3" t="s">
        <v>15</v>
      </c>
      <c r="B7" s="3" t="s">
        <v>16</v>
      </c>
      <c r="C7" s="3" t="s">
        <v>39</v>
      </c>
      <c r="D7" s="3" t="s">
        <v>31</v>
      </c>
      <c r="E7" s="3" t="s">
        <v>19</v>
      </c>
      <c r="F7" s="3" t="s">
        <v>20</v>
      </c>
      <c r="G7" s="3" t="s">
        <v>21</v>
      </c>
      <c r="H7" s="3" t="s">
        <v>32</v>
      </c>
      <c r="I7" s="3" t="s">
        <v>23</v>
      </c>
      <c r="J7" s="15">
        <v>10269.77</v>
      </c>
      <c r="K7" s="3" t="s">
        <v>33</v>
      </c>
      <c r="L7" s="8">
        <v>29</v>
      </c>
      <c r="M7" s="8"/>
      <c r="N7" s="8"/>
      <c r="O7" s="8"/>
      <c r="P7" s="8"/>
      <c r="Q7" s="9">
        <v>6890.81</v>
      </c>
      <c r="R7" s="3" t="s">
        <v>39</v>
      </c>
      <c r="S7" s="5">
        <v>43555</v>
      </c>
      <c r="T7" s="5">
        <v>43563</v>
      </c>
      <c r="U7" s="3" t="s">
        <v>26</v>
      </c>
    </row>
    <row r="8" spans="1:21" x14ac:dyDescent="0.25">
      <c r="A8" s="17" t="s">
        <v>15</v>
      </c>
      <c r="B8" s="17" t="s">
        <v>16</v>
      </c>
      <c r="C8" s="17" t="s">
        <v>39</v>
      </c>
      <c r="D8" s="17" t="s">
        <v>34</v>
      </c>
      <c r="E8" s="17" t="s">
        <v>19</v>
      </c>
      <c r="F8" s="17" t="s">
        <v>20</v>
      </c>
      <c r="G8" s="17" t="s">
        <v>21</v>
      </c>
      <c r="H8" s="17" t="s">
        <v>35</v>
      </c>
      <c r="I8" s="17" t="s">
        <v>23</v>
      </c>
      <c r="J8" s="15">
        <v>21082.35</v>
      </c>
      <c r="K8" s="17" t="s">
        <v>54</v>
      </c>
      <c r="L8" s="12" t="s">
        <v>25</v>
      </c>
      <c r="M8" s="12">
        <v>390</v>
      </c>
      <c r="N8" s="12"/>
      <c r="O8" s="12"/>
      <c r="P8" s="12"/>
      <c r="Q8" s="13">
        <f>2.56+0.24+80.06</f>
        <v>82.86</v>
      </c>
      <c r="R8" s="17" t="s">
        <v>39</v>
      </c>
      <c r="S8" s="20">
        <v>43555</v>
      </c>
      <c r="T8" s="20">
        <v>43563</v>
      </c>
      <c r="U8" s="17" t="s">
        <v>26</v>
      </c>
    </row>
    <row r="9" spans="1:21" x14ac:dyDescent="0.25">
      <c r="A9" s="17" t="s">
        <v>15</v>
      </c>
      <c r="B9" s="17" t="s">
        <v>16</v>
      </c>
      <c r="C9" s="17" t="s">
        <v>39</v>
      </c>
      <c r="D9" s="17" t="s">
        <v>40</v>
      </c>
      <c r="E9" s="17" t="s">
        <v>19</v>
      </c>
      <c r="F9" s="17" t="s">
        <v>20</v>
      </c>
      <c r="G9" s="17" t="s">
        <v>21</v>
      </c>
      <c r="H9" s="17" t="s">
        <v>41</v>
      </c>
      <c r="I9" s="17" t="s">
        <v>23</v>
      </c>
      <c r="J9" s="15">
        <v>6080.44</v>
      </c>
      <c r="K9" s="17" t="s">
        <v>30</v>
      </c>
      <c r="L9" s="12" t="s">
        <v>25</v>
      </c>
      <c r="M9" s="12"/>
      <c r="N9" s="12">
        <v>0</v>
      </c>
      <c r="O9" s="12"/>
      <c r="P9" s="12"/>
      <c r="Q9" s="13">
        <v>0</v>
      </c>
      <c r="R9" s="17" t="s">
        <v>39</v>
      </c>
      <c r="S9" s="20">
        <v>43555</v>
      </c>
      <c r="T9" s="20">
        <v>43563</v>
      </c>
      <c r="U9" s="17" t="s">
        <v>26</v>
      </c>
    </row>
    <row r="10" spans="1:21" x14ac:dyDescent="0.25">
      <c r="A10" s="3" t="s">
        <v>15</v>
      </c>
      <c r="B10" s="3" t="s">
        <v>16</v>
      </c>
      <c r="C10" s="3" t="s">
        <v>39</v>
      </c>
      <c r="D10" s="3" t="s">
        <v>28</v>
      </c>
      <c r="E10" s="3" t="s">
        <v>19</v>
      </c>
      <c r="F10" s="3" t="s">
        <v>20</v>
      </c>
      <c r="G10" s="3" t="s">
        <v>21</v>
      </c>
      <c r="H10" s="3" t="s">
        <v>29</v>
      </c>
      <c r="I10" s="3" t="s">
        <v>23</v>
      </c>
      <c r="J10" s="15">
        <v>24.47</v>
      </c>
      <c r="K10" s="3" t="s">
        <v>30</v>
      </c>
      <c r="L10" s="8" t="s">
        <v>25</v>
      </c>
      <c r="M10" s="8"/>
      <c r="N10" s="8">
        <v>1</v>
      </c>
      <c r="O10" s="8"/>
      <c r="P10" s="8"/>
      <c r="Q10" s="9">
        <v>24.47</v>
      </c>
      <c r="R10" s="3" t="s">
        <v>39</v>
      </c>
      <c r="S10" s="5">
        <v>43555</v>
      </c>
      <c r="T10" s="5">
        <v>43563</v>
      </c>
      <c r="U10" s="3" t="s">
        <v>26</v>
      </c>
    </row>
    <row r="11" spans="1:21" x14ac:dyDescent="0.25">
      <c r="A11" s="17" t="s">
        <v>15</v>
      </c>
      <c r="B11" s="17" t="s">
        <v>16</v>
      </c>
      <c r="C11" s="17" t="s">
        <v>39</v>
      </c>
      <c r="D11" s="17" t="s">
        <v>42</v>
      </c>
      <c r="E11" s="17" t="s">
        <v>19</v>
      </c>
      <c r="F11" s="17" t="s">
        <v>20</v>
      </c>
      <c r="G11" s="17" t="s">
        <v>21</v>
      </c>
      <c r="H11" s="17" t="s">
        <v>43</v>
      </c>
      <c r="I11" s="17" t="s">
        <v>23</v>
      </c>
      <c r="J11" s="15">
        <v>75041.59</v>
      </c>
      <c r="K11" s="17" t="s">
        <v>44</v>
      </c>
      <c r="L11" s="12" t="s">
        <v>25</v>
      </c>
      <c r="M11" s="12">
        <v>0</v>
      </c>
      <c r="N11" s="12"/>
      <c r="O11" s="12"/>
      <c r="P11" s="12"/>
      <c r="Q11" s="13">
        <v>0</v>
      </c>
      <c r="R11" s="17" t="s">
        <v>39</v>
      </c>
      <c r="S11" s="20">
        <v>43555</v>
      </c>
      <c r="T11" s="20">
        <v>43563</v>
      </c>
      <c r="U11" s="17" t="s">
        <v>26</v>
      </c>
    </row>
    <row r="12" spans="1:21" x14ac:dyDescent="0.25">
      <c r="A12" s="17" t="s">
        <v>15</v>
      </c>
      <c r="B12" s="17" t="s">
        <v>16</v>
      </c>
      <c r="C12" s="17" t="s">
        <v>39</v>
      </c>
      <c r="D12" s="17" t="s">
        <v>18</v>
      </c>
      <c r="E12" s="17" t="s">
        <v>19</v>
      </c>
      <c r="F12" s="17" t="s">
        <v>20</v>
      </c>
      <c r="G12" s="17" t="s">
        <v>21</v>
      </c>
      <c r="H12" s="17" t="s">
        <v>22</v>
      </c>
      <c r="I12" s="17" t="s">
        <v>23</v>
      </c>
      <c r="J12" s="15">
        <v>26239.54</v>
      </c>
      <c r="K12" s="17" t="s">
        <v>45</v>
      </c>
      <c r="L12" s="12" t="s">
        <v>25</v>
      </c>
      <c r="M12" s="12"/>
      <c r="N12" s="12"/>
      <c r="O12" s="12">
        <f>245+36</f>
        <v>281</v>
      </c>
      <c r="P12" s="12"/>
      <c r="Q12" s="13">
        <f>22030.47+1755.89</f>
        <v>23786.36</v>
      </c>
      <c r="R12" s="17" t="s">
        <v>39</v>
      </c>
      <c r="S12" s="20">
        <v>43555</v>
      </c>
      <c r="T12" s="20">
        <v>43563</v>
      </c>
      <c r="U12" s="17" t="s">
        <v>26</v>
      </c>
    </row>
    <row r="13" spans="1:21" x14ac:dyDescent="0.25">
      <c r="A13" s="17" t="s">
        <v>15</v>
      </c>
      <c r="B13" s="17" t="s">
        <v>16</v>
      </c>
      <c r="C13" s="17" t="s">
        <v>39</v>
      </c>
      <c r="D13" s="17" t="s">
        <v>46</v>
      </c>
      <c r="E13" s="17" t="s">
        <v>19</v>
      </c>
      <c r="F13" s="17" t="s">
        <v>20</v>
      </c>
      <c r="G13" s="17" t="s">
        <v>21</v>
      </c>
      <c r="H13" s="17" t="s">
        <v>47</v>
      </c>
      <c r="I13" s="17" t="s">
        <v>23</v>
      </c>
      <c r="J13" s="15">
        <v>31636.59</v>
      </c>
      <c r="K13" s="17" t="s">
        <v>48</v>
      </c>
      <c r="L13" s="12" t="s">
        <v>25</v>
      </c>
      <c r="M13" s="12"/>
      <c r="N13" s="12"/>
      <c r="O13" s="12"/>
      <c r="P13" s="12">
        <f>69+60+51</f>
        <v>180</v>
      </c>
      <c r="Q13" s="13">
        <v>31636.59</v>
      </c>
      <c r="R13" s="17" t="s">
        <v>39</v>
      </c>
      <c r="S13" s="20">
        <v>43555</v>
      </c>
      <c r="T13" s="20">
        <v>43563</v>
      </c>
      <c r="U13" s="17" t="s">
        <v>26</v>
      </c>
    </row>
    <row r="14" spans="1:21" x14ac:dyDescent="0.25">
      <c r="A14" s="17" t="s">
        <v>15</v>
      </c>
      <c r="B14" s="17" t="s">
        <v>16</v>
      </c>
      <c r="C14" s="17" t="s">
        <v>39</v>
      </c>
      <c r="D14" s="17" t="s">
        <v>49</v>
      </c>
      <c r="E14" s="17" t="s">
        <v>19</v>
      </c>
      <c r="F14" s="17" t="s">
        <v>20</v>
      </c>
      <c r="G14" s="17" t="s">
        <v>21</v>
      </c>
      <c r="H14" s="17" t="s">
        <v>50</v>
      </c>
      <c r="I14" s="17" t="s">
        <v>23</v>
      </c>
      <c r="J14" s="15">
        <v>9327.27</v>
      </c>
      <c r="K14" s="17" t="s">
        <v>48</v>
      </c>
      <c r="L14" s="12" t="s">
        <v>25</v>
      </c>
      <c r="M14" s="12"/>
      <c r="N14" s="12"/>
      <c r="O14" s="12"/>
      <c r="P14" s="12">
        <f>22+17</f>
        <v>39</v>
      </c>
      <c r="Q14" s="13">
        <v>9327.27</v>
      </c>
      <c r="R14" s="17" t="s">
        <v>39</v>
      </c>
      <c r="S14" s="20">
        <v>43555</v>
      </c>
      <c r="T14" s="20">
        <v>43563</v>
      </c>
      <c r="U14" s="17" t="s">
        <v>26</v>
      </c>
    </row>
    <row r="15" spans="1:21" x14ac:dyDescent="0.25">
      <c r="A15" s="17" t="s">
        <v>15</v>
      </c>
      <c r="B15" s="17" t="s">
        <v>16</v>
      </c>
      <c r="C15" s="17" t="s">
        <v>39</v>
      </c>
      <c r="D15" s="17" t="s">
        <v>51</v>
      </c>
      <c r="E15" s="17" t="s">
        <v>19</v>
      </c>
      <c r="F15" s="17" t="s">
        <v>20</v>
      </c>
      <c r="G15" s="17" t="s">
        <v>21</v>
      </c>
      <c r="H15" s="17" t="s">
        <v>52</v>
      </c>
      <c r="I15" s="17" t="s">
        <v>23</v>
      </c>
      <c r="J15" s="15">
        <v>93076.37</v>
      </c>
      <c r="K15" s="17" t="s">
        <v>53</v>
      </c>
      <c r="L15" s="12" t="s">
        <v>25</v>
      </c>
      <c r="M15" s="12"/>
      <c r="N15" s="12"/>
      <c r="O15" s="12"/>
      <c r="P15" s="12">
        <v>6</v>
      </c>
      <c r="Q15" s="13">
        <v>702.41</v>
      </c>
      <c r="R15" s="17" t="s">
        <v>39</v>
      </c>
      <c r="S15" s="20">
        <v>43555</v>
      </c>
      <c r="T15" s="20">
        <v>43563</v>
      </c>
      <c r="U15" s="17" t="s">
        <v>26</v>
      </c>
    </row>
    <row r="16" spans="1:21" x14ac:dyDescent="0.25">
      <c r="A16" s="3" t="s">
        <v>15</v>
      </c>
      <c r="B16" s="3" t="s">
        <v>16</v>
      </c>
      <c r="C16" s="3" t="s">
        <v>55</v>
      </c>
      <c r="D16" s="3" t="s">
        <v>31</v>
      </c>
      <c r="E16" s="3" t="s">
        <v>19</v>
      </c>
      <c r="F16" s="3" t="s">
        <v>20</v>
      </c>
      <c r="G16" s="3" t="s">
        <v>21</v>
      </c>
      <c r="H16" s="3" t="s">
        <v>32</v>
      </c>
      <c r="I16" s="3" t="s">
        <v>23</v>
      </c>
      <c r="J16" s="15">
        <v>12392.71</v>
      </c>
      <c r="K16" s="3" t="s">
        <v>33</v>
      </c>
      <c r="L16" s="8">
        <v>37</v>
      </c>
      <c r="M16" s="8"/>
      <c r="N16" s="8"/>
      <c r="O16" s="8"/>
      <c r="P16" s="8"/>
      <c r="Q16" s="9">
        <v>7239.87</v>
      </c>
      <c r="R16" s="3" t="s">
        <v>55</v>
      </c>
      <c r="S16" s="5">
        <v>43585</v>
      </c>
      <c r="T16" s="5">
        <v>43593</v>
      </c>
      <c r="U16" s="3" t="s">
        <v>26</v>
      </c>
    </row>
    <row r="17" spans="1:21" x14ac:dyDescent="0.25">
      <c r="A17" s="3" t="s">
        <v>15</v>
      </c>
      <c r="B17" s="3" t="s">
        <v>16</v>
      </c>
      <c r="C17" s="3" t="s">
        <v>55</v>
      </c>
      <c r="D17" s="3" t="s">
        <v>34</v>
      </c>
      <c r="E17" s="3" t="s">
        <v>19</v>
      </c>
      <c r="F17" s="3" t="s">
        <v>20</v>
      </c>
      <c r="G17" s="3" t="s">
        <v>21</v>
      </c>
      <c r="H17" s="3" t="s">
        <v>35</v>
      </c>
      <c r="I17" s="3" t="s">
        <v>23</v>
      </c>
      <c r="J17" s="15">
        <v>2148.81</v>
      </c>
      <c r="K17" s="3" t="s">
        <v>54</v>
      </c>
      <c r="L17" s="8" t="s">
        <v>25</v>
      </c>
      <c r="M17" s="8">
        <f>3280</f>
        <v>3280</v>
      </c>
      <c r="N17" s="8"/>
      <c r="O17" s="8"/>
      <c r="P17" s="8"/>
      <c r="Q17" s="9">
        <f>657.01+16.43</f>
        <v>673.43999999999994</v>
      </c>
      <c r="R17" s="3" t="s">
        <v>55</v>
      </c>
      <c r="S17" s="5">
        <v>43585</v>
      </c>
      <c r="T17" s="5">
        <v>43593</v>
      </c>
      <c r="U17" s="3" t="s">
        <v>26</v>
      </c>
    </row>
    <row r="18" spans="1:21" x14ac:dyDescent="0.25">
      <c r="A18" s="3" t="s">
        <v>15</v>
      </c>
      <c r="B18" s="3" t="s">
        <v>16</v>
      </c>
      <c r="C18" s="3" t="s">
        <v>55</v>
      </c>
      <c r="D18" s="3" t="s">
        <v>40</v>
      </c>
      <c r="E18" s="3" t="s">
        <v>19</v>
      </c>
      <c r="F18" s="3" t="s">
        <v>20</v>
      </c>
      <c r="G18" s="3" t="s">
        <v>21</v>
      </c>
      <c r="H18" s="3" t="s">
        <v>41</v>
      </c>
      <c r="I18" s="3" t="s">
        <v>23</v>
      </c>
      <c r="J18" s="15">
        <v>65124.92</v>
      </c>
      <c r="K18" s="3" t="s">
        <v>30</v>
      </c>
      <c r="L18" s="8" t="s">
        <v>25</v>
      </c>
      <c r="M18" s="8"/>
      <c r="N18" s="8">
        <v>144</v>
      </c>
      <c r="O18" s="8"/>
      <c r="P18" s="8"/>
      <c r="Q18" s="9">
        <v>4189.25</v>
      </c>
      <c r="R18" s="3" t="s">
        <v>55</v>
      </c>
      <c r="S18" s="5">
        <v>43585</v>
      </c>
      <c r="T18" s="5">
        <v>43593</v>
      </c>
      <c r="U18" s="3" t="s">
        <v>26</v>
      </c>
    </row>
    <row r="19" spans="1:21" x14ac:dyDescent="0.25">
      <c r="A19" s="3" t="s">
        <v>15</v>
      </c>
      <c r="B19" s="3" t="s">
        <v>16</v>
      </c>
      <c r="C19" s="3" t="s">
        <v>55</v>
      </c>
      <c r="D19" s="3" t="s">
        <v>28</v>
      </c>
      <c r="E19" s="3" t="s">
        <v>19</v>
      </c>
      <c r="F19" s="3" t="s">
        <v>20</v>
      </c>
      <c r="G19" s="3" t="s">
        <v>21</v>
      </c>
      <c r="H19" s="3" t="s">
        <v>29</v>
      </c>
      <c r="I19" s="3" t="s">
        <v>23</v>
      </c>
      <c r="J19" s="15">
        <v>4460.25</v>
      </c>
      <c r="K19" s="3" t="s">
        <v>30</v>
      </c>
      <c r="L19" s="8" t="s">
        <v>25</v>
      </c>
      <c r="M19" s="8"/>
      <c r="N19" s="8">
        <v>0</v>
      </c>
      <c r="O19" s="8"/>
      <c r="P19" s="8"/>
      <c r="Q19" s="9">
        <v>0</v>
      </c>
      <c r="R19" s="3" t="s">
        <v>55</v>
      </c>
      <c r="S19" s="5">
        <v>43585</v>
      </c>
      <c r="T19" s="5">
        <v>43593</v>
      </c>
      <c r="U19" s="3" t="s">
        <v>26</v>
      </c>
    </row>
    <row r="20" spans="1:21" x14ac:dyDescent="0.25">
      <c r="A20" s="3" t="s">
        <v>15</v>
      </c>
      <c r="B20" s="3" t="s">
        <v>16</v>
      </c>
      <c r="C20" s="3" t="s">
        <v>55</v>
      </c>
      <c r="D20" s="3" t="s">
        <v>42</v>
      </c>
      <c r="E20" s="3" t="s">
        <v>19</v>
      </c>
      <c r="F20" s="3" t="s">
        <v>20</v>
      </c>
      <c r="G20" s="3" t="s">
        <v>21</v>
      </c>
      <c r="H20" s="3" t="s">
        <v>43</v>
      </c>
      <c r="I20" s="3" t="s">
        <v>23</v>
      </c>
      <c r="J20" s="15">
        <v>7805.17</v>
      </c>
      <c r="K20" s="3" t="s">
        <v>44</v>
      </c>
      <c r="L20" s="8" t="s">
        <v>25</v>
      </c>
      <c r="M20" s="8">
        <v>0</v>
      </c>
      <c r="N20" s="8"/>
      <c r="O20" s="8"/>
      <c r="P20" s="8"/>
      <c r="Q20" s="9">
        <v>0</v>
      </c>
      <c r="R20" s="3" t="s">
        <v>55</v>
      </c>
      <c r="S20" s="5">
        <v>43585</v>
      </c>
      <c r="T20" s="5">
        <v>43593</v>
      </c>
      <c r="U20" s="3" t="s">
        <v>26</v>
      </c>
    </row>
    <row r="21" spans="1:21" x14ac:dyDescent="0.25">
      <c r="A21" s="3" t="s">
        <v>15</v>
      </c>
      <c r="B21" s="3" t="s">
        <v>16</v>
      </c>
      <c r="C21" s="3" t="s">
        <v>55</v>
      </c>
      <c r="D21" s="3" t="s">
        <v>46</v>
      </c>
      <c r="E21" s="3" t="s">
        <v>19</v>
      </c>
      <c r="F21" s="3" t="s">
        <v>20</v>
      </c>
      <c r="G21" s="3" t="s">
        <v>21</v>
      </c>
      <c r="H21" s="3" t="s">
        <v>47</v>
      </c>
      <c r="I21" s="3" t="s">
        <v>23</v>
      </c>
      <c r="J21" s="15">
        <v>336488.29</v>
      </c>
      <c r="K21" s="3" t="s">
        <v>48</v>
      </c>
      <c r="L21" s="8" t="s">
        <v>25</v>
      </c>
      <c r="M21" s="8">
        <v>1989</v>
      </c>
      <c r="N21" s="8"/>
      <c r="O21" s="8"/>
      <c r="P21" s="12">
        <f>48+23</f>
        <v>71</v>
      </c>
      <c r="Q21" s="9">
        <v>336488.29</v>
      </c>
      <c r="R21" s="3" t="s">
        <v>55</v>
      </c>
      <c r="S21" s="5">
        <v>43585</v>
      </c>
      <c r="T21" s="5">
        <v>43593</v>
      </c>
      <c r="U21" s="3" t="s">
        <v>26</v>
      </c>
    </row>
    <row r="22" spans="1:21" x14ac:dyDescent="0.25">
      <c r="A22" s="3" t="s">
        <v>15</v>
      </c>
      <c r="B22" s="3" t="s">
        <v>16</v>
      </c>
      <c r="C22" s="3" t="s">
        <v>55</v>
      </c>
      <c r="D22" s="3" t="s">
        <v>49</v>
      </c>
      <c r="E22" s="3" t="s">
        <v>19</v>
      </c>
      <c r="F22" s="3" t="s">
        <v>20</v>
      </c>
      <c r="G22" s="3" t="s">
        <v>21</v>
      </c>
      <c r="H22" s="3" t="s">
        <v>50</v>
      </c>
      <c r="I22" s="3" t="s">
        <v>23</v>
      </c>
      <c r="J22" s="15">
        <v>33517.199999999997</v>
      </c>
      <c r="K22" s="3" t="s">
        <v>48</v>
      </c>
      <c r="L22" s="8" t="s">
        <v>25</v>
      </c>
      <c r="M22" s="8">
        <v>101</v>
      </c>
      <c r="N22" s="8"/>
      <c r="O22" s="8"/>
      <c r="P22" s="8"/>
      <c r="Q22" s="9">
        <v>33517.199999999997</v>
      </c>
      <c r="R22" s="3" t="s">
        <v>55</v>
      </c>
      <c r="S22" s="5">
        <v>43585</v>
      </c>
      <c r="T22" s="5">
        <v>43593</v>
      </c>
      <c r="U22" s="3" t="s">
        <v>26</v>
      </c>
    </row>
    <row r="23" spans="1:21" x14ac:dyDescent="0.25">
      <c r="A23" s="3" t="s">
        <v>15</v>
      </c>
      <c r="B23" s="3" t="s">
        <v>16</v>
      </c>
      <c r="C23" s="3" t="s">
        <v>55</v>
      </c>
      <c r="D23" s="3" t="s">
        <v>51</v>
      </c>
      <c r="E23" s="3" t="s">
        <v>19</v>
      </c>
      <c r="F23" s="3" t="s">
        <v>20</v>
      </c>
      <c r="G23" s="3" t="s">
        <v>21</v>
      </c>
      <c r="H23" s="3" t="s">
        <v>52</v>
      </c>
      <c r="I23" s="3" t="s">
        <v>23</v>
      </c>
      <c r="J23" s="15">
        <v>11379.44</v>
      </c>
      <c r="K23" s="17" t="s">
        <v>53</v>
      </c>
      <c r="L23" s="12" t="s">
        <v>25</v>
      </c>
      <c r="M23" s="12"/>
      <c r="N23" s="12"/>
      <c r="O23" s="12"/>
      <c r="P23" s="12">
        <v>14</v>
      </c>
      <c r="Q23" s="9">
        <v>1780.89</v>
      </c>
      <c r="R23" s="3" t="s">
        <v>55</v>
      </c>
      <c r="S23" s="5">
        <v>43585</v>
      </c>
      <c r="T23" s="5">
        <v>43593</v>
      </c>
      <c r="U23" s="3" t="s">
        <v>26</v>
      </c>
    </row>
    <row r="24" spans="1:21" x14ac:dyDescent="0.25">
      <c r="A24" s="3" t="s">
        <v>15</v>
      </c>
      <c r="B24" s="3" t="s">
        <v>16</v>
      </c>
      <c r="C24" s="3" t="s">
        <v>56</v>
      </c>
      <c r="D24" s="3" t="s">
        <v>31</v>
      </c>
      <c r="E24" s="3" t="s">
        <v>19</v>
      </c>
      <c r="F24" s="3" t="s">
        <v>20</v>
      </c>
      <c r="G24" s="3" t="s">
        <v>21</v>
      </c>
      <c r="H24" s="3" t="s">
        <v>32</v>
      </c>
      <c r="I24" s="3" t="s">
        <v>23</v>
      </c>
      <c r="J24" s="15">
        <v>12077.66</v>
      </c>
      <c r="K24" s="3" t="s">
        <v>33</v>
      </c>
      <c r="L24" s="12">
        <v>27</v>
      </c>
      <c r="M24" s="12"/>
      <c r="N24" s="12"/>
      <c r="O24" s="12"/>
      <c r="P24" s="12"/>
      <c r="Q24" s="16">
        <v>5959.72</v>
      </c>
      <c r="R24" s="3" t="s">
        <v>56</v>
      </c>
      <c r="S24" s="5">
        <v>43646</v>
      </c>
      <c r="T24" s="5">
        <v>43651</v>
      </c>
      <c r="U24" s="3" t="s">
        <v>26</v>
      </c>
    </row>
    <row r="25" spans="1:21" x14ac:dyDescent="0.25">
      <c r="A25" s="3" t="s">
        <v>15</v>
      </c>
      <c r="B25" s="3" t="s">
        <v>16</v>
      </c>
      <c r="C25" s="3" t="s">
        <v>56</v>
      </c>
      <c r="D25" s="3" t="s">
        <v>34</v>
      </c>
      <c r="E25" s="3" t="s">
        <v>19</v>
      </c>
      <c r="F25" s="3" t="s">
        <v>20</v>
      </c>
      <c r="G25" s="3" t="s">
        <v>21</v>
      </c>
      <c r="H25" s="3" t="s">
        <v>35</v>
      </c>
      <c r="I25" s="3" t="s">
        <v>23</v>
      </c>
      <c r="J25" s="15">
        <v>3166.49</v>
      </c>
      <c r="K25" s="3" t="s">
        <v>65</v>
      </c>
      <c r="L25" s="12"/>
      <c r="M25" s="12">
        <f>3200+150+80</f>
        <v>3430</v>
      </c>
      <c r="N25" s="12"/>
      <c r="O25" s="12"/>
      <c r="P25" s="12"/>
      <c r="Q25" s="13">
        <v>1341.19</v>
      </c>
      <c r="R25" s="3" t="s">
        <v>56</v>
      </c>
      <c r="S25" s="5">
        <v>43646</v>
      </c>
      <c r="T25" s="5">
        <v>43651</v>
      </c>
      <c r="U25" s="3" t="s">
        <v>26</v>
      </c>
    </row>
    <row r="26" spans="1:21" x14ac:dyDescent="0.25">
      <c r="A26" s="3" t="s">
        <v>15</v>
      </c>
      <c r="B26" s="3" t="s">
        <v>16</v>
      </c>
      <c r="C26" s="3" t="s">
        <v>56</v>
      </c>
      <c r="D26" s="3" t="s">
        <v>57</v>
      </c>
      <c r="E26" s="3" t="s">
        <v>19</v>
      </c>
      <c r="F26" s="3" t="s">
        <v>20</v>
      </c>
      <c r="G26" s="3" t="s">
        <v>21</v>
      </c>
      <c r="H26" s="3" t="s">
        <v>58</v>
      </c>
      <c r="I26" s="3" t="s">
        <v>23</v>
      </c>
      <c r="J26" s="15">
        <v>794.85</v>
      </c>
      <c r="K26" s="3" t="s">
        <v>59</v>
      </c>
      <c r="L26" s="8">
        <v>0</v>
      </c>
      <c r="M26" s="8"/>
      <c r="N26" s="8"/>
      <c r="O26" s="8"/>
      <c r="P26" s="8"/>
      <c r="Q26" s="9">
        <v>0</v>
      </c>
      <c r="R26" s="3" t="s">
        <v>56</v>
      </c>
      <c r="S26" s="5">
        <v>43646</v>
      </c>
      <c r="T26" s="5">
        <v>43651</v>
      </c>
      <c r="U26" s="3" t="s">
        <v>26</v>
      </c>
    </row>
    <row r="27" spans="1:21" x14ac:dyDescent="0.25">
      <c r="A27" s="3" t="s">
        <v>15</v>
      </c>
      <c r="B27" s="3" t="s">
        <v>16</v>
      </c>
      <c r="C27" s="3" t="s">
        <v>56</v>
      </c>
      <c r="D27" s="3" t="s">
        <v>40</v>
      </c>
      <c r="E27" s="3" t="s">
        <v>19</v>
      </c>
      <c r="F27" s="3" t="s">
        <v>20</v>
      </c>
      <c r="G27" s="3" t="s">
        <v>21</v>
      </c>
      <c r="H27" s="3" t="s">
        <v>41</v>
      </c>
      <c r="I27" s="3" t="s">
        <v>23</v>
      </c>
      <c r="J27" s="15">
        <v>3410.05</v>
      </c>
      <c r="K27" s="3" t="s">
        <v>60</v>
      </c>
      <c r="L27" s="8">
        <v>0</v>
      </c>
      <c r="M27" s="8"/>
      <c r="N27" s="8"/>
      <c r="O27" s="8"/>
      <c r="P27" s="8"/>
      <c r="Q27" s="9">
        <v>0</v>
      </c>
      <c r="R27" s="3" t="s">
        <v>56</v>
      </c>
      <c r="S27" s="5">
        <v>43646</v>
      </c>
      <c r="T27" s="5">
        <v>43651</v>
      </c>
      <c r="U27" s="3" t="s">
        <v>26</v>
      </c>
    </row>
    <row r="28" spans="1:21" x14ac:dyDescent="0.25">
      <c r="A28" s="3" t="s">
        <v>15</v>
      </c>
      <c r="B28" s="3" t="s">
        <v>16</v>
      </c>
      <c r="C28" s="3" t="s">
        <v>56</v>
      </c>
      <c r="D28" s="3" t="s">
        <v>28</v>
      </c>
      <c r="E28" s="3" t="s">
        <v>19</v>
      </c>
      <c r="F28" s="3" t="s">
        <v>20</v>
      </c>
      <c r="G28" s="3" t="s">
        <v>21</v>
      </c>
      <c r="H28" s="3" t="s">
        <v>29</v>
      </c>
      <c r="I28" s="3" t="s">
        <v>23</v>
      </c>
      <c r="J28" s="15">
        <v>35717.79</v>
      </c>
      <c r="K28" s="3" t="s">
        <v>61</v>
      </c>
      <c r="L28" s="8">
        <v>0</v>
      </c>
      <c r="M28" s="8"/>
      <c r="N28" s="8"/>
      <c r="O28" s="8"/>
      <c r="P28" s="8"/>
      <c r="Q28" s="9">
        <v>0</v>
      </c>
      <c r="R28" s="3" t="s">
        <v>56</v>
      </c>
      <c r="S28" s="5">
        <v>43646</v>
      </c>
      <c r="T28" s="5">
        <v>43651</v>
      </c>
      <c r="U28" s="3" t="s">
        <v>26</v>
      </c>
    </row>
    <row r="29" spans="1:21" x14ac:dyDescent="0.25">
      <c r="A29" s="3" t="s">
        <v>15</v>
      </c>
      <c r="B29" s="3" t="s">
        <v>16</v>
      </c>
      <c r="C29" s="3" t="s">
        <v>56</v>
      </c>
      <c r="D29" s="3" t="s">
        <v>46</v>
      </c>
      <c r="E29" s="3" t="s">
        <v>19</v>
      </c>
      <c r="F29" s="3" t="s">
        <v>20</v>
      </c>
      <c r="G29" s="3" t="s">
        <v>21</v>
      </c>
      <c r="H29" s="3" t="s">
        <v>47</v>
      </c>
      <c r="I29" s="3" t="s">
        <v>23</v>
      </c>
      <c r="J29" s="15">
        <v>28257.9</v>
      </c>
      <c r="K29" s="3" t="s">
        <v>62</v>
      </c>
      <c r="L29" s="12"/>
      <c r="M29" s="12">
        <v>1840</v>
      </c>
      <c r="N29" s="12"/>
      <c r="O29" s="12"/>
      <c r="P29" s="12">
        <f>76+49</f>
        <v>125</v>
      </c>
      <c r="Q29" s="13">
        <v>28257</v>
      </c>
      <c r="R29" s="3" t="s">
        <v>56</v>
      </c>
      <c r="S29" s="5">
        <v>43646</v>
      </c>
      <c r="T29" s="5">
        <v>43651</v>
      </c>
      <c r="U29" s="3" t="s">
        <v>26</v>
      </c>
    </row>
    <row r="30" spans="1:21" x14ac:dyDescent="0.25">
      <c r="A30" s="3" t="s">
        <v>15</v>
      </c>
      <c r="B30" s="3" t="s">
        <v>16</v>
      </c>
      <c r="C30" s="3" t="s">
        <v>56</v>
      </c>
      <c r="D30" s="3" t="s">
        <v>49</v>
      </c>
      <c r="E30" s="3" t="s">
        <v>19</v>
      </c>
      <c r="F30" s="3" t="s">
        <v>20</v>
      </c>
      <c r="G30" s="3" t="s">
        <v>21</v>
      </c>
      <c r="H30" s="3" t="s">
        <v>50</v>
      </c>
      <c r="I30" s="3" t="s">
        <v>23</v>
      </c>
      <c r="J30" s="15">
        <v>1410.08</v>
      </c>
      <c r="K30" s="3" t="s">
        <v>63</v>
      </c>
      <c r="L30" s="8">
        <v>2</v>
      </c>
      <c r="M30" s="8"/>
      <c r="N30" s="8"/>
      <c r="O30" s="8"/>
      <c r="P30" s="8"/>
      <c r="Q30" s="9">
        <v>1410.08</v>
      </c>
      <c r="R30" s="3" t="s">
        <v>56</v>
      </c>
      <c r="S30" s="5">
        <v>43646</v>
      </c>
      <c r="T30" s="5">
        <v>43651</v>
      </c>
      <c r="U30" s="3" t="s">
        <v>26</v>
      </c>
    </row>
    <row r="31" spans="1:21" x14ac:dyDescent="0.25">
      <c r="A31" s="3" t="s">
        <v>15</v>
      </c>
      <c r="B31" s="3" t="s">
        <v>16</v>
      </c>
      <c r="C31" s="3" t="s">
        <v>56</v>
      </c>
      <c r="D31" s="3" t="s">
        <v>51</v>
      </c>
      <c r="E31" s="3" t="s">
        <v>19</v>
      </c>
      <c r="F31" s="3" t="s">
        <v>20</v>
      </c>
      <c r="G31" s="3" t="s">
        <v>21</v>
      </c>
      <c r="H31" s="3" t="s">
        <v>52</v>
      </c>
      <c r="I31" s="3" t="s">
        <v>23</v>
      </c>
      <c r="J31" s="15">
        <v>9911.5</v>
      </c>
      <c r="K31" s="3" t="s">
        <v>64</v>
      </c>
      <c r="L31" s="12"/>
      <c r="M31" s="12"/>
      <c r="N31" s="12"/>
      <c r="O31" s="12"/>
      <c r="P31" s="12">
        <v>14</v>
      </c>
      <c r="Q31" s="13">
        <v>1227.6199999999999</v>
      </c>
      <c r="R31" s="3" t="s">
        <v>56</v>
      </c>
      <c r="S31" s="5">
        <v>43646</v>
      </c>
      <c r="T31" s="5">
        <v>43651</v>
      </c>
      <c r="U31" s="3" t="s">
        <v>26</v>
      </c>
    </row>
    <row r="32" spans="1:21" x14ac:dyDescent="0.25">
      <c r="A32" s="3" t="s">
        <v>15</v>
      </c>
      <c r="B32" s="3" t="s">
        <v>16</v>
      </c>
      <c r="C32" s="3" t="s">
        <v>66</v>
      </c>
      <c r="D32" s="3" t="s">
        <v>34</v>
      </c>
      <c r="E32" s="3" t="s">
        <v>19</v>
      </c>
      <c r="F32" s="3" t="s">
        <v>20</v>
      </c>
      <c r="G32" s="3" t="s">
        <v>21</v>
      </c>
      <c r="H32" s="3" t="s">
        <v>35</v>
      </c>
      <c r="I32" s="3" t="s">
        <v>23</v>
      </c>
      <c r="J32" s="15">
        <v>614</v>
      </c>
      <c r="K32" s="3" t="s">
        <v>68</v>
      </c>
      <c r="L32" s="12"/>
      <c r="M32" s="12">
        <v>2100</v>
      </c>
      <c r="N32" s="12"/>
      <c r="O32" s="12"/>
      <c r="P32" s="12"/>
      <c r="Q32" s="13">
        <v>614</v>
      </c>
      <c r="R32" s="3" t="s">
        <v>66</v>
      </c>
      <c r="S32" s="5">
        <v>43677</v>
      </c>
      <c r="T32" s="5">
        <v>43683</v>
      </c>
      <c r="U32" s="3" t="s">
        <v>26</v>
      </c>
    </row>
    <row r="33" spans="1:21" x14ac:dyDescent="0.25">
      <c r="A33" s="3" t="s">
        <v>15</v>
      </c>
      <c r="B33" s="3" t="s">
        <v>16</v>
      </c>
      <c r="C33" s="3" t="s">
        <v>66</v>
      </c>
      <c r="D33" s="3" t="s">
        <v>40</v>
      </c>
      <c r="E33" s="3" t="s">
        <v>19</v>
      </c>
      <c r="F33" s="3" t="s">
        <v>20</v>
      </c>
      <c r="G33" s="3" t="s">
        <v>21</v>
      </c>
      <c r="H33" s="3" t="s">
        <v>41</v>
      </c>
      <c r="I33" s="3" t="s">
        <v>23</v>
      </c>
      <c r="J33" s="15">
        <v>52853.83</v>
      </c>
      <c r="K33" s="3" t="s">
        <v>67</v>
      </c>
      <c r="L33" s="12"/>
      <c r="M33" s="12"/>
      <c r="N33" s="12"/>
      <c r="O33" s="12"/>
      <c r="P33" s="12"/>
      <c r="Q33" s="13">
        <v>0</v>
      </c>
      <c r="R33" s="3" t="s">
        <v>66</v>
      </c>
      <c r="S33" s="5">
        <v>43677</v>
      </c>
      <c r="T33" s="5">
        <v>43683</v>
      </c>
      <c r="U33" s="3" t="s">
        <v>26</v>
      </c>
    </row>
    <row r="34" spans="1:21" x14ac:dyDescent="0.25">
      <c r="A34" s="3" t="s">
        <v>15</v>
      </c>
      <c r="B34" s="3" t="s">
        <v>16</v>
      </c>
      <c r="C34" s="3" t="s">
        <v>66</v>
      </c>
      <c r="D34" s="3" t="s">
        <v>46</v>
      </c>
      <c r="E34" s="3" t="s">
        <v>19</v>
      </c>
      <c r="F34" s="3" t="s">
        <v>20</v>
      </c>
      <c r="G34" s="3" t="s">
        <v>21</v>
      </c>
      <c r="H34" s="3" t="s">
        <v>47</v>
      </c>
      <c r="I34" s="3" t="s">
        <v>23</v>
      </c>
      <c r="J34" s="15">
        <v>10357.67</v>
      </c>
      <c r="K34" s="3" t="s">
        <v>62</v>
      </c>
      <c r="L34" s="12"/>
      <c r="M34" s="12"/>
      <c r="N34" s="12"/>
      <c r="O34" s="12"/>
      <c r="P34" s="12">
        <v>71</v>
      </c>
      <c r="Q34" s="15">
        <v>10357.67</v>
      </c>
      <c r="R34" s="3" t="s">
        <v>66</v>
      </c>
      <c r="S34" s="5">
        <v>43677</v>
      </c>
      <c r="T34" s="5">
        <v>43683</v>
      </c>
      <c r="U34" s="3" t="s">
        <v>26</v>
      </c>
    </row>
    <row r="35" spans="1:21" x14ac:dyDescent="0.25">
      <c r="A35" s="3" t="s">
        <v>15</v>
      </c>
      <c r="B35" s="3" t="s">
        <v>16</v>
      </c>
      <c r="C35" s="3" t="s">
        <v>66</v>
      </c>
      <c r="D35" s="3" t="s">
        <v>51</v>
      </c>
      <c r="E35" s="3" t="s">
        <v>19</v>
      </c>
      <c r="F35" s="3" t="s">
        <v>20</v>
      </c>
      <c r="G35" s="3" t="s">
        <v>21</v>
      </c>
      <c r="H35" s="3" t="s">
        <v>52</v>
      </c>
      <c r="I35" s="3" t="s">
        <v>23</v>
      </c>
      <c r="J35" s="15">
        <v>4115.51</v>
      </c>
      <c r="K35" s="3" t="s">
        <v>64</v>
      </c>
      <c r="L35" s="8"/>
      <c r="M35" s="8">
        <v>400</v>
      </c>
      <c r="N35" s="8"/>
      <c r="O35" s="8"/>
      <c r="P35" s="8">
        <v>36</v>
      </c>
      <c r="Q35" s="9">
        <v>4115.51</v>
      </c>
      <c r="R35" s="3" t="s">
        <v>66</v>
      </c>
      <c r="S35" s="5">
        <v>43677</v>
      </c>
      <c r="T35" s="5">
        <v>43683</v>
      </c>
      <c r="U35" s="3" t="s">
        <v>26</v>
      </c>
    </row>
    <row r="36" spans="1:21" x14ac:dyDescent="0.25">
      <c r="A36" s="3" t="s">
        <v>15</v>
      </c>
      <c r="B36" s="3" t="s">
        <v>16</v>
      </c>
      <c r="C36" s="3" t="s">
        <v>69</v>
      </c>
      <c r="D36" s="3" t="s">
        <v>31</v>
      </c>
      <c r="E36" s="3" t="s">
        <v>19</v>
      </c>
      <c r="F36" s="3" t="s">
        <v>20</v>
      </c>
      <c r="G36" s="3" t="s">
        <v>21</v>
      </c>
      <c r="H36" s="3" t="s">
        <v>32</v>
      </c>
      <c r="I36" s="3" t="s">
        <v>23</v>
      </c>
      <c r="J36" s="15">
        <v>6620.9</v>
      </c>
      <c r="K36" s="3" t="s">
        <v>76</v>
      </c>
      <c r="L36" s="8">
        <v>34</v>
      </c>
      <c r="M36" s="8"/>
      <c r="N36" s="8"/>
      <c r="O36" s="8"/>
      <c r="P36" s="8"/>
      <c r="Q36" s="9">
        <v>4106.5600000000004</v>
      </c>
      <c r="R36" s="3" t="s">
        <v>69</v>
      </c>
      <c r="S36" s="5">
        <v>43738</v>
      </c>
      <c r="T36" s="5">
        <v>43745</v>
      </c>
      <c r="U36" s="3" t="s">
        <v>26</v>
      </c>
    </row>
    <row r="37" spans="1:21" x14ac:dyDescent="0.25">
      <c r="A37" s="3" t="s">
        <v>15</v>
      </c>
      <c r="B37" s="3" t="s">
        <v>16</v>
      </c>
      <c r="C37" s="3" t="s">
        <v>78</v>
      </c>
      <c r="D37" s="3" t="s">
        <v>31</v>
      </c>
      <c r="E37" s="3" t="s">
        <v>19</v>
      </c>
      <c r="F37" s="3" t="s">
        <v>20</v>
      </c>
      <c r="G37" s="3" t="s">
        <v>21</v>
      </c>
      <c r="H37" s="3" t="s">
        <v>32</v>
      </c>
      <c r="I37" s="3" t="s">
        <v>23</v>
      </c>
      <c r="J37" s="15">
        <v>5850.26</v>
      </c>
      <c r="K37" s="3" t="s">
        <v>80</v>
      </c>
      <c r="L37" s="8">
        <v>11</v>
      </c>
      <c r="M37" s="8"/>
      <c r="N37" s="8"/>
      <c r="O37" s="8"/>
      <c r="P37" s="8"/>
      <c r="Q37" s="9">
        <v>1744.83</v>
      </c>
      <c r="R37" s="3" t="s">
        <v>78</v>
      </c>
      <c r="S37" s="5">
        <v>43738</v>
      </c>
      <c r="T37" s="5">
        <v>43745</v>
      </c>
      <c r="U37" s="3" t="s">
        <v>26</v>
      </c>
    </row>
    <row r="38" spans="1:21" x14ac:dyDescent="0.25">
      <c r="A38" s="3" t="s">
        <v>15</v>
      </c>
      <c r="B38" s="3" t="s">
        <v>16</v>
      </c>
      <c r="C38" s="3" t="s">
        <v>69</v>
      </c>
      <c r="D38" s="3" t="s">
        <v>34</v>
      </c>
      <c r="E38" s="3" t="s">
        <v>19</v>
      </c>
      <c r="F38" s="3" t="s">
        <v>20</v>
      </c>
      <c r="G38" s="3" t="s">
        <v>21</v>
      </c>
      <c r="H38" s="3" t="s">
        <v>35</v>
      </c>
      <c r="I38" s="3" t="s">
        <v>23</v>
      </c>
      <c r="J38" s="15">
        <v>4358.83</v>
      </c>
      <c r="K38" s="3" t="s">
        <v>77</v>
      </c>
      <c r="L38" s="8" t="s">
        <v>25</v>
      </c>
      <c r="M38" s="12">
        <v>8000</v>
      </c>
      <c r="N38" s="8"/>
      <c r="O38" s="8"/>
      <c r="P38" s="8"/>
      <c r="Q38" s="9">
        <v>4358.83</v>
      </c>
      <c r="R38" s="3" t="s">
        <v>69</v>
      </c>
      <c r="S38" s="5">
        <v>43738</v>
      </c>
      <c r="T38" s="5">
        <v>43745</v>
      </c>
      <c r="U38" s="3" t="s">
        <v>26</v>
      </c>
    </row>
    <row r="39" spans="1:21" x14ac:dyDescent="0.25">
      <c r="A39" s="3" t="s">
        <v>15</v>
      </c>
      <c r="B39" s="3" t="s">
        <v>16</v>
      </c>
      <c r="C39" s="3" t="s">
        <v>78</v>
      </c>
      <c r="D39" s="3" t="s">
        <v>34</v>
      </c>
      <c r="E39" s="3" t="s">
        <v>19</v>
      </c>
      <c r="F39" s="3" t="s">
        <v>20</v>
      </c>
      <c r="G39" s="3" t="s">
        <v>21</v>
      </c>
      <c r="H39" s="3" t="s">
        <v>35</v>
      </c>
      <c r="I39" s="3" t="s">
        <v>23</v>
      </c>
      <c r="J39" s="15">
        <v>1797.13</v>
      </c>
      <c r="K39" s="3" t="s">
        <v>81</v>
      </c>
      <c r="L39" s="8"/>
      <c r="M39" s="8"/>
      <c r="N39" s="8"/>
      <c r="O39" s="8"/>
      <c r="P39" s="8"/>
      <c r="Q39" s="9">
        <v>1.17</v>
      </c>
      <c r="R39" s="3" t="s">
        <v>78</v>
      </c>
      <c r="S39" s="5">
        <v>43738</v>
      </c>
      <c r="T39" s="5">
        <v>43745</v>
      </c>
      <c r="U39" s="3" t="s">
        <v>26</v>
      </c>
    </row>
    <row r="40" spans="1:21" x14ac:dyDescent="0.25">
      <c r="A40" s="3" t="s">
        <v>15</v>
      </c>
      <c r="B40" s="3" t="s">
        <v>16</v>
      </c>
      <c r="C40" s="3" t="s">
        <v>69</v>
      </c>
      <c r="D40" s="3" t="s">
        <v>28</v>
      </c>
      <c r="E40" s="3" t="s">
        <v>19</v>
      </c>
      <c r="F40" s="3" t="s">
        <v>20</v>
      </c>
      <c r="G40" s="3" t="s">
        <v>21</v>
      </c>
      <c r="H40" s="3" t="s">
        <v>29</v>
      </c>
      <c r="I40" s="3" t="s">
        <v>23</v>
      </c>
      <c r="J40" s="15">
        <v>1142.6500000000001</v>
      </c>
      <c r="K40" s="3" t="s">
        <v>70</v>
      </c>
      <c r="L40" s="8">
        <v>0</v>
      </c>
      <c r="M40" s="8"/>
      <c r="N40" s="8"/>
      <c r="O40" s="8"/>
      <c r="P40" s="8"/>
      <c r="Q40" s="9">
        <v>0</v>
      </c>
      <c r="R40" s="3" t="s">
        <v>69</v>
      </c>
      <c r="S40" s="5">
        <v>43738</v>
      </c>
      <c r="T40" s="5">
        <v>43745</v>
      </c>
      <c r="U40" s="3" t="s">
        <v>26</v>
      </c>
    </row>
    <row r="41" spans="1:21" x14ac:dyDescent="0.25">
      <c r="A41" s="3" t="s">
        <v>15</v>
      </c>
      <c r="B41" s="3" t="s">
        <v>16</v>
      </c>
      <c r="C41" s="3" t="s">
        <v>69</v>
      </c>
      <c r="D41" s="3" t="s">
        <v>71</v>
      </c>
      <c r="E41" s="3" t="s">
        <v>19</v>
      </c>
      <c r="F41" s="3" t="s">
        <v>20</v>
      </c>
      <c r="G41" s="3" t="s">
        <v>21</v>
      </c>
      <c r="H41" s="3" t="s">
        <v>72</v>
      </c>
      <c r="I41" s="3" t="s">
        <v>23</v>
      </c>
      <c r="J41" s="15">
        <v>146135.9</v>
      </c>
      <c r="K41" s="3" t="s">
        <v>73</v>
      </c>
      <c r="L41" s="8">
        <v>0</v>
      </c>
      <c r="M41" s="8">
        <v>0</v>
      </c>
      <c r="N41" s="8"/>
      <c r="O41" s="8"/>
      <c r="P41" s="8"/>
      <c r="Q41" s="9">
        <v>0</v>
      </c>
      <c r="R41" s="3" t="s">
        <v>69</v>
      </c>
      <c r="S41" s="5">
        <v>43738</v>
      </c>
      <c r="T41" s="5">
        <v>43745</v>
      </c>
      <c r="U41" s="3" t="s">
        <v>26</v>
      </c>
    </row>
    <row r="42" spans="1:21" x14ac:dyDescent="0.25">
      <c r="A42" s="3" t="s">
        <v>15</v>
      </c>
      <c r="B42" s="3" t="s">
        <v>16</v>
      </c>
      <c r="C42" s="3" t="s">
        <v>78</v>
      </c>
      <c r="D42" s="3" t="s">
        <v>42</v>
      </c>
      <c r="E42" s="3" t="s">
        <v>19</v>
      </c>
      <c r="F42" s="3" t="s">
        <v>20</v>
      </c>
      <c r="G42" s="3" t="s">
        <v>21</v>
      </c>
      <c r="H42" s="3" t="s">
        <v>43</v>
      </c>
      <c r="I42" s="3" t="s">
        <v>23</v>
      </c>
      <c r="J42" s="15">
        <v>150096.29</v>
      </c>
      <c r="K42" s="3" t="s">
        <v>79</v>
      </c>
      <c r="L42" s="8">
        <v>0</v>
      </c>
      <c r="M42" s="8"/>
      <c r="N42" s="8"/>
      <c r="O42" s="8"/>
      <c r="P42" s="8"/>
      <c r="Q42" s="9">
        <v>0</v>
      </c>
      <c r="R42" s="3" t="s">
        <v>78</v>
      </c>
      <c r="S42" s="5">
        <v>43738</v>
      </c>
      <c r="T42" s="5">
        <v>43745</v>
      </c>
      <c r="U42" s="3" t="s">
        <v>26</v>
      </c>
    </row>
    <row r="43" spans="1:21" x14ac:dyDescent="0.25">
      <c r="A43" s="3" t="s">
        <v>15</v>
      </c>
      <c r="B43" s="3" t="s">
        <v>16</v>
      </c>
      <c r="C43" s="3" t="s">
        <v>69</v>
      </c>
      <c r="D43" s="3" t="s">
        <v>46</v>
      </c>
      <c r="E43" s="3" t="s">
        <v>19</v>
      </c>
      <c r="F43" s="3" t="s">
        <v>20</v>
      </c>
      <c r="G43" s="3" t="s">
        <v>21</v>
      </c>
      <c r="H43" s="3" t="s">
        <v>47</v>
      </c>
      <c r="I43" s="3" t="s">
        <v>23</v>
      </c>
      <c r="J43" s="15">
        <v>13772.53</v>
      </c>
      <c r="K43" s="3" t="s">
        <v>74</v>
      </c>
      <c r="L43" s="8"/>
      <c r="M43" s="8"/>
      <c r="N43" s="8"/>
      <c r="O43" s="8"/>
      <c r="P43" s="8">
        <v>70</v>
      </c>
      <c r="Q43" s="4">
        <v>13772.53</v>
      </c>
      <c r="R43" s="3" t="s">
        <v>69</v>
      </c>
      <c r="S43" s="5">
        <v>43738</v>
      </c>
      <c r="T43" s="5">
        <v>43745</v>
      </c>
      <c r="U43" s="3" t="s">
        <v>26</v>
      </c>
    </row>
    <row r="44" spans="1:21" x14ac:dyDescent="0.25">
      <c r="A44" s="3" t="s">
        <v>15</v>
      </c>
      <c r="B44" s="3" t="s">
        <v>16</v>
      </c>
      <c r="C44" s="3" t="s">
        <v>78</v>
      </c>
      <c r="D44" s="3" t="s">
        <v>46</v>
      </c>
      <c r="E44" s="3" t="s">
        <v>19</v>
      </c>
      <c r="F44" s="3" t="s">
        <v>20</v>
      </c>
      <c r="G44" s="3" t="s">
        <v>21</v>
      </c>
      <c r="H44" s="3" t="s">
        <v>47</v>
      </c>
      <c r="I44" s="3" t="s">
        <v>23</v>
      </c>
      <c r="J44" s="15">
        <v>5861.77</v>
      </c>
      <c r="K44" s="3" t="s">
        <v>107</v>
      </c>
      <c r="L44" s="12"/>
      <c r="M44" s="12">
        <v>650</v>
      </c>
      <c r="N44" s="12"/>
      <c r="O44" s="12"/>
      <c r="P44" s="12">
        <v>22</v>
      </c>
      <c r="Q44" s="13">
        <v>3356.58</v>
      </c>
      <c r="R44" s="3" t="s">
        <v>78</v>
      </c>
      <c r="S44" s="5">
        <v>43738</v>
      </c>
      <c r="T44" s="5">
        <v>43745</v>
      </c>
      <c r="U44" s="3" t="s">
        <v>26</v>
      </c>
    </row>
    <row r="45" spans="1:21" x14ac:dyDescent="0.25">
      <c r="A45" s="3" t="s">
        <v>15</v>
      </c>
      <c r="B45" s="3" t="s">
        <v>16</v>
      </c>
      <c r="C45" s="3" t="s">
        <v>78</v>
      </c>
      <c r="D45" s="3" t="s">
        <v>49</v>
      </c>
      <c r="E45" s="3" t="s">
        <v>19</v>
      </c>
      <c r="F45" s="3" t="s">
        <v>20</v>
      </c>
      <c r="G45" s="3" t="s">
        <v>21</v>
      </c>
      <c r="H45" s="3" t="s">
        <v>50</v>
      </c>
      <c r="I45" s="3" t="s">
        <v>23</v>
      </c>
      <c r="J45" s="15">
        <v>597.09</v>
      </c>
      <c r="K45" s="3" t="s">
        <v>108</v>
      </c>
      <c r="L45" s="8">
        <v>0</v>
      </c>
      <c r="M45" s="8"/>
      <c r="N45" s="8"/>
      <c r="O45" s="8"/>
      <c r="P45" s="8"/>
      <c r="Q45" s="9">
        <v>0</v>
      </c>
      <c r="R45" s="3" t="s">
        <v>78</v>
      </c>
      <c r="S45" s="5">
        <v>43738</v>
      </c>
      <c r="T45" s="5">
        <v>43745</v>
      </c>
      <c r="U45" s="3" t="s">
        <v>26</v>
      </c>
    </row>
    <row r="46" spans="1:21" x14ac:dyDescent="0.25">
      <c r="A46" s="3" t="s">
        <v>15</v>
      </c>
      <c r="B46" s="3" t="s">
        <v>16</v>
      </c>
      <c r="C46" s="3" t="s">
        <v>69</v>
      </c>
      <c r="D46" s="3" t="s">
        <v>51</v>
      </c>
      <c r="E46" s="3" t="s">
        <v>19</v>
      </c>
      <c r="F46" s="3" t="s">
        <v>20</v>
      </c>
      <c r="G46" s="3" t="s">
        <v>21</v>
      </c>
      <c r="H46" s="3" t="s">
        <v>52</v>
      </c>
      <c r="I46" s="3" t="s">
        <v>23</v>
      </c>
      <c r="J46" s="15">
        <v>7465.53</v>
      </c>
      <c r="K46" s="3" t="s">
        <v>75</v>
      </c>
      <c r="L46" s="8" t="s">
        <v>25</v>
      </c>
      <c r="M46" s="8">
        <v>450</v>
      </c>
      <c r="N46" s="8"/>
      <c r="O46" s="8"/>
      <c r="P46" s="8">
        <v>57</v>
      </c>
      <c r="Q46" s="9">
        <v>7465.53</v>
      </c>
      <c r="R46" s="3" t="s">
        <v>69</v>
      </c>
      <c r="S46" s="5">
        <v>43738</v>
      </c>
      <c r="T46" s="5">
        <v>43745</v>
      </c>
      <c r="U46" s="3" t="s">
        <v>26</v>
      </c>
    </row>
    <row r="47" spans="1:21" x14ac:dyDescent="0.25">
      <c r="A47" s="3" t="s">
        <v>15</v>
      </c>
      <c r="B47" s="3" t="s">
        <v>16</v>
      </c>
      <c r="C47" s="3" t="s">
        <v>82</v>
      </c>
      <c r="D47" s="3" t="s">
        <v>31</v>
      </c>
      <c r="E47" s="3" t="s">
        <v>19</v>
      </c>
      <c r="F47" s="3" t="s">
        <v>20</v>
      </c>
      <c r="G47" s="3" t="s">
        <v>21</v>
      </c>
      <c r="H47" s="3" t="s">
        <v>32</v>
      </c>
      <c r="I47" s="3" t="s">
        <v>23</v>
      </c>
      <c r="J47" s="15">
        <v>4692.51</v>
      </c>
      <c r="K47" s="3" t="s">
        <v>83</v>
      </c>
      <c r="L47" s="8">
        <v>2</v>
      </c>
      <c r="M47" s="8"/>
      <c r="N47" s="8"/>
      <c r="O47" s="8"/>
      <c r="P47" s="8"/>
      <c r="Q47" s="9">
        <v>730.71</v>
      </c>
      <c r="R47" s="3" t="s">
        <v>82</v>
      </c>
      <c r="S47" s="5">
        <v>43769</v>
      </c>
      <c r="T47" s="5">
        <v>43776</v>
      </c>
      <c r="U47" s="3" t="s">
        <v>26</v>
      </c>
    </row>
    <row r="48" spans="1:21" x14ac:dyDescent="0.25">
      <c r="A48" s="3" t="s">
        <v>15</v>
      </c>
      <c r="B48" s="3" t="s">
        <v>16</v>
      </c>
      <c r="C48" s="3" t="s">
        <v>82</v>
      </c>
      <c r="D48" s="3" t="s">
        <v>34</v>
      </c>
      <c r="E48" s="3" t="s">
        <v>19</v>
      </c>
      <c r="F48" s="3" t="s">
        <v>20</v>
      </c>
      <c r="G48" s="3" t="s">
        <v>21</v>
      </c>
      <c r="H48" s="3" t="s">
        <v>35</v>
      </c>
      <c r="I48" s="3" t="s">
        <v>23</v>
      </c>
      <c r="J48" s="15">
        <v>760.35</v>
      </c>
      <c r="K48" s="3" t="s">
        <v>68</v>
      </c>
      <c r="L48" s="8">
        <v>0</v>
      </c>
      <c r="M48" s="8"/>
      <c r="N48" s="8"/>
      <c r="O48" s="8"/>
      <c r="P48" s="8"/>
      <c r="Q48" s="9">
        <v>0</v>
      </c>
      <c r="R48" s="3" t="s">
        <v>82</v>
      </c>
      <c r="S48" s="5">
        <v>43769</v>
      </c>
      <c r="T48" s="5">
        <v>43776</v>
      </c>
      <c r="U48" s="3" t="s">
        <v>26</v>
      </c>
    </row>
    <row r="49" spans="1:21" x14ac:dyDescent="0.25">
      <c r="A49" s="3" t="s">
        <v>15</v>
      </c>
      <c r="B49" s="3" t="s">
        <v>16</v>
      </c>
      <c r="C49" s="3" t="s">
        <v>82</v>
      </c>
      <c r="D49" s="3" t="s">
        <v>57</v>
      </c>
      <c r="E49" s="3" t="s">
        <v>19</v>
      </c>
      <c r="F49" s="3" t="s">
        <v>20</v>
      </c>
      <c r="G49" s="3" t="s">
        <v>21</v>
      </c>
      <c r="H49" s="3" t="s">
        <v>58</v>
      </c>
      <c r="I49" s="3" t="s">
        <v>23</v>
      </c>
      <c r="J49" s="15">
        <v>435.5</v>
      </c>
      <c r="K49" s="3" t="s">
        <v>68</v>
      </c>
      <c r="L49" s="8">
        <v>0</v>
      </c>
      <c r="M49" s="8"/>
      <c r="N49" s="8"/>
      <c r="O49" s="8"/>
      <c r="P49" s="8"/>
      <c r="Q49" s="9">
        <v>0</v>
      </c>
      <c r="R49" s="3" t="s">
        <v>82</v>
      </c>
      <c r="S49" s="5">
        <v>43769</v>
      </c>
      <c r="T49" s="5">
        <v>43776</v>
      </c>
      <c r="U49" s="3" t="s">
        <v>26</v>
      </c>
    </row>
    <row r="50" spans="1:21" x14ac:dyDescent="0.25">
      <c r="A50" s="3" t="s">
        <v>15</v>
      </c>
      <c r="B50" s="3" t="s">
        <v>16</v>
      </c>
      <c r="C50" s="3" t="s">
        <v>82</v>
      </c>
      <c r="D50" s="3" t="s">
        <v>28</v>
      </c>
      <c r="E50" s="3" t="s">
        <v>19</v>
      </c>
      <c r="F50" s="3" t="s">
        <v>20</v>
      </c>
      <c r="G50" s="3" t="s">
        <v>21</v>
      </c>
      <c r="H50" s="3" t="s">
        <v>29</v>
      </c>
      <c r="I50" s="3" t="s">
        <v>23</v>
      </c>
      <c r="J50" s="15">
        <v>84.54</v>
      </c>
      <c r="K50" s="3" t="s">
        <v>84</v>
      </c>
      <c r="L50" s="8">
        <v>0</v>
      </c>
      <c r="M50" s="8"/>
      <c r="N50" s="8"/>
      <c r="O50" s="8"/>
      <c r="P50" s="8"/>
      <c r="Q50" s="9">
        <v>0</v>
      </c>
      <c r="R50" s="3" t="s">
        <v>82</v>
      </c>
      <c r="S50" s="5">
        <v>43769</v>
      </c>
      <c r="T50" s="5">
        <v>43776</v>
      </c>
      <c r="U50" s="3" t="s">
        <v>26</v>
      </c>
    </row>
    <row r="51" spans="1:21" x14ac:dyDescent="0.25">
      <c r="A51" s="17" t="s">
        <v>15</v>
      </c>
      <c r="B51" s="17" t="s">
        <v>16</v>
      </c>
      <c r="C51" s="17" t="s">
        <v>82</v>
      </c>
      <c r="D51" s="17" t="s">
        <v>18</v>
      </c>
      <c r="E51" s="17" t="s">
        <v>19</v>
      </c>
      <c r="F51" s="17" t="s">
        <v>20</v>
      </c>
      <c r="G51" s="17" t="s">
        <v>21</v>
      </c>
      <c r="H51" s="17" t="s">
        <v>22</v>
      </c>
      <c r="I51" s="17" t="s">
        <v>23</v>
      </c>
      <c r="J51" s="15">
        <v>12535.06</v>
      </c>
      <c r="K51" s="17" t="s">
        <v>85</v>
      </c>
      <c r="L51" s="12" t="s">
        <v>25</v>
      </c>
      <c r="M51" s="12"/>
      <c r="N51" s="12"/>
      <c r="O51" s="12"/>
      <c r="P51" s="12"/>
      <c r="Q51" s="13">
        <v>0</v>
      </c>
      <c r="R51" s="17" t="s">
        <v>82</v>
      </c>
      <c r="S51" s="20">
        <v>43769</v>
      </c>
      <c r="T51" s="20">
        <v>43776</v>
      </c>
      <c r="U51" s="17" t="s">
        <v>26</v>
      </c>
    </row>
    <row r="52" spans="1:21" x14ac:dyDescent="0.25">
      <c r="A52" s="17" t="s">
        <v>15</v>
      </c>
      <c r="B52" s="17" t="s">
        <v>16</v>
      </c>
      <c r="C52" s="17" t="s">
        <v>82</v>
      </c>
      <c r="D52" s="17" t="s">
        <v>18</v>
      </c>
      <c r="E52" s="17" t="s">
        <v>19</v>
      </c>
      <c r="F52" s="17" t="s">
        <v>20</v>
      </c>
      <c r="G52" s="17" t="s">
        <v>21</v>
      </c>
      <c r="H52" s="17" t="s">
        <v>22</v>
      </c>
      <c r="I52" s="17" t="s">
        <v>23</v>
      </c>
      <c r="J52" s="15">
        <v>3822.95</v>
      </c>
      <c r="K52" s="17" t="s">
        <v>86</v>
      </c>
      <c r="L52" s="12" t="s">
        <v>25</v>
      </c>
      <c r="M52" s="12"/>
      <c r="N52" s="12"/>
      <c r="O52" s="12"/>
      <c r="P52" s="12"/>
      <c r="Q52" s="13">
        <v>0</v>
      </c>
      <c r="R52" s="17" t="s">
        <v>82</v>
      </c>
      <c r="S52" s="20">
        <v>43769</v>
      </c>
      <c r="T52" s="20">
        <v>43776</v>
      </c>
      <c r="U52" s="17" t="s">
        <v>26</v>
      </c>
    </row>
    <row r="53" spans="1:21" x14ac:dyDescent="0.25">
      <c r="A53" s="3" t="s">
        <v>15</v>
      </c>
      <c r="B53" s="3" t="s">
        <v>16</v>
      </c>
      <c r="C53" s="3" t="s">
        <v>82</v>
      </c>
      <c r="D53" s="3" t="s">
        <v>46</v>
      </c>
      <c r="E53" s="3" t="s">
        <v>19</v>
      </c>
      <c r="F53" s="3" t="s">
        <v>20</v>
      </c>
      <c r="G53" s="3" t="s">
        <v>21</v>
      </c>
      <c r="H53" s="3" t="s">
        <v>47</v>
      </c>
      <c r="I53" s="3" t="s">
        <v>23</v>
      </c>
      <c r="J53" s="15">
        <v>6336.78</v>
      </c>
      <c r="K53" s="3" t="s">
        <v>62</v>
      </c>
      <c r="L53" s="8"/>
      <c r="M53" s="8"/>
      <c r="N53" s="8"/>
      <c r="O53" s="8"/>
      <c r="P53" s="8">
        <v>6</v>
      </c>
      <c r="Q53" s="9">
        <v>735.97</v>
      </c>
      <c r="R53" s="3" t="s">
        <v>82</v>
      </c>
      <c r="S53" s="5">
        <v>43769</v>
      </c>
      <c r="T53" s="5">
        <v>43776</v>
      </c>
      <c r="U53" s="3" t="s">
        <v>26</v>
      </c>
    </row>
    <row r="54" spans="1:21" x14ac:dyDescent="0.25">
      <c r="A54" s="3" t="s">
        <v>15</v>
      </c>
      <c r="B54" s="3" t="s">
        <v>16</v>
      </c>
      <c r="C54" s="3" t="s">
        <v>82</v>
      </c>
      <c r="D54" s="3" t="s">
        <v>51</v>
      </c>
      <c r="E54" s="3" t="s">
        <v>19</v>
      </c>
      <c r="F54" s="3" t="s">
        <v>20</v>
      </c>
      <c r="G54" s="3" t="s">
        <v>21</v>
      </c>
      <c r="H54" s="3" t="s">
        <v>52</v>
      </c>
      <c r="I54" s="3" t="s">
        <v>23</v>
      </c>
      <c r="J54" s="15">
        <v>392.33</v>
      </c>
      <c r="K54" s="3" t="s">
        <v>64</v>
      </c>
      <c r="L54" s="8">
        <v>0</v>
      </c>
      <c r="M54" s="8"/>
      <c r="N54" s="8"/>
      <c r="O54" s="8"/>
      <c r="P54" s="8"/>
      <c r="Q54" s="9">
        <v>0</v>
      </c>
      <c r="R54" s="3" t="s">
        <v>82</v>
      </c>
      <c r="S54" s="5">
        <v>43769</v>
      </c>
      <c r="T54" s="5">
        <v>43776</v>
      </c>
      <c r="U54" s="3" t="s">
        <v>26</v>
      </c>
    </row>
    <row r="55" spans="1:21" x14ac:dyDescent="0.25">
      <c r="A55" s="3" t="s">
        <v>15</v>
      </c>
      <c r="B55" s="3" t="s">
        <v>16</v>
      </c>
      <c r="C55" s="3" t="s">
        <v>87</v>
      </c>
      <c r="D55" s="3" t="s">
        <v>31</v>
      </c>
      <c r="E55" s="3" t="s">
        <v>19</v>
      </c>
      <c r="F55" s="3" t="s">
        <v>20</v>
      </c>
      <c r="G55" s="3" t="s">
        <v>21</v>
      </c>
      <c r="H55" s="3" t="s">
        <v>32</v>
      </c>
      <c r="I55" s="3" t="s">
        <v>23</v>
      </c>
      <c r="J55" s="15">
        <v>1727.2</v>
      </c>
      <c r="K55" s="3" t="s">
        <v>83</v>
      </c>
      <c r="L55" s="8">
        <v>1</v>
      </c>
      <c r="M55" s="8"/>
      <c r="N55" s="8"/>
      <c r="O55" s="8"/>
      <c r="P55" s="8"/>
      <c r="Q55" s="9">
        <v>53.95</v>
      </c>
      <c r="R55" s="3" t="s">
        <v>87</v>
      </c>
      <c r="S55" s="5">
        <v>43799</v>
      </c>
      <c r="T55" s="5">
        <v>43808</v>
      </c>
      <c r="U55" s="3" t="s">
        <v>26</v>
      </c>
    </row>
    <row r="56" spans="1:21" x14ac:dyDescent="0.25">
      <c r="A56" s="3" t="s">
        <v>15</v>
      </c>
      <c r="B56" s="3" t="s">
        <v>16</v>
      </c>
      <c r="C56" s="3" t="s">
        <v>87</v>
      </c>
      <c r="D56" s="3" t="s">
        <v>28</v>
      </c>
      <c r="E56" s="3" t="s">
        <v>19</v>
      </c>
      <c r="F56" s="3" t="s">
        <v>20</v>
      </c>
      <c r="G56" s="3" t="s">
        <v>21</v>
      </c>
      <c r="H56" s="3" t="s">
        <v>29</v>
      </c>
      <c r="I56" s="3" t="s">
        <v>23</v>
      </c>
      <c r="J56" s="15">
        <v>26.97</v>
      </c>
      <c r="K56" s="3" t="s">
        <v>84</v>
      </c>
      <c r="L56" s="8">
        <v>0</v>
      </c>
      <c r="M56" s="8"/>
      <c r="N56" s="8"/>
      <c r="O56" s="8"/>
      <c r="P56" s="8"/>
      <c r="Q56" s="9">
        <v>0</v>
      </c>
      <c r="R56" s="3" t="s">
        <v>87</v>
      </c>
      <c r="S56" s="5">
        <v>43799</v>
      </c>
      <c r="T56" s="5">
        <v>43808</v>
      </c>
      <c r="U56" s="3" t="s">
        <v>26</v>
      </c>
    </row>
    <row r="57" spans="1:21" x14ac:dyDescent="0.25">
      <c r="A57" s="3" t="s">
        <v>15</v>
      </c>
      <c r="B57" s="3" t="s">
        <v>16</v>
      </c>
      <c r="C57" s="3" t="s">
        <v>87</v>
      </c>
      <c r="D57" s="3" t="s">
        <v>71</v>
      </c>
      <c r="E57" s="3" t="s">
        <v>19</v>
      </c>
      <c r="F57" s="3" t="s">
        <v>20</v>
      </c>
      <c r="G57" s="3" t="s">
        <v>21</v>
      </c>
      <c r="H57" s="3" t="s">
        <v>72</v>
      </c>
      <c r="I57" s="3" t="s">
        <v>23</v>
      </c>
      <c r="J57" s="15">
        <v>40837.32</v>
      </c>
      <c r="K57" s="3" t="s">
        <v>88</v>
      </c>
      <c r="L57" s="8">
        <v>0</v>
      </c>
      <c r="M57" s="8"/>
      <c r="N57" s="8"/>
      <c r="O57" s="8"/>
      <c r="P57" s="8"/>
      <c r="Q57" s="9">
        <v>0</v>
      </c>
      <c r="R57" s="3" t="s">
        <v>87</v>
      </c>
      <c r="S57" s="5">
        <v>43799</v>
      </c>
      <c r="T57" s="5">
        <v>43808</v>
      </c>
      <c r="U57" s="3" t="s">
        <v>26</v>
      </c>
    </row>
    <row r="58" spans="1:21" x14ac:dyDescent="0.25">
      <c r="A58" s="3" t="s">
        <v>15</v>
      </c>
      <c r="B58" s="3" t="s">
        <v>16</v>
      </c>
      <c r="C58" s="3" t="s">
        <v>87</v>
      </c>
      <c r="D58" s="3" t="s">
        <v>46</v>
      </c>
      <c r="E58" s="3" t="s">
        <v>19</v>
      </c>
      <c r="F58" s="3" t="s">
        <v>20</v>
      </c>
      <c r="G58" s="3" t="s">
        <v>21</v>
      </c>
      <c r="H58" s="3" t="s">
        <v>47</v>
      </c>
      <c r="I58" s="3" t="s">
        <v>23</v>
      </c>
      <c r="J58" s="15">
        <v>4017.5</v>
      </c>
      <c r="K58" s="3" t="s">
        <v>62</v>
      </c>
      <c r="L58" s="8"/>
      <c r="M58" s="8"/>
      <c r="N58" s="8"/>
      <c r="O58" s="8"/>
      <c r="P58" s="8">
        <v>5</v>
      </c>
      <c r="Q58" s="9">
        <v>870.54</v>
      </c>
      <c r="R58" s="3" t="s">
        <v>87</v>
      </c>
      <c r="S58" s="5">
        <v>43799</v>
      </c>
      <c r="T58" s="5">
        <v>43808</v>
      </c>
      <c r="U58" s="3" t="s">
        <v>26</v>
      </c>
    </row>
    <row r="59" spans="1:21" x14ac:dyDescent="0.25">
      <c r="A59" s="3" t="s">
        <v>15</v>
      </c>
      <c r="B59" s="3" t="s">
        <v>16</v>
      </c>
      <c r="C59" s="3" t="s">
        <v>87</v>
      </c>
      <c r="D59" s="3" t="s">
        <v>51</v>
      </c>
      <c r="E59" s="3" t="s">
        <v>19</v>
      </c>
      <c r="F59" s="3" t="s">
        <v>20</v>
      </c>
      <c r="G59" s="3" t="s">
        <v>21</v>
      </c>
      <c r="H59" s="3" t="s">
        <v>52</v>
      </c>
      <c r="I59" s="3" t="s">
        <v>23</v>
      </c>
      <c r="J59" s="15">
        <v>692.59</v>
      </c>
      <c r="K59" s="3" t="s">
        <v>64</v>
      </c>
      <c r="L59" s="8" t="s">
        <v>25</v>
      </c>
      <c r="M59" s="8"/>
      <c r="N59" s="8"/>
      <c r="O59" s="8"/>
      <c r="P59" s="8">
        <v>0</v>
      </c>
      <c r="Q59" s="9">
        <v>0</v>
      </c>
      <c r="R59" s="3" t="s">
        <v>87</v>
      </c>
      <c r="S59" s="5">
        <v>43799</v>
      </c>
      <c r="T59" s="5">
        <v>43808</v>
      </c>
      <c r="U59" s="3" t="s">
        <v>26</v>
      </c>
    </row>
    <row r="60" spans="1:21" x14ac:dyDescent="0.25">
      <c r="A60" s="3" t="s">
        <v>15</v>
      </c>
      <c r="B60" s="3" t="s">
        <v>16</v>
      </c>
      <c r="C60" s="3" t="s">
        <v>89</v>
      </c>
      <c r="D60" s="3" t="s">
        <v>31</v>
      </c>
      <c r="E60" s="3" t="s">
        <v>19</v>
      </c>
      <c r="F60" s="3" t="s">
        <v>20</v>
      </c>
      <c r="G60" s="3" t="s">
        <v>21</v>
      </c>
      <c r="H60" s="3" t="s">
        <v>32</v>
      </c>
      <c r="I60" s="3" t="s">
        <v>23</v>
      </c>
      <c r="J60" s="15">
        <v>1605.97</v>
      </c>
      <c r="K60" s="3" t="s">
        <v>90</v>
      </c>
      <c r="L60" s="8" t="s">
        <v>25</v>
      </c>
      <c r="M60" s="8"/>
      <c r="N60" s="8"/>
      <c r="O60" s="8"/>
      <c r="P60" s="8">
        <v>0</v>
      </c>
      <c r="Q60" s="9">
        <v>0</v>
      </c>
      <c r="R60" s="3" t="s">
        <v>89</v>
      </c>
      <c r="S60" s="5">
        <v>43830</v>
      </c>
      <c r="T60" s="5">
        <v>43839</v>
      </c>
      <c r="U60" s="3" t="s">
        <v>26</v>
      </c>
    </row>
    <row r="61" spans="1:21" x14ac:dyDescent="0.25">
      <c r="A61" s="3" t="s">
        <v>15</v>
      </c>
      <c r="B61" s="3" t="s">
        <v>16</v>
      </c>
      <c r="C61" s="3" t="s">
        <v>93</v>
      </c>
      <c r="D61" s="3" t="s">
        <v>31</v>
      </c>
      <c r="E61" s="3" t="s">
        <v>19</v>
      </c>
      <c r="F61" s="3" t="s">
        <v>20</v>
      </c>
      <c r="G61" s="3" t="s">
        <v>21</v>
      </c>
      <c r="H61" s="3" t="s">
        <v>32</v>
      </c>
      <c r="I61" s="3" t="s">
        <v>23</v>
      </c>
      <c r="J61" s="15">
        <v>2800.56</v>
      </c>
      <c r="K61" s="3" t="s">
        <v>94</v>
      </c>
      <c r="L61" s="12">
        <v>1</v>
      </c>
      <c r="M61" s="12"/>
      <c r="N61" s="12"/>
      <c r="O61" s="12"/>
      <c r="P61" s="12"/>
      <c r="Q61" s="13">
        <v>388.41</v>
      </c>
      <c r="R61" s="3" t="s">
        <v>93</v>
      </c>
      <c r="S61" s="5">
        <v>43830</v>
      </c>
      <c r="T61" s="5">
        <v>43839</v>
      </c>
      <c r="U61" s="3" t="s">
        <v>26</v>
      </c>
    </row>
    <row r="62" spans="1:21" x14ac:dyDescent="0.25">
      <c r="A62" s="3" t="s">
        <v>15</v>
      </c>
      <c r="B62" s="3" t="s">
        <v>16</v>
      </c>
      <c r="C62" s="3" t="s">
        <v>93</v>
      </c>
      <c r="D62" s="3" t="s">
        <v>34</v>
      </c>
      <c r="E62" s="3" t="s">
        <v>19</v>
      </c>
      <c r="F62" s="3" t="s">
        <v>20</v>
      </c>
      <c r="G62" s="3" t="s">
        <v>21</v>
      </c>
      <c r="H62" s="3" t="s">
        <v>35</v>
      </c>
      <c r="I62" s="3" t="s">
        <v>23</v>
      </c>
      <c r="J62" s="15">
        <v>2353.81</v>
      </c>
      <c r="K62" s="3" t="s">
        <v>95</v>
      </c>
      <c r="L62" s="12">
        <v>0</v>
      </c>
      <c r="M62" s="12"/>
      <c r="N62" s="12"/>
      <c r="O62" s="12"/>
      <c r="P62" s="12"/>
      <c r="Q62" s="13">
        <v>0</v>
      </c>
      <c r="R62" s="3" t="s">
        <v>93</v>
      </c>
      <c r="S62" s="5">
        <v>43830</v>
      </c>
      <c r="T62" s="5">
        <v>43839</v>
      </c>
      <c r="U62" s="3" t="s">
        <v>26</v>
      </c>
    </row>
    <row r="63" spans="1:21" x14ac:dyDescent="0.25">
      <c r="A63" s="3" t="s">
        <v>15</v>
      </c>
      <c r="B63" s="3" t="s">
        <v>16</v>
      </c>
      <c r="C63" s="3" t="s">
        <v>89</v>
      </c>
      <c r="D63" s="3" t="s">
        <v>28</v>
      </c>
      <c r="E63" s="3" t="s">
        <v>19</v>
      </c>
      <c r="F63" s="3" t="s">
        <v>20</v>
      </c>
      <c r="G63" s="3" t="s">
        <v>21</v>
      </c>
      <c r="H63" s="3" t="s">
        <v>29</v>
      </c>
      <c r="I63" s="3" t="s">
        <v>23</v>
      </c>
      <c r="J63" s="15">
        <v>131.27000000000001</v>
      </c>
      <c r="K63" s="3" t="s">
        <v>91</v>
      </c>
      <c r="L63" s="12">
        <v>0</v>
      </c>
      <c r="M63" s="12"/>
      <c r="N63" s="12"/>
      <c r="O63" s="12"/>
      <c r="P63" s="12"/>
      <c r="Q63" s="13">
        <v>0</v>
      </c>
      <c r="R63" s="3" t="s">
        <v>89</v>
      </c>
      <c r="S63" s="5">
        <v>43830</v>
      </c>
      <c r="T63" s="5">
        <v>43839</v>
      </c>
      <c r="U63" s="3" t="s">
        <v>26</v>
      </c>
    </row>
    <row r="64" spans="1:21" x14ac:dyDescent="0.25">
      <c r="A64" s="3" t="s">
        <v>15</v>
      </c>
      <c r="B64" s="3" t="s">
        <v>16</v>
      </c>
      <c r="C64" s="3" t="s">
        <v>93</v>
      </c>
      <c r="D64" s="3" t="s">
        <v>28</v>
      </c>
      <c r="E64" s="3" t="s">
        <v>19</v>
      </c>
      <c r="F64" s="3" t="s">
        <v>20</v>
      </c>
      <c r="G64" s="3" t="s">
        <v>21</v>
      </c>
      <c r="H64" s="3" t="s">
        <v>29</v>
      </c>
      <c r="I64" s="3" t="s">
        <v>23</v>
      </c>
      <c r="J64" s="15">
        <v>485.42</v>
      </c>
      <c r="K64" s="3" t="s">
        <v>96</v>
      </c>
      <c r="L64" s="12">
        <v>0</v>
      </c>
      <c r="M64" s="12"/>
      <c r="N64" s="12"/>
      <c r="O64" s="12"/>
      <c r="P64" s="12"/>
      <c r="Q64" s="13">
        <v>0</v>
      </c>
      <c r="R64" s="3" t="s">
        <v>93</v>
      </c>
      <c r="S64" s="5">
        <v>43830</v>
      </c>
      <c r="T64" s="5">
        <v>43839</v>
      </c>
      <c r="U64" s="3" t="s">
        <v>26</v>
      </c>
    </row>
    <row r="65" spans="1:21" x14ac:dyDescent="0.25">
      <c r="A65" s="3" t="s">
        <v>15</v>
      </c>
      <c r="B65" s="3" t="s">
        <v>16</v>
      </c>
      <c r="C65" s="3" t="s">
        <v>93</v>
      </c>
      <c r="D65" s="3" t="s">
        <v>18</v>
      </c>
      <c r="E65" s="3" t="s">
        <v>19</v>
      </c>
      <c r="F65" s="3" t="s">
        <v>20</v>
      </c>
      <c r="G65" s="3" t="s">
        <v>21</v>
      </c>
      <c r="H65" s="3" t="s">
        <v>22</v>
      </c>
      <c r="I65" s="3" t="s">
        <v>23</v>
      </c>
      <c r="J65" s="15">
        <v>4494.25</v>
      </c>
      <c r="K65" s="3" t="s">
        <v>97</v>
      </c>
      <c r="L65" s="12" t="s">
        <v>25</v>
      </c>
      <c r="M65" s="12"/>
      <c r="N65" s="12"/>
      <c r="O65" s="12"/>
      <c r="P65" s="12"/>
      <c r="Q65" s="13">
        <v>0</v>
      </c>
      <c r="R65" s="3" t="s">
        <v>93</v>
      </c>
      <c r="S65" s="5">
        <v>43830</v>
      </c>
      <c r="T65" s="5">
        <v>43839</v>
      </c>
      <c r="U65" s="3" t="s">
        <v>26</v>
      </c>
    </row>
    <row r="66" spans="1:21" x14ac:dyDescent="0.25">
      <c r="A66" s="3" t="s">
        <v>15</v>
      </c>
      <c r="B66" s="3" t="s">
        <v>16</v>
      </c>
      <c r="C66" s="3" t="s">
        <v>89</v>
      </c>
      <c r="D66" s="3" t="s">
        <v>46</v>
      </c>
      <c r="E66" s="3" t="s">
        <v>19</v>
      </c>
      <c r="F66" s="3" t="s">
        <v>20</v>
      </c>
      <c r="G66" s="3" t="s">
        <v>21</v>
      </c>
      <c r="H66" s="3" t="s">
        <v>47</v>
      </c>
      <c r="I66" s="3" t="s">
        <v>23</v>
      </c>
      <c r="J66" s="15">
        <v>642.24</v>
      </c>
      <c r="K66" s="3" t="s">
        <v>92</v>
      </c>
      <c r="L66" s="14">
        <v>0</v>
      </c>
      <c r="M66" s="13"/>
      <c r="N66" s="13"/>
      <c r="O66" s="13"/>
      <c r="P66" s="13"/>
      <c r="Q66" s="13">
        <v>0</v>
      </c>
      <c r="R66" s="3" t="s">
        <v>89</v>
      </c>
      <c r="S66" s="5">
        <v>43830</v>
      </c>
      <c r="T66" s="5">
        <v>43839</v>
      </c>
      <c r="U66" s="3" t="s">
        <v>26</v>
      </c>
    </row>
    <row r="67" spans="1:21" x14ac:dyDescent="0.25">
      <c r="A67" s="3" t="s">
        <v>15</v>
      </c>
      <c r="B67" s="3" t="s">
        <v>16</v>
      </c>
      <c r="C67" s="3" t="s">
        <v>93</v>
      </c>
      <c r="D67" s="3" t="s">
        <v>46</v>
      </c>
      <c r="E67" s="3" t="s">
        <v>19</v>
      </c>
      <c r="F67" s="3" t="s">
        <v>20</v>
      </c>
      <c r="G67" s="3" t="s">
        <v>21</v>
      </c>
      <c r="H67" s="3" t="s">
        <v>47</v>
      </c>
      <c r="I67" s="3" t="s">
        <v>23</v>
      </c>
      <c r="J67" s="15">
        <v>1888.96</v>
      </c>
      <c r="K67" s="3" t="s">
        <v>106</v>
      </c>
      <c r="L67" s="12"/>
      <c r="M67" s="12">
        <v>550</v>
      </c>
      <c r="N67" s="12"/>
      <c r="O67" s="12"/>
      <c r="P67" s="12">
        <v>2</v>
      </c>
      <c r="Q67" s="13">
        <v>1104.46</v>
      </c>
      <c r="R67" s="3" t="s">
        <v>93</v>
      </c>
      <c r="S67" s="5">
        <v>43830</v>
      </c>
      <c r="T67" s="5">
        <v>43839</v>
      </c>
      <c r="U67" s="3" t="s">
        <v>26</v>
      </c>
    </row>
    <row r="68" spans="1:21" x14ac:dyDescent="0.25">
      <c r="A68" s="3" t="s">
        <v>15</v>
      </c>
      <c r="B68" s="3" t="s">
        <v>16</v>
      </c>
      <c r="C68" s="3" t="s">
        <v>93</v>
      </c>
      <c r="D68" s="3" t="s">
        <v>49</v>
      </c>
      <c r="E68" s="3" t="s">
        <v>19</v>
      </c>
      <c r="F68" s="3" t="s">
        <v>20</v>
      </c>
      <c r="G68" s="3" t="s">
        <v>21</v>
      </c>
      <c r="H68" s="3" t="s">
        <v>50</v>
      </c>
      <c r="I68" s="3" t="s">
        <v>23</v>
      </c>
      <c r="J68" s="15">
        <v>1793.42</v>
      </c>
      <c r="K68" s="3" t="s">
        <v>106</v>
      </c>
      <c r="L68" s="12" t="s">
        <v>25</v>
      </c>
      <c r="M68" s="12"/>
      <c r="N68" s="12"/>
      <c r="O68" s="12"/>
      <c r="P68" s="12">
        <v>0</v>
      </c>
      <c r="Q68" s="13">
        <v>0</v>
      </c>
      <c r="R68" s="3" t="s">
        <v>93</v>
      </c>
      <c r="S68" s="5">
        <v>43830</v>
      </c>
      <c r="T68" s="5">
        <v>43839</v>
      </c>
      <c r="U68" s="3" t="s">
        <v>26</v>
      </c>
    </row>
    <row r="69" spans="1:21" x14ac:dyDescent="0.25">
      <c r="A69" s="3" t="s">
        <v>15</v>
      </c>
      <c r="B69" s="3" t="s">
        <v>16</v>
      </c>
      <c r="C69" s="3" t="s">
        <v>89</v>
      </c>
      <c r="D69" s="3" t="s">
        <v>51</v>
      </c>
      <c r="E69" s="3" t="s">
        <v>19</v>
      </c>
      <c r="F69" s="3" t="s">
        <v>20</v>
      </c>
      <c r="G69" s="3" t="s">
        <v>21</v>
      </c>
      <c r="H69" s="3" t="s">
        <v>52</v>
      </c>
      <c r="I69" s="3" t="s">
        <v>23</v>
      </c>
      <c r="J69" s="15">
        <v>217.86</v>
      </c>
      <c r="K69" s="3" t="s">
        <v>92</v>
      </c>
      <c r="L69" s="12">
        <v>0</v>
      </c>
      <c r="M69" s="12"/>
      <c r="N69" s="12"/>
      <c r="O69" s="12"/>
      <c r="P69" s="12"/>
      <c r="Q69" s="13">
        <v>0</v>
      </c>
      <c r="R69" s="3" t="s">
        <v>89</v>
      </c>
      <c r="S69" s="5">
        <v>43830</v>
      </c>
      <c r="T69" s="5">
        <v>43839</v>
      </c>
      <c r="U69" s="3" t="s">
        <v>26</v>
      </c>
    </row>
    <row r="70" spans="1:21" x14ac:dyDescent="0.25">
      <c r="A70" s="3" t="s">
        <v>15</v>
      </c>
      <c r="B70" s="3" t="s">
        <v>16</v>
      </c>
      <c r="C70" s="3" t="s">
        <v>93</v>
      </c>
      <c r="D70" s="3" t="s">
        <v>51</v>
      </c>
      <c r="E70" s="3" t="s">
        <v>19</v>
      </c>
      <c r="F70" s="3" t="s">
        <v>20</v>
      </c>
      <c r="G70" s="3" t="s">
        <v>21</v>
      </c>
      <c r="H70" s="3" t="s">
        <v>52</v>
      </c>
      <c r="I70" s="3" t="s">
        <v>23</v>
      </c>
      <c r="J70" s="15">
        <v>399.66</v>
      </c>
      <c r="K70" s="3" t="s">
        <v>98</v>
      </c>
      <c r="L70" s="12">
        <v>0</v>
      </c>
      <c r="M70" s="12"/>
      <c r="N70" s="12"/>
      <c r="O70" s="12"/>
      <c r="P70" s="12"/>
      <c r="Q70" s="13">
        <v>0</v>
      </c>
      <c r="R70" s="3" t="s">
        <v>93</v>
      </c>
      <c r="S70" s="5">
        <v>43830</v>
      </c>
      <c r="T70" s="5">
        <v>43839</v>
      </c>
      <c r="U70" s="3" t="s">
        <v>26</v>
      </c>
    </row>
    <row r="71" spans="1:21" x14ac:dyDescent="0.25">
      <c r="A71" s="3" t="s">
        <v>111</v>
      </c>
      <c r="B71" s="3"/>
      <c r="D71" s="3" t="s">
        <v>34</v>
      </c>
      <c r="E71" s="3" t="s">
        <v>19</v>
      </c>
      <c r="F71" s="3" t="s">
        <v>20</v>
      </c>
      <c r="G71" s="3" t="s">
        <v>21</v>
      </c>
      <c r="H71" s="3" t="s">
        <v>35</v>
      </c>
      <c r="I71" s="3"/>
      <c r="J71" s="15">
        <v>21412.639999999999</v>
      </c>
      <c r="K71" s="3" t="s">
        <v>112</v>
      </c>
      <c r="L71" s="12"/>
      <c r="M71" s="12">
        <v>202244</v>
      </c>
      <c r="N71" s="12"/>
      <c r="O71" s="12"/>
      <c r="P71" s="12"/>
      <c r="Q71" s="13">
        <v>21412.639999999999</v>
      </c>
      <c r="R71" s="3"/>
      <c r="S71" s="5"/>
      <c r="T71" s="5"/>
      <c r="U7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Pivot by Account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