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50" windowHeight="11010"/>
  </bookViews>
  <sheets>
    <sheet name="Annual Forecast" sheetId="1" r:id="rId1"/>
    <sheet name="Monthly Forecast" sheetId="2" r:id="rId2"/>
  </sheets>
  <externalReferences>
    <externalReference r:id="rId3"/>
    <externalReference r:id="rId4"/>
  </externalReferences>
  <definedNames>
    <definedName name="_xlnm.Print_Area" localSheetId="0">'Annual Forecast'!$A$1:$J$38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" l="1"/>
  <c r="C379" i="2" l="1"/>
  <c r="C380" i="2"/>
  <c r="C381" i="2"/>
  <c r="C382" i="2" s="1"/>
  <c r="C383" i="2" s="1"/>
  <c r="C384" i="2" s="1"/>
  <c r="C385" i="2" s="1"/>
  <c r="C378" i="2"/>
  <c r="C367" i="2"/>
  <c r="C368" i="2" s="1"/>
  <c r="C369" i="2" s="1"/>
  <c r="C370" i="2" s="1"/>
  <c r="C371" i="2" s="1"/>
  <c r="C372" i="2" s="1"/>
  <c r="C373" i="2" s="1"/>
  <c r="C374" i="2" s="1"/>
  <c r="C375" i="2" s="1"/>
  <c r="C366" i="2"/>
  <c r="C355" i="2"/>
  <c r="C356" i="2" s="1"/>
  <c r="C357" i="2" s="1"/>
  <c r="C358" i="2" s="1"/>
  <c r="C359" i="2" s="1"/>
  <c r="C360" i="2" s="1"/>
  <c r="C361" i="2" s="1"/>
  <c r="C354" i="2"/>
  <c r="C343" i="2"/>
  <c r="C344" i="2"/>
  <c r="C345" i="2"/>
  <c r="C346" i="2" s="1"/>
  <c r="C347" i="2" s="1"/>
  <c r="C348" i="2" s="1"/>
  <c r="C349" i="2" s="1"/>
  <c r="C342" i="2"/>
  <c r="C331" i="2"/>
  <c r="C332" i="2" s="1"/>
  <c r="C333" i="2" s="1"/>
  <c r="C334" i="2" s="1"/>
  <c r="C335" i="2" s="1"/>
  <c r="C336" i="2" s="1"/>
  <c r="C337" i="2" s="1"/>
  <c r="C338" i="2" s="1"/>
  <c r="C330" i="2"/>
  <c r="C319" i="2"/>
  <c r="C320" i="2" s="1"/>
  <c r="C321" i="2" s="1"/>
  <c r="C322" i="2" s="1"/>
  <c r="C323" i="2" s="1"/>
  <c r="C324" i="2" s="1"/>
  <c r="C325" i="2" s="1"/>
  <c r="C326" i="2" s="1"/>
  <c r="C318" i="2"/>
  <c r="C314" i="2"/>
  <c r="C307" i="2"/>
  <c r="C308" i="2"/>
  <c r="C309" i="2"/>
  <c r="C310" i="2"/>
  <c r="C311" i="2" s="1"/>
  <c r="C312" i="2" s="1"/>
  <c r="C313" i="2" s="1"/>
  <c r="C315" i="2" s="1"/>
  <c r="C306" i="2"/>
  <c r="C295" i="2"/>
  <c r="C296" i="2" s="1"/>
  <c r="C297" i="2" s="1"/>
  <c r="C298" i="2" s="1"/>
  <c r="C299" i="2" s="1"/>
  <c r="C300" i="2" s="1"/>
  <c r="C301" i="2" s="1"/>
  <c r="C294" i="2"/>
  <c r="C283" i="2"/>
  <c r="C284" i="2" s="1"/>
  <c r="C285" i="2" s="1"/>
  <c r="C286" i="2" s="1"/>
  <c r="C287" i="2" s="1"/>
  <c r="C288" i="2" s="1"/>
  <c r="C289" i="2" s="1"/>
  <c r="C290" i="2" s="1"/>
  <c r="C282" i="2"/>
  <c r="C271" i="2"/>
  <c r="C272" i="2" s="1"/>
  <c r="C273" i="2" s="1"/>
  <c r="C274" i="2" s="1"/>
  <c r="C275" i="2" s="1"/>
  <c r="C276" i="2" s="1"/>
  <c r="C277" i="2" s="1"/>
  <c r="C270" i="2"/>
  <c r="C259" i="2"/>
  <c r="C260" i="2"/>
  <c r="C261" i="2"/>
  <c r="C262" i="2" s="1"/>
  <c r="C263" i="2" s="1"/>
  <c r="C264" i="2" s="1"/>
  <c r="C265" i="2" s="1"/>
  <c r="C258" i="2"/>
  <c r="C247" i="2"/>
  <c r="C248" i="2" s="1"/>
  <c r="C249" i="2" s="1"/>
  <c r="C250" i="2" s="1"/>
  <c r="C251" i="2" s="1"/>
  <c r="C252" i="2" s="1"/>
  <c r="C253" i="2" s="1"/>
  <c r="C246" i="2"/>
  <c r="C235" i="2"/>
  <c r="C236" i="2" s="1"/>
  <c r="C237" i="2" s="1"/>
  <c r="C238" i="2" s="1"/>
  <c r="C239" i="2" s="1"/>
  <c r="C240" i="2" s="1"/>
  <c r="C241" i="2" s="1"/>
  <c r="C242" i="2" s="1"/>
  <c r="C234" i="2"/>
  <c r="C223" i="2"/>
  <c r="C224" i="2" s="1"/>
  <c r="C225" i="2" s="1"/>
  <c r="C226" i="2" s="1"/>
  <c r="C227" i="2" s="1"/>
  <c r="C228" i="2" s="1"/>
  <c r="C229" i="2" s="1"/>
  <c r="C230" i="2" s="1"/>
  <c r="C222" i="2"/>
  <c r="C211" i="2"/>
  <c r="C212" i="2" s="1"/>
  <c r="C213" i="2" s="1"/>
  <c r="C214" i="2" s="1"/>
  <c r="C215" i="2" s="1"/>
  <c r="C216" i="2" s="1"/>
  <c r="C217" i="2" s="1"/>
  <c r="C210" i="2"/>
  <c r="C199" i="2"/>
  <c r="C200" i="2"/>
  <c r="C201" i="2"/>
  <c r="C202" i="2" s="1"/>
  <c r="C203" i="2" s="1"/>
  <c r="C204" i="2" s="1"/>
  <c r="C205" i="2" s="1"/>
  <c r="C206" i="2" s="1"/>
  <c r="C198" i="2"/>
  <c r="C187" i="2"/>
  <c r="C188" i="2" s="1"/>
  <c r="C189" i="2" s="1"/>
  <c r="C190" i="2" s="1"/>
  <c r="C191" i="2" s="1"/>
  <c r="C192" i="2" s="1"/>
  <c r="C193" i="2" s="1"/>
  <c r="C186" i="2"/>
  <c r="C175" i="2"/>
  <c r="C176" i="2" s="1"/>
  <c r="C177" i="2" s="1"/>
  <c r="C178" i="2" s="1"/>
  <c r="C179" i="2" s="1"/>
  <c r="C180" i="2" s="1"/>
  <c r="C181" i="2" s="1"/>
  <c r="C174" i="2"/>
  <c r="C163" i="2"/>
  <c r="C164" i="2" s="1"/>
  <c r="C165" i="2" s="1"/>
  <c r="C166" i="2" s="1"/>
  <c r="C167" i="2" s="1"/>
  <c r="C168" i="2" s="1"/>
  <c r="C169" i="2" s="1"/>
  <c r="C170" i="2" s="1"/>
  <c r="C162" i="2"/>
  <c r="C151" i="2"/>
  <c r="C152" i="2"/>
  <c r="C153" i="2"/>
  <c r="C154" i="2" s="1"/>
  <c r="C155" i="2" s="1"/>
  <c r="C156" i="2" s="1"/>
  <c r="C157" i="2" s="1"/>
  <c r="C150" i="2"/>
  <c r="C139" i="2"/>
  <c r="C140" i="2" s="1"/>
  <c r="C141" i="2" s="1"/>
  <c r="C142" i="2" s="1"/>
  <c r="C143" i="2" s="1"/>
  <c r="C144" i="2" s="1"/>
  <c r="C145" i="2" s="1"/>
  <c r="C138" i="2"/>
  <c r="C127" i="2"/>
  <c r="C128" i="2" s="1"/>
  <c r="C129" i="2" s="1"/>
  <c r="C130" i="2" s="1"/>
  <c r="C131" i="2" s="1"/>
  <c r="C132" i="2" s="1"/>
  <c r="C133" i="2" s="1"/>
  <c r="C126" i="2"/>
  <c r="C115" i="2"/>
  <c r="C116" i="2" s="1"/>
  <c r="C117" i="2" s="1"/>
  <c r="C118" i="2" s="1"/>
  <c r="C119" i="2" s="1"/>
  <c r="C120" i="2" s="1"/>
  <c r="C121" i="2" s="1"/>
  <c r="C114" i="2"/>
  <c r="C103" i="2"/>
  <c r="C104" i="2" s="1"/>
  <c r="C105" i="2" s="1"/>
  <c r="C106" i="2" s="1"/>
  <c r="C107" i="2" s="1"/>
  <c r="C108" i="2" s="1"/>
  <c r="C109" i="2" s="1"/>
  <c r="C102" i="2"/>
  <c r="C91" i="2"/>
  <c r="C92" i="2"/>
  <c r="C93" i="2"/>
  <c r="C94" i="2" s="1"/>
  <c r="C95" i="2" s="1"/>
  <c r="C96" i="2" s="1"/>
  <c r="C97" i="2" s="1"/>
  <c r="C98" i="2" s="1"/>
  <c r="C90" i="2"/>
  <c r="C79" i="2"/>
  <c r="C80" i="2"/>
  <c r="C81" i="2"/>
  <c r="C82" i="2" s="1"/>
  <c r="C83" i="2" s="1"/>
  <c r="C84" i="2" s="1"/>
  <c r="C85" i="2" s="1"/>
  <c r="C78" i="2"/>
  <c r="C67" i="2"/>
  <c r="C68" i="2" s="1"/>
  <c r="C69" i="2" s="1"/>
  <c r="C70" i="2" s="1"/>
  <c r="C71" i="2" s="1"/>
  <c r="C72" i="2" s="1"/>
  <c r="C73" i="2" s="1"/>
  <c r="C66" i="2"/>
  <c r="C55" i="2"/>
  <c r="C56" i="2" s="1"/>
  <c r="C57" i="2" s="1"/>
  <c r="C58" i="2" s="1"/>
  <c r="C59" i="2" s="1"/>
  <c r="C61" i="2" s="1"/>
  <c r="C54" i="2"/>
  <c r="C51" i="2"/>
  <c r="C52" i="2"/>
  <c r="C43" i="2"/>
  <c r="C44" i="2" s="1"/>
  <c r="C45" i="2" s="1"/>
  <c r="C46" i="2" s="1"/>
  <c r="C47" i="2" s="1"/>
  <c r="C48" i="2" s="1"/>
  <c r="C49" i="2" s="1"/>
  <c r="C50" i="2" s="1"/>
  <c r="C42" i="2"/>
  <c r="C31" i="2"/>
  <c r="C32" i="2"/>
  <c r="C33" i="2"/>
  <c r="C34" i="2" s="1"/>
  <c r="C35" i="2" s="1"/>
  <c r="C36" i="2" s="1"/>
  <c r="C37" i="2" s="1"/>
  <c r="C30" i="2"/>
  <c r="H65" i="2" l="1"/>
  <c r="H66" i="2"/>
  <c r="H17" i="2"/>
  <c r="H29" i="2"/>
  <c r="H30" i="2"/>
  <c r="H41" i="2"/>
  <c r="H42" i="2"/>
  <c r="H43" i="2"/>
  <c r="H44" i="2"/>
  <c r="H47" i="2"/>
  <c r="H48" i="2"/>
  <c r="H52" i="2"/>
  <c r="H53" i="2"/>
  <c r="H54" i="2"/>
  <c r="C376" i="2"/>
  <c r="C350" i="2"/>
  <c r="C351" i="2" s="1"/>
  <c r="C352" i="2" s="1"/>
  <c r="C316" i="2"/>
  <c r="G294" i="2"/>
  <c r="C218" i="2"/>
  <c r="C219" i="2" s="1"/>
  <c r="C220" i="2" s="1"/>
  <c r="C171" i="2"/>
  <c r="C172" i="2" s="1"/>
  <c r="C158" i="2"/>
  <c r="C159" i="2" s="1"/>
  <c r="C160" i="2" s="1"/>
  <c r="C122" i="2"/>
  <c r="C123" i="2" s="1"/>
  <c r="C124" i="2" s="1"/>
  <c r="C110" i="2"/>
  <c r="C111" i="2" s="1"/>
  <c r="C112" i="2" s="1"/>
  <c r="C99" i="2"/>
  <c r="C100" i="2" s="1"/>
  <c r="C377" i="2"/>
  <c r="C365" i="2"/>
  <c r="C341" i="2"/>
  <c r="C329" i="2"/>
  <c r="C339" i="2" s="1"/>
  <c r="C340" i="2" s="1"/>
  <c r="C317" i="2"/>
  <c r="G317" i="2" s="1"/>
  <c r="C305" i="2"/>
  <c r="G305" i="2" s="1"/>
  <c r="C293" i="2"/>
  <c r="C281" i="2"/>
  <c r="G281" i="2" s="1"/>
  <c r="C269" i="2"/>
  <c r="G269" i="2" s="1"/>
  <c r="C257" i="2"/>
  <c r="C266" i="2" s="1"/>
  <c r="C267" i="2" s="1"/>
  <c r="C268" i="2" s="1"/>
  <c r="C245" i="2"/>
  <c r="C233" i="2"/>
  <c r="C221" i="2"/>
  <c r="G221" i="2" s="1"/>
  <c r="C209" i="2"/>
  <c r="C197" i="2"/>
  <c r="C185" i="2"/>
  <c r="G185" i="2" s="1"/>
  <c r="C173" i="2"/>
  <c r="G173" i="2" s="1"/>
  <c r="C161" i="2"/>
  <c r="G161" i="2" s="1"/>
  <c r="C149" i="2"/>
  <c r="C137" i="2"/>
  <c r="G137" i="2" s="1"/>
  <c r="C125" i="2"/>
  <c r="C134" i="2" s="1"/>
  <c r="C135" i="2" s="1"/>
  <c r="C136" i="2" s="1"/>
  <c r="C113" i="2"/>
  <c r="G113" i="2" s="1"/>
  <c r="C101" i="2"/>
  <c r="G101" i="2" s="1"/>
  <c r="C89" i="2"/>
  <c r="G377" i="2"/>
  <c r="G293" i="2"/>
  <c r="G245" i="2"/>
  <c r="G209" i="2"/>
  <c r="G197" i="2"/>
  <c r="G149" i="2"/>
  <c r="G125" i="2"/>
  <c r="C77" i="2"/>
  <c r="D8" i="1"/>
  <c r="C65" i="2"/>
  <c r="G65" i="2" s="1"/>
  <c r="C53" i="2"/>
  <c r="H49" i="2"/>
  <c r="C41" i="2"/>
  <c r="G41" i="2"/>
  <c r="G89" i="2"/>
  <c r="G233" i="2"/>
  <c r="G257" i="2"/>
  <c r="G341" i="2"/>
  <c r="G365" i="2"/>
  <c r="C3" i="2"/>
  <c r="G3" i="2" s="1"/>
  <c r="C4" i="2"/>
  <c r="G4" i="2" s="1"/>
  <c r="C2" i="2"/>
  <c r="G2" i="2" s="1"/>
  <c r="D6" i="1"/>
  <c r="D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C29" i="2"/>
  <c r="C17" i="2"/>
  <c r="G17" i="2" s="1"/>
  <c r="G162" i="2"/>
  <c r="B98" i="2"/>
  <c r="B110" i="2" s="1"/>
  <c r="B122" i="2" s="1"/>
  <c r="B134" i="2" s="1"/>
  <c r="B146" i="2" s="1"/>
  <c r="B158" i="2" s="1"/>
  <c r="B170" i="2" s="1"/>
  <c r="B182" i="2" s="1"/>
  <c r="B194" i="2" s="1"/>
  <c r="B206" i="2" s="1"/>
  <c r="B218" i="2" s="1"/>
  <c r="B230" i="2" s="1"/>
  <c r="B242" i="2" s="1"/>
  <c r="B254" i="2" s="1"/>
  <c r="B266" i="2" s="1"/>
  <c r="B278" i="2" s="1"/>
  <c r="B290" i="2" s="1"/>
  <c r="B302" i="2" s="1"/>
  <c r="B314" i="2" s="1"/>
  <c r="B326" i="2" s="1"/>
  <c r="B338" i="2" s="1"/>
  <c r="B350" i="2" s="1"/>
  <c r="B362" i="2" s="1"/>
  <c r="B374" i="2" s="1"/>
  <c r="B73" i="2"/>
  <c r="B85" i="2" s="1"/>
  <c r="B97" i="2" s="1"/>
  <c r="B109" i="2" s="1"/>
  <c r="B121" i="2" s="1"/>
  <c r="B133" i="2" s="1"/>
  <c r="B145" i="2" s="1"/>
  <c r="B157" i="2" s="1"/>
  <c r="B169" i="2" s="1"/>
  <c r="B181" i="2" s="1"/>
  <c r="B193" i="2" s="1"/>
  <c r="B205" i="2" s="1"/>
  <c r="B217" i="2" s="1"/>
  <c r="B229" i="2" s="1"/>
  <c r="B241" i="2" s="1"/>
  <c r="B253" i="2" s="1"/>
  <c r="B265" i="2" s="1"/>
  <c r="B277" i="2" s="1"/>
  <c r="B289" i="2" s="1"/>
  <c r="B301" i="2" s="1"/>
  <c r="B313" i="2" s="1"/>
  <c r="B325" i="2" s="1"/>
  <c r="B337" i="2" s="1"/>
  <c r="B349" i="2" s="1"/>
  <c r="B361" i="2" s="1"/>
  <c r="B373" i="2" s="1"/>
  <c r="B385" i="2" s="1"/>
  <c r="A73" i="2"/>
  <c r="A85" i="2" s="1"/>
  <c r="A97" i="2" s="1"/>
  <c r="A109" i="2" s="1"/>
  <c r="A121" i="2" s="1"/>
  <c r="A133" i="2" s="1"/>
  <c r="A145" i="2" s="1"/>
  <c r="A157" i="2" s="1"/>
  <c r="A169" i="2" s="1"/>
  <c r="A181" i="2" s="1"/>
  <c r="A193" i="2" s="1"/>
  <c r="A205" i="2" s="1"/>
  <c r="A217" i="2" s="1"/>
  <c r="A229" i="2" s="1"/>
  <c r="A241" i="2" s="1"/>
  <c r="A253" i="2" s="1"/>
  <c r="A265" i="2" s="1"/>
  <c r="A277" i="2" s="1"/>
  <c r="A289" i="2" s="1"/>
  <c r="A301" i="2" s="1"/>
  <c r="A313" i="2" s="1"/>
  <c r="A325" i="2" s="1"/>
  <c r="A337" i="2" s="1"/>
  <c r="A349" i="2" s="1"/>
  <c r="A361" i="2" s="1"/>
  <c r="A373" i="2" s="1"/>
  <c r="A385" i="2" s="1"/>
  <c r="B72" i="2"/>
  <c r="B84" i="2" s="1"/>
  <c r="B96" i="2" s="1"/>
  <c r="B108" i="2" s="1"/>
  <c r="B120" i="2" s="1"/>
  <c r="B132" i="2" s="1"/>
  <c r="B144" i="2" s="1"/>
  <c r="B156" i="2" s="1"/>
  <c r="B168" i="2" s="1"/>
  <c r="B180" i="2" s="1"/>
  <c r="B192" i="2" s="1"/>
  <c r="B204" i="2" s="1"/>
  <c r="B216" i="2" s="1"/>
  <c r="B228" i="2" s="1"/>
  <c r="B240" i="2" s="1"/>
  <c r="B252" i="2" s="1"/>
  <c r="B264" i="2" s="1"/>
  <c r="B276" i="2" s="1"/>
  <c r="B288" i="2" s="1"/>
  <c r="B300" i="2" s="1"/>
  <c r="B312" i="2" s="1"/>
  <c r="B324" i="2" s="1"/>
  <c r="B336" i="2" s="1"/>
  <c r="B348" i="2" s="1"/>
  <c r="B360" i="2" s="1"/>
  <c r="B372" i="2" s="1"/>
  <c r="B384" i="2" s="1"/>
  <c r="A72" i="2"/>
  <c r="A84" i="2" s="1"/>
  <c r="A96" i="2" s="1"/>
  <c r="A108" i="2" s="1"/>
  <c r="A120" i="2" s="1"/>
  <c r="A132" i="2" s="1"/>
  <c r="A144" i="2" s="1"/>
  <c r="A156" i="2" s="1"/>
  <c r="A168" i="2" s="1"/>
  <c r="A180" i="2" s="1"/>
  <c r="A192" i="2" s="1"/>
  <c r="A204" i="2" s="1"/>
  <c r="A216" i="2" s="1"/>
  <c r="A228" i="2" s="1"/>
  <c r="A240" i="2" s="1"/>
  <c r="A252" i="2" s="1"/>
  <c r="A264" i="2" s="1"/>
  <c r="A276" i="2" s="1"/>
  <c r="A288" i="2" s="1"/>
  <c r="A300" i="2" s="1"/>
  <c r="A312" i="2" s="1"/>
  <c r="A324" i="2" s="1"/>
  <c r="A336" i="2" s="1"/>
  <c r="A348" i="2" s="1"/>
  <c r="A360" i="2" s="1"/>
  <c r="A372" i="2" s="1"/>
  <c r="A384" i="2" s="1"/>
  <c r="B71" i="2"/>
  <c r="B83" i="2" s="1"/>
  <c r="B95" i="2" s="1"/>
  <c r="B107" i="2" s="1"/>
  <c r="B119" i="2" s="1"/>
  <c r="B131" i="2" s="1"/>
  <c r="B143" i="2" s="1"/>
  <c r="B155" i="2" s="1"/>
  <c r="B167" i="2" s="1"/>
  <c r="B179" i="2" s="1"/>
  <c r="B191" i="2" s="1"/>
  <c r="B203" i="2" s="1"/>
  <c r="B215" i="2" s="1"/>
  <c r="B227" i="2" s="1"/>
  <c r="B239" i="2" s="1"/>
  <c r="B251" i="2" s="1"/>
  <c r="B263" i="2" s="1"/>
  <c r="B275" i="2" s="1"/>
  <c r="B287" i="2" s="1"/>
  <c r="B299" i="2" s="1"/>
  <c r="B311" i="2" s="1"/>
  <c r="B323" i="2" s="1"/>
  <c r="B335" i="2" s="1"/>
  <c r="B347" i="2" s="1"/>
  <c r="B359" i="2" s="1"/>
  <c r="B371" i="2" s="1"/>
  <c r="B383" i="2" s="1"/>
  <c r="A71" i="2"/>
  <c r="A83" i="2" s="1"/>
  <c r="A95" i="2" s="1"/>
  <c r="A107" i="2" s="1"/>
  <c r="A119" i="2" s="1"/>
  <c r="A131" i="2" s="1"/>
  <c r="A143" i="2" s="1"/>
  <c r="A155" i="2" s="1"/>
  <c r="A167" i="2" s="1"/>
  <c r="A179" i="2" s="1"/>
  <c r="A191" i="2" s="1"/>
  <c r="A203" i="2" s="1"/>
  <c r="A215" i="2" s="1"/>
  <c r="A227" i="2" s="1"/>
  <c r="A239" i="2" s="1"/>
  <c r="A251" i="2" s="1"/>
  <c r="A263" i="2" s="1"/>
  <c r="A275" i="2" s="1"/>
  <c r="A287" i="2" s="1"/>
  <c r="A299" i="2" s="1"/>
  <c r="A311" i="2" s="1"/>
  <c r="A323" i="2" s="1"/>
  <c r="A335" i="2" s="1"/>
  <c r="A347" i="2" s="1"/>
  <c r="A359" i="2" s="1"/>
  <c r="A371" i="2" s="1"/>
  <c r="A383" i="2" s="1"/>
  <c r="B70" i="2"/>
  <c r="B82" i="2" s="1"/>
  <c r="B94" i="2" s="1"/>
  <c r="B106" i="2" s="1"/>
  <c r="B118" i="2" s="1"/>
  <c r="B130" i="2" s="1"/>
  <c r="B142" i="2" s="1"/>
  <c r="B154" i="2" s="1"/>
  <c r="B166" i="2" s="1"/>
  <c r="B178" i="2" s="1"/>
  <c r="B190" i="2" s="1"/>
  <c r="B202" i="2" s="1"/>
  <c r="B214" i="2" s="1"/>
  <c r="B226" i="2" s="1"/>
  <c r="B238" i="2" s="1"/>
  <c r="B250" i="2" s="1"/>
  <c r="B262" i="2" s="1"/>
  <c r="B274" i="2" s="1"/>
  <c r="B286" i="2" s="1"/>
  <c r="B298" i="2" s="1"/>
  <c r="B310" i="2" s="1"/>
  <c r="B322" i="2" s="1"/>
  <c r="B334" i="2" s="1"/>
  <c r="B346" i="2" s="1"/>
  <c r="B358" i="2" s="1"/>
  <c r="B370" i="2" s="1"/>
  <c r="B382" i="2" s="1"/>
  <c r="A70" i="2"/>
  <c r="A82" i="2" s="1"/>
  <c r="A94" i="2" s="1"/>
  <c r="A106" i="2" s="1"/>
  <c r="A118" i="2" s="1"/>
  <c r="A130" i="2" s="1"/>
  <c r="A142" i="2" s="1"/>
  <c r="A154" i="2" s="1"/>
  <c r="A166" i="2" s="1"/>
  <c r="A178" i="2" s="1"/>
  <c r="A190" i="2" s="1"/>
  <c r="A202" i="2" s="1"/>
  <c r="A214" i="2" s="1"/>
  <c r="A226" i="2" s="1"/>
  <c r="A238" i="2" s="1"/>
  <c r="A250" i="2" s="1"/>
  <c r="A262" i="2" s="1"/>
  <c r="A274" i="2" s="1"/>
  <c r="A286" i="2" s="1"/>
  <c r="A298" i="2" s="1"/>
  <c r="A310" i="2" s="1"/>
  <c r="A322" i="2" s="1"/>
  <c r="A334" i="2" s="1"/>
  <c r="A346" i="2" s="1"/>
  <c r="A358" i="2" s="1"/>
  <c r="A370" i="2" s="1"/>
  <c r="A382" i="2" s="1"/>
  <c r="B69" i="2"/>
  <c r="B81" i="2" s="1"/>
  <c r="B93" i="2" s="1"/>
  <c r="B105" i="2" s="1"/>
  <c r="B117" i="2" s="1"/>
  <c r="B129" i="2" s="1"/>
  <c r="B141" i="2" s="1"/>
  <c r="B153" i="2" s="1"/>
  <c r="B165" i="2" s="1"/>
  <c r="B177" i="2" s="1"/>
  <c r="B189" i="2" s="1"/>
  <c r="B201" i="2" s="1"/>
  <c r="B213" i="2" s="1"/>
  <c r="B225" i="2" s="1"/>
  <c r="B237" i="2" s="1"/>
  <c r="B249" i="2" s="1"/>
  <c r="B261" i="2" s="1"/>
  <c r="B273" i="2" s="1"/>
  <c r="B285" i="2" s="1"/>
  <c r="B297" i="2" s="1"/>
  <c r="B309" i="2" s="1"/>
  <c r="B321" i="2" s="1"/>
  <c r="B333" i="2" s="1"/>
  <c r="B345" i="2" s="1"/>
  <c r="B357" i="2" s="1"/>
  <c r="B369" i="2" s="1"/>
  <c r="B381" i="2" s="1"/>
  <c r="A69" i="2"/>
  <c r="A81" i="2" s="1"/>
  <c r="A93" i="2" s="1"/>
  <c r="A105" i="2" s="1"/>
  <c r="A117" i="2" s="1"/>
  <c r="A129" i="2" s="1"/>
  <c r="A141" i="2" s="1"/>
  <c r="A153" i="2" s="1"/>
  <c r="A165" i="2" s="1"/>
  <c r="A177" i="2" s="1"/>
  <c r="A189" i="2" s="1"/>
  <c r="A201" i="2" s="1"/>
  <c r="A213" i="2" s="1"/>
  <c r="A225" i="2" s="1"/>
  <c r="A237" i="2" s="1"/>
  <c r="A249" i="2" s="1"/>
  <c r="A261" i="2" s="1"/>
  <c r="A273" i="2" s="1"/>
  <c r="A285" i="2" s="1"/>
  <c r="A297" i="2" s="1"/>
  <c r="A309" i="2" s="1"/>
  <c r="A321" i="2" s="1"/>
  <c r="A333" i="2" s="1"/>
  <c r="A345" i="2" s="1"/>
  <c r="A357" i="2" s="1"/>
  <c r="A369" i="2" s="1"/>
  <c r="A381" i="2" s="1"/>
  <c r="B68" i="2"/>
  <c r="B80" i="2" s="1"/>
  <c r="B92" i="2" s="1"/>
  <c r="B104" i="2" s="1"/>
  <c r="B116" i="2" s="1"/>
  <c r="B128" i="2" s="1"/>
  <c r="B140" i="2" s="1"/>
  <c r="B152" i="2" s="1"/>
  <c r="B164" i="2" s="1"/>
  <c r="B176" i="2" s="1"/>
  <c r="B188" i="2" s="1"/>
  <c r="B200" i="2" s="1"/>
  <c r="B212" i="2" s="1"/>
  <c r="B224" i="2" s="1"/>
  <c r="B236" i="2" s="1"/>
  <c r="B248" i="2" s="1"/>
  <c r="B260" i="2" s="1"/>
  <c r="B272" i="2" s="1"/>
  <c r="B284" i="2" s="1"/>
  <c r="B296" i="2" s="1"/>
  <c r="B308" i="2" s="1"/>
  <c r="B320" i="2" s="1"/>
  <c r="B332" i="2" s="1"/>
  <c r="B344" i="2" s="1"/>
  <c r="B356" i="2" s="1"/>
  <c r="B368" i="2" s="1"/>
  <c r="B380" i="2" s="1"/>
  <c r="A68" i="2"/>
  <c r="A80" i="2" s="1"/>
  <c r="A92" i="2" s="1"/>
  <c r="A104" i="2" s="1"/>
  <c r="A116" i="2" s="1"/>
  <c r="A128" i="2" s="1"/>
  <c r="A140" i="2" s="1"/>
  <c r="A152" i="2" s="1"/>
  <c r="A164" i="2" s="1"/>
  <c r="A176" i="2" s="1"/>
  <c r="A188" i="2" s="1"/>
  <c r="A200" i="2" s="1"/>
  <c r="A212" i="2" s="1"/>
  <c r="A224" i="2" s="1"/>
  <c r="A236" i="2" s="1"/>
  <c r="A248" i="2" s="1"/>
  <c r="A260" i="2" s="1"/>
  <c r="A272" i="2" s="1"/>
  <c r="A284" i="2" s="1"/>
  <c r="A296" i="2" s="1"/>
  <c r="A308" i="2" s="1"/>
  <c r="A320" i="2" s="1"/>
  <c r="A332" i="2" s="1"/>
  <c r="A344" i="2" s="1"/>
  <c r="A356" i="2" s="1"/>
  <c r="A368" i="2" s="1"/>
  <c r="A380" i="2" s="1"/>
  <c r="B67" i="2"/>
  <c r="B79" i="2" s="1"/>
  <c r="B91" i="2" s="1"/>
  <c r="B103" i="2" s="1"/>
  <c r="B115" i="2" s="1"/>
  <c r="B127" i="2" s="1"/>
  <c r="B139" i="2" s="1"/>
  <c r="B151" i="2" s="1"/>
  <c r="B163" i="2" s="1"/>
  <c r="B175" i="2" s="1"/>
  <c r="B187" i="2" s="1"/>
  <c r="B199" i="2" s="1"/>
  <c r="B211" i="2" s="1"/>
  <c r="B223" i="2" s="1"/>
  <c r="B235" i="2" s="1"/>
  <c r="B247" i="2" s="1"/>
  <c r="B259" i="2" s="1"/>
  <c r="B271" i="2" s="1"/>
  <c r="B283" i="2" s="1"/>
  <c r="B295" i="2" s="1"/>
  <c r="B307" i="2" s="1"/>
  <c r="B319" i="2" s="1"/>
  <c r="B331" i="2" s="1"/>
  <c r="B343" i="2" s="1"/>
  <c r="B355" i="2" s="1"/>
  <c r="B367" i="2" s="1"/>
  <c r="B379" i="2" s="1"/>
  <c r="A67" i="2"/>
  <c r="A79" i="2" s="1"/>
  <c r="A91" i="2" s="1"/>
  <c r="A103" i="2" s="1"/>
  <c r="A115" i="2" s="1"/>
  <c r="A127" i="2" s="1"/>
  <c r="A139" i="2" s="1"/>
  <c r="A151" i="2" s="1"/>
  <c r="A163" i="2" s="1"/>
  <c r="A175" i="2" s="1"/>
  <c r="A187" i="2" s="1"/>
  <c r="A199" i="2" s="1"/>
  <c r="A211" i="2" s="1"/>
  <c r="A223" i="2" s="1"/>
  <c r="A235" i="2" s="1"/>
  <c r="A247" i="2" s="1"/>
  <c r="A259" i="2" s="1"/>
  <c r="A271" i="2" s="1"/>
  <c r="A283" i="2" s="1"/>
  <c r="A295" i="2" s="1"/>
  <c r="A307" i="2" s="1"/>
  <c r="A319" i="2" s="1"/>
  <c r="A331" i="2" s="1"/>
  <c r="A343" i="2" s="1"/>
  <c r="A355" i="2" s="1"/>
  <c r="A367" i="2" s="1"/>
  <c r="A379" i="2" s="1"/>
  <c r="B66" i="2"/>
  <c r="B78" i="2" s="1"/>
  <c r="B90" i="2" s="1"/>
  <c r="B102" i="2" s="1"/>
  <c r="B114" i="2" s="1"/>
  <c r="B126" i="2" s="1"/>
  <c r="B138" i="2" s="1"/>
  <c r="B150" i="2" s="1"/>
  <c r="B162" i="2" s="1"/>
  <c r="B174" i="2" s="1"/>
  <c r="B186" i="2" s="1"/>
  <c r="B198" i="2" s="1"/>
  <c r="B210" i="2" s="1"/>
  <c r="B222" i="2" s="1"/>
  <c r="B234" i="2" s="1"/>
  <c r="B246" i="2" s="1"/>
  <c r="B258" i="2" s="1"/>
  <c r="B270" i="2" s="1"/>
  <c r="B282" i="2" s="1"/>
  <c r="B294" i="2" s="1"/>
  <c r="B306" i="2" s="1"/>
  <c r="B318" i="2" s="1"/>
  <c r="B330" i="2" s="1"/>
  <c r="B342" i="2" s="1"/>
  <c r="B354" i="2" s="1"/>
  <c r="B366" i="2" s="1"/>
  <c r="B378" i="2" s="1"/>
  <c r="A66" i="2"/>
  <c r="A78" i="2" s="1"/>
  <c r="A90" i="2" s="1"/>
  <c r="A102" i="2" s="1"/>
  <c r="A114" i="2" s="1"/>
  <c r="A126" i="2" s="1"/>
  <c r="A138" i="2" s="1"/>
  <c r="A150" i="2" s="1"/>
  <c r="A162" i="2" s="1"/>
  <c r="A174" i="2" s="1"/>
  <c r="A186" i="2" s="1"/>
  <c r="A198" i="2" s="1"/>
  <c r="A210" i="2" s="1"/>
  <c r="A222" i="2" s="1"/>
  <c r="A234" i="2" s="1"/>
  <c r="A246" i="2" s="1"/>
  <c r="A258" i="2" s="1"/>
  <c r="A270" i="2" s="1"/>
  <c r="A282" i="2" s="1"/>
  <c r="A294" i="2" s="1"/>
  <c r="A306" i="2" s="1"/>
  <c r="A318" i="2" s="1"/>
  <c r="A330" i="2" s="1"/>
  <c r="A342" i="2" s="1"/>
  <c r="A354" i="2" s="1"/>
  <c r="A366" i="2" s="1"/>
  <c r="A378" i="2" s="1"/>
  <c r="B65" i="2"/>
  <c r="B77" i="2" s="1"/>
  <c r="B89" i="2" s="1"/>
  <c r="B101" i="2" s="1"/>
  <c r="B113" i="2" s="1"/>
  <c r="B125" i="2" s="1"/>
  <c r="B137" i="2" s="1"/>
  <c r="B149" i="2" s="1"/>
  <c r="B161" i="2" s="1"/>
  <c r="B173" i="2" s="1"/>
  <c r="B185" i="2" s="1"/>
  <c r="B197" i="2" s="1"/>
  <c r="B209" i="2" s="1"/>
  <c r="B221" i="2" s="1"/>
  <c r="B233" i="2" s="1"/>
  <c r="B245" i="2" s="1"/>
  <c r="B257" i="2" s="1"/>
  <c r="B269" i="2" s="1"/>
  <c r="B281" i="2" s="1"/>
  <c r="B293" i="2" s="1"/>
  <c r="B305" i="2" s="1"/>
  <c r="B317" i="2" s="1"/>
  <c r="B329" i="2" s="1"/>
  <c r="B341" i="2" s="1"/>
  <c r="B353" i="2" s="1"/>
  <c r="B365" i="2" s="1"/>
  <c r="B377" i="2" s="1"/>
  <c r="A65" i="2"/>
  <c r="A77" i="2" s="1"/>
  <c r="A89" i="2" s="1"/>
  <c r="A101" i="2" s="1"/>
  <c r="A113" i="2" s="1"/>
  <c r="A125" i="2" s="1"/>
  <c r="A137" i="2" s="1"/>
  <c r="A149" i="2" s="1"/>
  <c r="A161" i="2" s="1"/>
  <c r="A173" i="2" s="1"/>
  <c r="A185" i="2" s="1"/>
  <c r="A197" i="2" s="1"/>
  <c r="A209" i="2" s="1"/>
  <c r="A221" i="2" s="1"/>
  <c r="A233" i="2" s="1"/>
  <c r="A245" i="2" s="1"/>
  <c r="A257" i="2" s="1"/>
  <c r="A269" i="2" s="1"/>
  <c r="A281" i="2" s="1"/>
  <c r="A293" i="2" s="1"/>
  <c r="A305" i="2" s="1"/>
  <c r="A317" i="2" s="1"/>
  <c r="A329" i="2" s="1"/>
  <c r="A341" i="2" s="1"/>
  <c r="A353" i="2" s="1"/>
  <c r="A365" i="2" s="1"/>
  <c r="A377" i="2" s="1"/>
  <c r="B64" i="2"/>
  <c r="B76" i="2" s="1"/>
  <c r="B88" i="2" s="1"/>
  <c r="B100" i="2" s="1"/>
  <c r="B112" i="2" s="1"/>
  <c r="B124" i="2" s="1"/>
  <c r="B136" i="2" s="1"/>
  <c r="B148" i="2" s="1"/>
  <c r="B160" i="2" s="1"/>
  <c r="B172" i="2" s="1"/>
  <c r="B184" i="2" s="1"/>
  <c r="B196" i="2" s="1"/>
  <c r="B208" i="2" s="1"/>
  <c r="B220" i="2" s="1"/>
  <c r="B232" i="2" s="1"/>
  <c r="B244" i="2" s="1"/>
  <c r="B256" i="2" s="1"/>
  <c r="B268" i="2" s="1"/>
  <c r="B280" i="2" s="1"/>
  <c r="B292" i="2" s="1"/>
  <c r="B304" i="2" s="1"/>
  <c r="B316" i="2" s="1"/>
  <c r="B328" i="2" s="1"/>
  <c r="B340" i="2" s="1"/>
  <c r="B352" i="2" s="1"/>
  <c r="B364" i="2" s="1"/>
  <c r="B376" i="2" s="1"/>
  <c r="A64" i="2"/>
  <c r="A76" i="2" s="1"/>
  <c r="A88" i="2" s="1"/>
  <c r="A100" i="2" s="1"/>
  <c r="A112" i="2" s="1"/>
  <c r="A124" i="2" s="1"/>
  <c r="A136" i="2" s="1"/>
  <c r="A148" i="2" s="1"/>
  <c r="A160" i="2" s="1"/>
  <c r="A172" i="2" s="1"/>
  <c r="A184" i="2" s="1"/>
  <c r="A196" i="2" s="1"/>
  <c r="A208" i="2" s="1"/>
  <c r="A220" i="2" s="1"/>
  <c r="A232" i="2" s="1"/>
  <c r="A244" i="2" s="1"/>
  <c r="A256" i="2" s="1"/>
  <c r="A268" i="2" s="1"/>
  <c r="A280" i="2" s="1"/>
  <c r="A292" i="2" s="1"/>
  <c r="A304" i="2" s="1"/>
  <c r="A316" i="2" s="1"/>
  <c r="A328" i="2" s="1"/>
  <c r="A340" i="2" s="1"/>
  <c r="A352" i="2" s="1"/>
  <c r="A364" i="2" s="1"/>
  <c r="A376" i="2" s="1"/>
  <c r="B63" i="2"/>
  <c r="B75" i="2" s="1"/>
  <c r="B87" i="2" s="1"/>
  <c r="B99" i="2" s="1"/>
  <c r="B111" i="2" s="1"/>
  <c r="B123" i="2" s="1"/>
  <c r="B135" i="2" s="1"/>
  <c r="B147" i="2" s="1"/>
  <c r="B159" i="2" s="1"/>
  <c r="B171" i="2" s="1"/>
  <c r="B183" i="2" s="1"/>
  <c r="B195" i="2" s="1"/>
  <c r="B207" i="2" s="1"/>
  <c r="B219" i="2" s="1"/>
  <c r="B231" i="2" s="1"/>
  <c r="B243" i="2" s="1"/>
  <c r="B255" i="2" s="1"/>
  <c r="B267" i="2" s="1"/>
  <c r="B279" i="2" s="1"/>
  <c r="B291" i="2" s="1"/>
  <c r="B303" i="2" s="1"/>
  <c r="B315" i="2" s="1"/>
  <c r="B327" i="2" s="1"/>
  <c r="B339" i="2" s="1"/>
  <c r="B351" i="2" s="1"/>
  <c r="B363" i="2" s="1"/>
  <c r="B375" i="2" s="1"/>
  <c r="A63" i="2"/>
  <c r="A75" i="2" s="1"/>
  <c r="A87" i="2" s="1"/>
  <c r="A99" i="2" s="1"/>
  <c r="A111" i="2" s="1"/>
  <c r="A123" i="2" s="1"/>
  <c r="A135" i="2" s="1"/>
  <c r="A147" i="2" s="1"/>
  <c r="A159" i="2" s="1"/>
  <c r="A171" i="2" s="1"/>
  <c r="A183" i="2" s="1"/>
  <c r="A195" i="2" s="1"/>
  <c r="A207" i="2" s="1"/>
  <c r="A219" i="2" s="1"/>
  <c r="A231" i="2" s="1"/>
  <c r="A243" i="2" s="1"/>
  <c r="A255" i="2" s="1"/>
  <c r="A267" i="2" s="1"/>
  <c r="A279" i="2" s="1"/>
  <c r="A291" i="2" s="1"/>
  <c r="A303" i="2" s="1"/>
  <c r="A315" i="2" s="1"/>
  <c r="A327" i="2" s="1"/>
  <c r="A339" i="2" s="1"/>
  <c r="A351" i="2" s="1"/>
  <c r="A363" i="2" s="1"/>
  <c r="A375" i="2" s="1"/>
  <c r="B62" i="2"/>
  <c r="B74" i="2" s="1"/>
  <c r="B86" i="2" s="1"/>
  <c r="A62" i="2"/>
  <c r="A74" i="2" s="1"/>
  <c r="A86" i="2" s="1"/>
  <c r="A98" i="2" s="1"/>
  <c r="A110" i="2" s="1"/>
  <c r="A122" i="2" s="1"/>
  <c r="A134" i="2" s="1"/>
  <c r="A146" i="2" s="1"/>
  <c r="A158" i="2" s="1"/>
  <c r="A170" i="2" s="1"/>
  <c r="A182" i="2" s="1"/>
  <c r="A194" i="2" s="1"/>
  <c r="A206" i="2" s="1"/>
  <c r="A218" i="2" s="1"/>
  <c r="A230" i="2" s="1"/>
  <c r="A242" i="2" s="1"/>
  <c r="A254" i="2" s="1"/>
  <c r="A266" i="2" s="1"/>
  <c r="A278" i="2" s="1"/>
  <c r="A290" i="2" s="1"/>
  <c r="A302" i="2" s="1"/>
  <c r="A314" i="2" s="1"/>
  <c r="A326" i="2" s="1"/>
  <c r="A338" i="2" s="1"/>
  <c r="A350" i="2" s="1"/>
  <c r="A362" i="2" s="1"/>
  <c r="A374" i="2" s="1"/>
  <c r="C5" i="2"/>
  <c r="C6" i="2" s="1"/>
  <c r="G6" i="2" s="1"/>
  <c r="H51" i="2" l="1"/>
  <c r="H50" i="2"/>
  <c r="H46" i="2"/>
  <c r="H45" i="2"/>
  <c r="H6" i="2"/>
  <c r="G30" i="2"/>
  <c r="G378" i="2"/>
  <c r="G53" i="2"/>
  <c r="C146" i="2"/>
  <c r="C147" i="2" s="1"/>
  <c r="C148" i="2" s="1"/>
  <c r="C182" i="2"/>
  <c r="C183" i="2" s="1"/>
  <c r="C184" i="2" s="1"/>
  <c r="G184" i="2" s="1"/>
  <c r="C194" i="2"/>
  <c r="C195" i="2" s="1"/>
  <c r="C196" i="2" s="1"/>
  <c r="C231" i="2"/>
  <c r="C232" i="2" s="1"/>
  <c r="C302" i="2"/>
  <c r="C303" i="2" s="1"/>
  <c r="C304" i="2" s="1"/>
  <c r="C327" i="2"/>
  <c r="C328" i="2" s="1"/>
  <c r="G329" i="2"/>
  <c r="C278" i="2"/>
  <c r="C279" i="2" s="1"/>
  <c r="C280" i="2" s="1"/>
  <c r="C291" i="2"/>
  <c r="C292" i="2" s="1"/>
  <c r="G90" i="2"/>
  <c r="G29" i="2"/>
  <c r="G5" i="2"/>
  <c r="H5" i="2"/>
  <c r="G366" i="2"/>
  <c r="C353" i="2"/>
  <c r="C362" i="2" s="1"/>
  <c r="C363" i="2" s="1"/>
  <c r="C364" i="2" s="1"/>
  <c r="G342" i="2"/>
  <c r="G340" i="2"/>
  <c r="G277" i="2"/>
  <c r="G280" i="2"/>
  <c r="G268" i="2"/>
  <c r="G248" i="2"/>
  <c r="C254" i="2"/>
  <c r="C255" i="2" s="1"/>
  <c r="C256" i="2" s="1"/>
  <c r="G240" i="2"/>
  <c r="G203" i="2"/>
  <c r="G258" i="2"/>
  <c r="G266" i="2"/>
  <c r="G262" i="2"/>
  <c r="G238" i="2"/>
  <c r="G236" i="2"/>
  <c r="G234" i="2"/>
  <c r="G199" i="2"/>
  <c r="G337" i="2"/>
  <c r="G333" i="2"/>
  <c r="G336" i="2"/>
  <c r="G332" i="2"/>
  <c r="G335" i="2"/>
  <c r="G331" i="2"/>
  <c r="G338" i="2"/>
  <c r="G334" i="2"/>
  <c r="G330" i="2"/>
  <c r="G282" i="2"/>
  <c r="G271" i="2"/>
  <c r="G274" i="2"/>
  <c r="G270" i="2"/>
  <c r="G264" i="2"/>
  <c r="G260" i="2"/>
  <c r="G263" i="2"/>
  <c r="G259" i="2"/>
  <c r="G265" i="2"/>
  <c r="G261" i="2"/>
  <c r="G246" i="2"/>
  <c r="G247" i="2"/>
  <c r="G237" i="2"/>
  <c r="G239" i="2"/>
  <c r="G235" i="2"/>
  <c r="G222" i="2"/>
  <c r="G210" i="2"/>
  <c r="G202" i="2"/>
  <c r="G205" i="2"/>
  <c r="G201" i="2"/>
  <c r="G200" i="2"/>
  <c r="G198" i="2"/>
  <c r="G138" i="2"/>
  <c r="H31" i="2"/>
  <c r="G77" i="2"/>
  <c r="G91" i="2"/>
  <c r="C18" i="2"/>
  <c r="C7" i="2"/>
  <c r="G102" i="2"/>
  <c r="G126" i="2"/>
  <c r="G163" i="2"/>
  <c r="G295" i="2"/>
  <c r="G367" i="2"/>
  <c r="G343" i="2"/>
  <c r="G306" i="2"/>
  <c r="G379" i="2" l="1"/>
  <c r="G353" i="2"/>
  <c r="G279" i="2"/>
  <c r="G273" i="2"/>
  <c r="G276" i="2"/>
  <c r="G275" i="2"/>
  <c r="G249" i="2"/>
  <c r="G179" i="2"/>
  <c r="G178" i="2"/>
  <c r="G175" i="2"/>
  <c r="G180" i="2"/>
  <c r="H55" i="2"/>
  <c r="G7" i="2"/>
  <c r="H7" i="2"/>
  <c r="G18" i="2"/>
  <c r="H18" i="2"/>
  <c r="G177" i="2"/>
  <c r="G183" i="2"/>
  <c r="G182" i="2"/>
  <c r="G318" i="2"/>
  <c r="G181" i="2"/>
  <c r="G176" i="2"/>
  <c r="G278" i="2"/>
  <c r="G272" i="2"/>
  <c r="G174" i="2"/>
  <c r="C207" i="2"/>
  <c r="C208" i="2" s="1"/>
  <c r="G208" i="2" s="1"/>
  <c r="H67" i="2"/>
  <c r="G66" i="2"/>
  <c r="G54" i="2"/>
  <c r="G186" i="2"/>
  <c r="C243" i="2"/>
  <c r="C244" i="2" s="1"/>
  <c r="G244" i="2" s="1"/>
  <c r="G339" i="2"/>
  <c r="G267" i="2"/>
  <c r="G241" i="2"/>
  <c r="G242" i="2"/>
  <c r="G204" i="2"/>
  <c r="G115" i="2"/>
  <c r="G114" i="2"/>
  <c r="G354" i="2"/>
  <c r="G283" i="2"/>
  <c r="G223" i="2"/>
  <c r="G211" i="2"/>
  <c r="G187" i="2"/>
  <c r="G150" i="2"/>
  <c r="G139" i="2"/>
  <c r="H32" i="2"/>
  <c r="G31" i="2"/>
  <c r="G78" i="2"/>
  <c r="G56" i="2"/>
  <c r="G55" i="2"/>
  <c r="G42" i="2"/>
  <c r="G103" i="2"/>
  <c r="G92" i="2"/>
  <c r="G319" i="2"/>
  <c r="C19" i="2"/>
  <c r="G380" i="2"/>
  <c r="G296" i="2"/>
  <c r="G164" i="2"/>
  <c r="G127" i="2"/>
  <c r="G368" i="2"/>
  <c r="G212" i="2"/>
  <c r="G307" i="2"/>
  <c r="G344" i="2"/>
  <c r="G250" i="2"/>
  <c r="C8" i="2"/>
  <c r="G243" i="2" l="1"/>
  <c r="H56" i="2"/>
  <c r="G19" i="2"/>
  <c r="H19" i="2"/>
  <c r="G8" i="2"/>
  <c r="H8" i="2"/>
  <c r="G207" i="2"/>
  <c r="G67" i="2"/>
  <c r="G206" i="2"/>
  <c r="G116" i="2"/>
  <c r="G355" i="2"/>
  <c r="G284" i="2"/>
  <c r="G224" i="2"/>
  <c r="G188" i="2"/>
  <c r="G151" i="2"/>
  <c r="G140" i="2"/>
  <c r="H33" i="2"/>
  <c r="G32" i="2"/>
  <c r="G79" i="2"/>
  <c r="G57" i="2"/>
  <c r="G44" i="2"/>
  <c r="G43" i="2"/>
  <c r="G165" i="2"/>
  <c r="G93" i="2"/>
  <c r="G345" i="2"/>
  <c r="G320" i="2"/>
  <c r="G104" i="2"/>
  <c r="G45" i="2"/>
  <c r="G128" i="2"/>
  <c r="G251" i="2"/>
  <c r="G369" i="2"/>
  <c r="G297" i="2"/>
  <c r="G213" i="2"/>
  <c r="C9" i="2"/>
  <c r="G308" i="2"/>
  <c r="G381" i="2"/>
  <c r="C20" i="2"/>
  <c r="H57" i="2" l="1"/>
  <c r="G9" i="2"/>
  <c r="H9" i="2"/>
  <c r="G20" i="2"/>
  <c r="H20" i="2"/>
  <c r="G68" i="2"/>
  <c r="G117" i="2"/>
  <c r="G356" i="2"/>
  <c r="G285" i="2"/>
  <c r="G225" i="2"/>
  <c r="G189" i="2"/>
  <c r="G152" i="2"/>
  <c r="G141" i="2"/>
  <c r="H34" i="2"/>
  <c r="G33" i="2"/>
  <c r="G80" i="2"/>
  <c r="C21" i="2"/>
  <c r="G382" i="2"/>
  <c r="G309" i="2"/>
  <c r="C10" i="2"/>
  <c r="G166" i="2"/>
  <c r="G214" i="2"/>
  <c r="G46" i="2"/>
  <c r="G105" i="2"/>
  <c r="G252" i="2"/>
  <c r="G129" i="2"/>
  <c r="G321" i="2"/>
  <c r="G94" i="2"/>
  <c r="G298" i="2"/>
  <c r="G370" i="2"/>
  <c r="G346" i="2"/>
  <c r="H58" i="2" l="1"/>
  <c r="G58" i="2"/>
  <c r="G10" i="2"/>
  <c r="H10" i="2"/>
  <c r="G21" i="2"/>
  <c r="H21" i="2"/>
  <c r="G69" i="2"/>
  <c r="G118" i="2"/>
  <c r="G357" i="2"/>
  <c r="G286" i="2"/>
  <c r="G226" i="2"/>
  <c r="G190" i="2"/>
  <c r="G153" i="2"/>
  <c r="G142" i="2"/>
  <c r="H35" i="2"/>
  <c r="G34" i="2"/>
  <c r="G81" i="2"/>
  <c r="G130" i="2"/>
  <c r="G167" i="2"/>
  <c r="C11" i="2"/>
  <c r="G253" i="2"/>
  <c r="G106" i="2"/>
  <c r="G215" i="2"/>
  <c r="G310" i="2"/>
  <c r="C22" i="2"/>
  <c r="G347" i="2"/>
  <c r="G299" i="2"/>
  <c r="G322" i="2"/>
  <c r="G47" i="2"/>
  <c r="G383" i="2"/>
  <c r="G371" i="2"/>
  <c r="G95" i="2"/>
  <c r="H59" i="2" l="1"/>
  <c r="G59" i="2"/>
  <c r="G22" i="2"/>
  <c r="H22" i="2"/>
  <c r="G11" i="2"/>
  <c r="H11" i="2"/>
  <c r="G70" i="2"/>
  <c r="G119" i="2"/>
  <c r="G358" i="2"/>
  <c r="G287" i="2"/>
  <c r="G227" i="2"/>
  <c r="G191" i="2"/>
  <c r="G154" i="2"/>
  <c r="G143" i="2"/>
  <c r="H36" i="2"/>
  <c r="G35" i="2"/>
  <c r="G82" i="2"/>
  <c r="G323" i="2"/>
  <c r="G348" i="2"/>
  <c r="C23" i="2"/>
  <c r="G216" i="2"/>
  <c r="G107" i="2"/>
  <c r="G254" i="2"/>
  <c r="G96" i="2"/>
  <c r="G372" i="2"/>
  <c r="G384" i="2"/>
  <c r="G168" i="2"/>
  <c r="G48" i="2"/>
  <c r="G300" i="2"/>
  <c r="G311" i="2"/>
  <c r="C12" i="2"/>
  <c r="G131" i="2"/>
  <c r="H60" i="2" l="1"/>
  <c r="G60" i="2"/>
  <c r="G23" i="2"/>
  <c r="H23" i="2"/>
  <c r="G12" i="2"/>
  <c r="H12" i="2"/>
  <c r="G71" i="2"/>
  <c r="G120" i="2"/>
  <c r="G359" i="2"/>
  <c r="G288" i="2"/>
  <c r="G228" i="2"/>
  <c r="G192" i="2"/>
  <c r="G155" i="2"/>
  <c r="G144" i="2"/>
  <c r="H37" i="2"/>
  <c r="G36" i="2"/>
  <c r="G83" i="2"/>
  <c r="C24" i="2"/>
  <c r="G324" i="2"/>
  <c r="G49" i="2"/>
  <c r="G169" i="2"/>
  <c r="G385" i="2"/>
  <c r="G97" i="2"/>
  <c r="G255" i="2"/>
  <c r="G132" i="2"/>
  <c r="G373" i="2"/>
  <c r="G301" i="2"/>
  <c r="G217" i="2"/>
  <c r="G349" i="2"/>
  <c r="G312" i="2"/>
  <c r="C13" i="2"/>
  <c r="G108" i="2"/>
  <c r="C62" i="2" l="1"/>
  <c r="H61" i="2"/>
  <c r="G61" i="2"/>
  <c r="G13" i="2"/>
  <c r="H13" i="2"/>
  <c r="G24" i="2"/>
  <c r="H24" i="2"/>
  <c r="G72" i="2"/>
  <c r="G121" i="2"/>
  <c r="G360" i="2"/>
  <c r="G289" i="2"/>
  <c r="G229" i="2"/>
  <c r="G193" i="2"/>
  <c r="G156" i="2"/>
  <c r="G145" i="2"/>
  <c r="C38" i="2"/>
  <c r="H38" i="2" s="1"/>
  <c r="G37" i="2"/>
  <c r="G84" i="2"/>
  <c r="C86" i="2"/>
  <c r="C87" i="2" s="1"/>
  <c r="C88" i="2" s="1"/>
  <c r="G109" i="2"/>
  <c r="G350" i="2"/>
  <c r="G133" i="2"/>
  <c r="C14" i="2"/>
  <c r="G218" i="2"/>
  <c r="G50" i="2"/>
  <c r="G325" i="2"/>
  <c r="C25" i="2"/>
  <c r="H25" i="2" s="1"/>
  <c r="G313" i="2"/>
  <c r="G170" i="2"/>
  <c r="G374" i="2"/>
  <c r="G256" i="2"/>
  <c r="G98" i="2"/>
  <c r="G302" i="2"/>
  <c r="C63" i="2" l="1"/>
  <c r="H62" i="2"/>
  <c r="G62" i="2"/>
  <c r="G14" i="2"/>
  <c r="H14" i="2"/>
  <c r="C26" i="2"/>
  <c r="H26" i="2" s="1"/>
  <c r="G25" i="2"/>
  <c r="C74" i="2"/>
  <c r="G73" i="2"/>
  <c r="G122" i="2"/>
  <c r="G361" i="2"/>
  <c r="G290" i="2"/>
  <c r="G230" i="2"/>
  <c r="G194" i="2"/>
  <c r="G157" i="2"/>
  <c r="G146" i="2"/>
  <c r="G38" i="2"/>
  <c r="C39" i="2"/>
  <c r="G85" i="2"/>
  <c r="G171" i="2"/>
  <c r="G99" i="2"/>
  <c r="G375" i="2"/>
  <c r="G351" i="2"/>
  <c r="G326" i="2"/>
  <c r="G314" i="2"/>
  <c r="G51" i="2"/>
  <c r="G110" i="2"/>
  <c r="G303" i="2"/>
  <c r="G219" i="2"/>
  <c r="C15" i="2"/>
  <c r="H15" i="2" s="1"/>
  <c r="G134" i="2"/>
  <c r="C64" i="2" l="1"/>
  <c r="F73" i="2" s="1"/>
  <c r="H63" i="2"/>
  <c r="G63" i="2"/>
  <c r="C40" i="2"/>
  <c r="H40" i="2" s="1"/>
  <c r="H39" i="2"/>
  <c r="C75" i="2"/>
  <c r="G74" i="2"/>
  <c r="C16" i="2"/>
  <c r="G15" i="2"/>
  <c r="C27" i="2"/>
  <c r="H27" i="2" s="1"/>
  <c r="G26" i="2"/>
  <c r="G123" i="2"/>
  <c r="G362" i="2"/>
  <c r="G292" i="2"/>
  <c r="G291" i="2"/>
  <c r="G232" i="2"/>
  <c r="G231" i="2"/>
  <c r="G196" i="2"/>
  <c r="G195" i="2"/>
  <c r="G158" i="2"/>
  <c r="G147" i="2"/>
  <c r="G148" i="2"/>
  <c r="G86" i="2"/>
  <c r="G220" i="2"/>
  <c r="G39" i="2"/>
  <c r="G376" i="2"/>
  <c r="G172" i="2"/>
  <c r="G111" i="2"/>
  <c r="G100" i="2"/>
  <c r="G135" i="2"/>
  <c r="G52" i="2"/>
  <c r="G327" i="2"/>
  <c r="G315" i="2"/>
  <c r="G304" i="2"/>
  <c r="F13" i="2"/>
  <c r="G352" i="2"/>
  <c r="H64" i="2" l="1"/>
  <c r="G64" i="2"/>
  <c r="G16" i="2"/>
  <c r="H16" i="2"/>
  <c r="C28" i="2"/>
  <c r="G27" i="2"/>
  <c r="C76" i="2"/>
  <c r="G76" i="2" s="1"/>
  <c r="G75" i="2"/>
  <c r="G124" i="2"/>
  <c r="F133" i="2"/>
  <c r="G364" i="2"/>
  <c r="G363" i="2"/>
  <c r="G160" i="2"/>
  <c r="G159" i="2"/>
  <c r="G87" i="2"/>
  <c r="G40" i="2"/>
  <c r="G316" i="2"/>
  <c r="F61" i="2"/>
  <c r="F109" i="2"/>
  <c r="F25" i="2"/>
  <c r="G328" i="2"/>
  <c r="G136" i="2"/>
  <c r="G112" i="2"/>
  <c r="F49" i="2"/>
  <c r="G28" i="2" l="1"/>
  <c r="H28" i="2"/>
  <c r="F85" i="2"/>
  <c r="F121" i="2"/>
  <c r="G88" i="2"/>
  <c r="F97" i="2"/>
  <c r="F37" i="2"/>
  <c r="J8" i="1" l="1"/>
  <c r="J12" i="1"/>
  <c r="J16" i="1"/>
  <c r="J20" i="1"/>
  <c r="J24" i="1"/>
  <c r="J28" i="1"/>
  <c r="J32" i="1"/>
  <c r="I5" i="1"/>
  <c r="I9" i="1"/>
  <c r="I13" i="1"/>
  <c r="I17" i="1"/>
  <c r="I21" i="1"/>
  <c r="I25" i="1"/>
  <c r="I29" i="1"/>
  <c r="I33" i="1"/>
  <c r="G5" i="1"/>
  <c r="J5" i="1" s="1"/>
  <c r="G6" i="1"/>
  <c r="I6" i="1" s="1"/>
  <c r="G7" i="1"/>
  <c r="I7" i="1" s="1"/>
  <c r="G8" i="1"/>
  <c r="I8" i="1" s="1"/>
  <c r="G9" i="1"/>
  <c r="J9" i="1" s="1"/>
  <c r="G10" i="1"/>
  <c r="I10" i="1" s="1"/>
  <c r="G11" i="1"/>
  <c r="I11" i="1" s="1"/>
  <c r="G12" i="1"/>
  <c r="I12" i="1" s="1"/>
  <c r="G13" i="1"/>
  <c r="J13" i="1" s="1"/>
  <c r="G14" i="1"/>
  <c r="I14" i="1" s="1"/>
  <c r="G15" i="1"/>
  <c r="I15" i="1" s="1"/>
  <c r="G16" i="1"/>
  <c r="I16" i="1" s="1"/>
  <c r="G17" i="1"/>
  <c r="J17" i="1" s="1"/>
  <c r="G18" i="1"/>
  <c r="I18" i="1" s="1"/>
  <c r="G19" i="1"/>
  <c r="I19" i="1" s="1"/>
  <c r="G20" i="1"/>
  <c r="I20" i="1" s="1"/>
  <c r="G21" i="1"/>
  <c r="J21" i="1" s="1"/>
  <c r="G22" i="1"/>
  <c r="I22" i="1" s="1"/>
  <c r="G23" i="1"/>
  <c r="I23" i="1" s="1"/>
  <c r="G24" i="1"/>
  <c r="I24" i="1" s="1"/>
  <c r="G25" i="1"/>
  <c r="J25" i="1" s="1"/>
  <c r="G26" i="1"/>
  <c r="I26" i="1" s="1"/>
  <c r="G27" i="1"/>
  <c r="I27" i="1" s="1"/>
  <c r="G28" i="1"/>
  <c r="I28" i="1" s="1"/>
  <c r="G29" i="1"/>
  <c r="J29" i="1" s="1"/>
  <c r="G30" i="1"/>
  <c r="I30" i="1" s="1"/>
  <c r="G31" i="1"/>
  <c r="I31" i="1" s="1"/>
  <c r="G32" i="1"/>
  <c r="I32" i="1" s="1"/>
  <c r="G33" i="1"/>
  <c r="J33" i="1" s="1"/>
  <c r="G34" i="1"/>
  <c r="I34" i="1" s="1"/>
  <c r="G4" i="1"/>
  <c r="I4" i="1" s="1"/>
  <c r="J4" i="1" l="1"/>
  <c r="J31" i="1"/>
  <c r="J27" i="1"/>
  <c r="J23" i="1"/>
  <c r="J19" i="1"/>
  <c r="J15" i="1"/>
  <c r="J11" i="1"/>
  <c r="J7" i="1"/>
  <c r="J34" i="1"/>
  <c r="J30" i="1"/>
  <c r="J26" i="1"/>
  <c r="J22" i="1"/>
  <c r="J18" i="1"/>
  <c r="J14" i="1"/>
  <c r="J10" i="1"/>
  <c r="J6" i="1"/>
  <c r="B28" i="1"/>
  <c r="B30" i="1"/>
  <c r="B31" i="1"/>
  <c r="B25" i="1"/>
  <c r="B26" i="1" s="1"/>
  <c r="B27" i="1" s="1"/>
  <c r="B20" i="1"/>
  <c r="B21" i="1" s="1"/>
  <c r="B22" i="1" s="1"/>
  <c r="B23" i="1" s="1"/>
  <c r="B32" i="1"/>
  <c r="B33" i="1" s="1"/>
  <c r="B17" i="1"/>
  <c r="B13" i="1"/>
  <c r="B15" i="1"/>
  <c r="C34" i="1"/>
  <c r="C29" i="1"/>
  <c r="C24" i="1"/>
  <c r="C19" i="1"/>
  <c r="B16" i="1" l="1"/>
  <c r="B18" i="1" s="1"/>
</calcChain>
</file>

<file path=xl/sharedStrings.xml><?xml version="1.0" encoding="utf-8"?>
<sst xmlns="http://schemas.openxmlformats.org/spreadsheetml/2006/main" count="25" uniqueCount="25">
  <si>
    <t>Total Population</t>
  </si>
  <si>
    <t>BEBR State Projections for Florida (July 2014)</t>
  </si>
  <si>
    <t>Thru 2018 from July 9, 2014 Estimating Conference</t>
  </si>
  <si>
    <t>2020 - 2040 5 year projections from BEBR</t>
  </si>
  <si>
    <t>Adj. Factor</t>
  </si>
  <si>
    <t>2035 - 2040 Adj</t>
  </si>
  <si>
    <t>Annual Change</t>
  </si>
  <si>
    <t>Adjustments made to smooth out annual growth</t>
  </si>
  <si>
    <t>Florida Population</t>
  </si>
  <si>
    <t>(Prior Forecast)</t>
  </si>
  <si>
    <t>Difference</t>
  </si>
  <si>
    <t>Absolute</t>
  </si>
  <si>
    <t>Percent</t>
  </si>
  <si>
    <t>Year</t>
  </si>
  <si>
    <t>Month</t>
  </si>
  <si>
    <t>CUST_R_Rev</t>
  </si>
  <si>
    <t>Annual Population</t>
  </si>
  <si>
    <t>Avg Monthly</t>
  </si>
  <si>
    <t>Pop Diff From Jul 2013 Fcst</t>
  </si>
  <si>
    <t>Pop/Res Cust</t>
  </si>
  <si>
    <t xml:space="preserve"> updated Jul2013</t>
  </si>
  <si>
    <t>EDR FL Population Jul 2014</t>
  </si>
  <si>
    <t>Fcst</t>
  </si>
  <si>
    <t>FPL 000509
OCEC NEED</t>
  </si>
  <si>
    <t>FPL 000510
OCEC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</si>
</sst>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0"/>
    <numFmt numFmtId="165" formatCode="0.0%"/>
    <numFmt numFmtId="166" formatCode="0.000%"/>
    <numFmt numFmtId="167" formatCode="0.0000%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/>
    <xf numFmtId="3" fontId="1" fillId="0" borderId="0" xfId="1" applyNumberFormat="1"/>
    <xf numFmtId="3" fontId="0" fillId="0" borderId="0" xfId="0" applyNumberFormat="1"/>
    <xf numFmtId="164" fontId="7" fillId="0" borderId="0" xfId="4" applyNumberFormat="1" applyFont="1"/>
    <xf numFmtId="10" fontId="0" fillId="0" borderId="0" xfId="3" applyNumberFormat="1" applyFont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167" fontId="0" fillId="0" borderId="0" xfId="3" applyNumberFormat="1" applyFont="1"/>
    <xf numFmtId="0" fontId="0" fillId="0" borderId="0" xfId="0" applyAlignment="1">
      <alignment horizontal="center"/>
    </xf>
    <xf numFmtId="167" fontId="0" fillId="0" borderId="0" xfId="3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3" applyNumberFormat="1" applyFont="1" applyAlignment="1">
      <alignment horizontal="center"/>
    </xf>
    <xf numFmtId="0" fontId="3" fillId="0" borderId="0" xfId="1" quotePrefix="1" applyFont="1" applyAlignment="1">
      <alignment horizontal="left"/>
    </xf>
    <xf numFmtId="0" fontId="5" fillId="0" borderId="0" xfId="0" applyFont="1"/>
    <xf numFmtId="3" fontId="0" fillId="0" borderId="0" xfId="0" applyNumberFormat="1" applyAlignment="1">
      <alignment horizontal="center"/>
    </xf>
    <xf numFmtId="165" fontId="0" fillId="0" borderId="0" xfId="3" applyNumberFormat="1" applyFont="1" applyAlignment="1">
      <alignment horizontal="center"/>
    </xf>
    <xf numFmtId="0" fontId="8" fillId="0" borderId="0" xfId="4" applyFont="1" applyFill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quotePrefix="1" applyNumberFormat="1" applyAlignment="1">
      <alignment horizontal="left"/>
    </xf>
    <xf numFmtId="0" fontId="7" fillId="0" borderId="0" xfId="4" applyFont="1" applyFill="1" applyBorder="1" applyAlignment="1">
      <alignment horizontal="center" vertical="center"/>
    </xf>
    <xf numFmtId="3" fontId="0" fillId="0" borderId="0" xfId="0" applyNumberFormat="1" applyAlignment="1"/>
    <xf numFmtId="168" fontId="0" fillId="0" borderId="0" xfId="2" applyNumberFormat="1" applyFont="1" applyAlignment="1"/>
    <xf numFmtId="168" fontId="0" fillId="0" borderId="0" xfId="0" applyNumberFormat="1" applyAlignment="1"/>
    <xf numFmtId="43" fontId="0" fillId="0" borderId="0" xfId="2" applyNumberFormat="1" applyFont="1" applyAlignment="1"/>
    <xf numFmtId="0" fontId="7" fillId="0" borderId="0" xfId="4" applyFont="1" applyFill="1" applyAlignment="1">
      <alignment horizontal="center" vertical="center"/>
    </xf>
    <xf numFmtId="3" fontId="0" fillId="0" borderId="0" xfId="0" applyNumberFormat="1" applyBorder="1" applyAlignment="1"/>
    <xf numFmtId="0" fontId="0" fillId="0" borderId="0" xfId="0" applyNumberFormat="1" applyBorder="1" applyAlignment="1"/>
    <xf numFmtId="168" fontId="0" fillId="0" borderId="0" xfId="0" applyNumberFormat="1" applyBorder="1" applyAlignment="1"/>
    <xf numFmtId="3" fontId="7" fillId="0" borderId="0" xfId="0" quotePrefix="1" applyNumberFormat="1" applyFont="1" applyFill="1" applyAlignment="1">
      <alignment horizontal="center"/>
    </xf>
    <xf numFmtId="0" fontId="9" fillId="0" borderId="0" xfId="0" quotePrefix="1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5">
    <cellStyle name="Comma" xfId="2" builtinId="3"/>
    <cellStyle name="Normal" xfId="0" builtinId="0"/>
    <cellStyle name="Normal 2" xfId="1"/>
    <cellStyle name="Normal_LTCustomerInput1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Population/BEBR%20Oct%202013%20EDR%20Pop%20Fc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BEBR%20Jul2013%20EDR%20Pop%20Fc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_Data_Annual"/>
      <sheetName val="Population_Data_Monthly"/>
      <sheetName val="Graphs"/>
    </sheetNames>
    <sheetDataSet>
      <sheetData sheetId="0">
        <row r="42">
          <cell r="H42">
            <v>18801310</v>
          </cell>
        </row>
        <row r="43">
          <cell r="H43">
            <v>18905048</v>
          </cell>
        </row>
        <row r="44">
          <cell r="H44">
            <v>19074434</v>
          </cell>
        </row>
        <row r="45">
          <cell r="H45">
            <v>19261633</v>
          </cell>
        </row>
        <row r="46">
          <cell r="H46">
            <v>19484936</v>
          </cell>
        </row>
        <row r="47">
          <cell r="H47">
            <v>19745376</v>
          </cell>
        </row>
        <row r="48">
          <cell r="H48">
            <v>20024054</v>
          </cell>
        </row>
        <row r="49">
          <cell r="H49">
            <v>20306863</v>
          </cell>
        </row>
        <row r="50">
          <cell r="H50">
            <v>20587391</v>
          </cell>
        </row>
        <row r="51">
          <cell r="H51">
            <v>20864297</v>
          </cell>
        </row>
        <row r="52">
          <cell r="H52">
            <v>21137177</v>
          </cell>
        </row>
        <row r="53">
          <cell r="H53">
            <v>21389897.743806787</v>
          </cell>
        </row>
        <row r="54">
          <cell r="H54">
            <v>21645640.072489846</v>
          </cell>
        </row>
        <row r="55">
          <cell r="H55">
            <v>21904440.11278348</v>
          </cell>
        </row>
        <row r="56">
          <cell r="H56">
            <v>22166334.423361182</v>
          </cell>
        </row>
        <row r="57">
          <cell r="H57">
            <v>22431360</v>
          </cell>
        </row>
        <row r="58">
          <cell r="H58">
            <v>22660029.817060068</v>
          </cell>
        </row>
        <row r="59">
          <cell r="H59">
            <v>22891030.740447808</v>
          </cell>
        </row>
        <row r="60">
          <cell r="H60">
            <v>23124386.533932224</v>
          </cell>
        </row>
        <row r="61">
          <cell r="H61">
            <v>23360121.203534983</v>
          </cell>
        </row>
        <row r="62">
          <cell r="H62">
            <v>23598259</v>
          </cell>
        </row>
        <row r="63">
          <cell r="H63">
            <v>23803819.849763419</v>
          </cell>
        </row>
        <row r="64">
          <cell r="H64">
            <v>24011171.308866087</v>
          </cell>
        </row>
        <row r="65">
          <cell r="H65">
            <v>24220328.975033984</v>
          </cell>
        </row>
        <row r="66">
          <cell r="H66">
            <v>24431308.581862502</v>
          </cell>
        </row>
        <row r="67">
          <cell r="H67">
            <v>24644126</v>
          </cell>
        </row>
        <row r="68">
          <cell r="H68">
            <v>24831133.632065438</v>
          </cell>
        </row>
        <row r="69">
          <cell r="H69">
            <v>25019560.338779766</v>
          </cell>
        </row>
        <row r="70">
          <cell r="H70">
            <v>25209416.888542313</v>
          </cell>
        </row>
        <row r="71">
          <cell r="H71">
            <v>25400714.131466519</v>
          </cell>
        </row>
        <row r="72">
          <cell r="H72">
            <v>25593463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_Data_Annual"/>
      <sheetName val="Population_Data_Monthly"/>
      <sheetName val="Graphs"/>
    </sheetNames>
    <sheetDataSet>
      <sheetData sheetId="0" refreshError="1">
        <row r="41">
          <cell r="B41">
            <v>18687425</v>
          </cell>
        </row>
        <row r="42">
          <cell r="D42">
            <v>9490.4166666666661</v>
          </cell>
        </row>
        <row r="43">
          <cell r="D43">
            <v>8644.8333333333339</v>
          </cell>
        </row>
      </sheetData>
      <sheetData sheetId="1">
        <row r="2">
          <cell r="C2">
            <v>0</v>
          </cell>
        </row>
        <row r="470">
          <cell r="C470">
            <v>18669045.000000011</v>
          </cell>
        </row>
        <row r="471">
          <cell r="C471">
            <v>18675171.666666679</v>
          </cell>
        </row>
        <row r="472">
          <cell r="C472">
            <v>18681298.333333347</v>
          </cell>
        </row>
        <row r="473">
          <cell r="C473">
            <v>18687425</v>
          </cell>
        </row>
        <row r="474">
          <cell r="C474">
            <v>18696915.416666668</v>
          </cell>
        </row>
        <row r="475">
          <cell r="C475">
            <v>18706405.833333336</v>
          </cell>
        </row>
        <row r="476">
          <cell r="C476">
            <v>18715896.250000004</v>
          </cell>
        </row>
        <row r="477">
          <cell r="C477">
            <v>18725386.666666672</v>
          </cell>
        </row>
        <row r="478">
          <cell r="C478">
            <v>18734877.08333334</v>
          </cell>
        </row>
        <row r="479">
          <cell r="C479">
            <v>18744367.500000007</v>
          </cell>
        </row>
        <row r="480">
          <cell r="C480">
            <v>18753857.916666675</v>
          </cell>
        </row>
        <row r="481">
          <cell r="C481">
            <v>18763348.333333343</v>
          </cell>
        </row>
        <row r="482">
          <cell r="C482">
            <v>18772838.750000011</v>
          </cell>
        </row>
        <row r="483">
          <cell r="C483">
            <v>18782329.166666679</v>
          </cell>
        </row>
        <row r="484">
          <cell r="C484">
            <v>18791819.583333347</v>
          </cell>
        </row>
        <row r="485">
          <cell r="C485">
            <v>18801310</v>
          </cell>
        </row>
        <row r="486">
          <cell r="C486">
            <v>18809954.833333332</v>
          </cell>
        </row>
        <row r="487">
          <cell r="C487">
            <v>18818599.666666664</v>
          </cell>
        </row>
        <row r="488">
          <cell r="C488">
            <v>18827244.499999996</v>
          </cell>
        </row>
        <row r="489">
          <cell r="C489">
            <v>18835889.333333328</v>
          </cell>
        </row>
        <row r="490">
          <cell r="C490">
            <v>18844534.16666666</v>
          </cell>
        </row>
        <row r="491">
          <cell r="C491">
            <v>18853178.999999993</v>
          </cell>
        </row>
        <row r="492">
          <cell r="C492">
            <v>18861823.833333325</v>
          </cell>
        </row>
        <row r="493">
          <cell r="C493">
            <v>18870468.666666657</v>
          </cell>
        </row>
        <row r="494">
          <cell r="C494">
            <v>18879113.499999989</v>
          </cell>
        </row>
        <row r="495">
          <cell r="C495">
            <v>18887758.333333321</v>
          </cell>
        </row>
        <row r="496">
          <cell r="C496">
            <v>18896403.166666653</v>
          </cell>
        </row>
        <row r="497">
          <cell r="C497">
            <v>18905048</v>
          </cell>
        </row>
        <row r="498">
          <cell r="C498">
            <v>18919163.5</v>
          </cell>
        </row>
        <row r="499">
          <cell r="C499">
            <v>18933279</v>
          </cell>
        </row>
        <row r="500">
          <cell r="C500">
            <v>18947394.5</v>
          </cell>
        </row>
        <row r="501">
          <cell r="C501">
            <v>18961510</v>
          </cell>
        </row>
        <row r="502">
          <cell r="C502">
            <v>18975625.5</v>
          </cell>
        </row>
        <row r="503">
          <cell r="C503">
            <v>18989741</v>
          </cell>
        </row>
        <row r="504">
          <cell r="C504">
            <v>19003856.5</v>
          </cell>
        </row>
        <row r="505">
          <cell r="C505">
            <v>19017972</v>
          </cell>
        </row>
        <row r="506">
          <cell r="C506">
            <v>19032087.5</v>
          </cell>
        </row>
        <row r="507">
          <cell r="C507">
            <v>19046203</v>
          </cell>
        </row>
        <row r="508">
          <cell r="C508">
            <v>19060318.5</v>
          </cell>
        </row>
        <row r="509">
          <cell r="C509">
            <v>19074434</v>
          </cell>
        </row>
        <row r="510">
          <cell r="C510">
            <v>19090033.916666668</v>
          </cell>
        </row>
        <row r="511">
          <cell r="C511">
            <v>19105633.833333336</v>
          </cell>
        </row>
        <row r="512">
          <cell r="C512">
            <v>19121233.750000004</v>
          </cell>
        </row>
        <row r="513">
          <cell r="C513">
            <v>19136833.666666672</v>
          </cell>
        </row>
        <row r="514">
          <cell r="C514">
            <v>19152433.58333334</v>
          </cell>
        </row>
        <row r="515">
          <cell r="C515">
            <v>19168033.500000007</v>
          </cell>
        </row>
        <row r="516">
          <cell r="C516">
            <v>19183633.416666675</v>
          </cell>
        </row>
        <row r="517">
          <cell r="C517">
            <v>19199233.333333343</v>
          </cell>
        </row>
        <row r="518">
          <cell r="C518">
            <v>19214833.250000011</v>
          </cell>
        </row>
        <row r="519">
          <cell r="C519">
            <v>19230433.166666679</v>
          </cell>
        </row>
        <row r="520">
          <cell r="C520">
            <v>19246033.083333347</v>
          </cell>
        </row>
        <row r="521">
          <cell r="C521">
            <v>19261633</v>
          </cell>
        </row>
        <row r="522">
          <cell r="C522">
            <v>19280241.583333332</v>
          </cell>
        </row>
        <row r="523">
          <cell r="C523">
            <v>19298850.166666664</v>
          </cell>
        </row>
        <row r="524">
          <cell r="C524">
            <v>19317458.749999996</v>
          </cell>
        </row>
        <row r="525">
          <cell r="C525">
            <v>19336067.333333328</v>
          </cell>
        </row>
        <row r="526">
          <cell r="C526">
            <v>19354675.91666666</v>
          </cell>
        </row>
        <row r="527">
          <cell r="C527">
            <v>19373284.499999993</v>
          </cell>
        </row>
        <row r="528">
          <cell r="C528">
            <v>19391893.083333325</v>
          </cell>
        </row>
        <row r="529">
          <cell r="C529">
            <v>19410501.666666657</v>
          </cell>
        </row>
        <row r="530">
          <cell r="C530">
            <v>19429110.249999989</v>
          </cell>
        </row>
        <row r="531">
          <cell r="C531">
            <v>19447718.833333321</v>
          </cell>
        </row>
        <row r="532">
          <cell r="C532">
            <v>19466327.416666653</v>
          </cell>
        </row>
        <row r="533">
          <cell r="C533">
            <v>19484936</v>
          </cell>
        </row>
        <row r="534">
          <cell r="C534">
            <v>19506639.333333332</v>
          </cell>
        </row>
        <row r="535">
          <cell r="C535">
            <v>19528342.666666664</v>
          </cell>
        </row>
        <row r="536">
          <cell r="C536">
            <v>19550045.999999996</v>
          </cell>
        </row>
        <row r="537">
          <cell r="C537">
            <v>19571749.333333328</v>
          </cell>
        </row>
        <row r="538">
          <cell r="C538">
            <v>19593452.66666666</v>
          </cell>
        </row>
        <row r="539">
          <cell r="C539">
            <v>19615155.999999993</v>
          </cell>
        </row>
        <row r="540">
          <cell r="C540">
            <v>19636859.333333325</v>
          </cell>
        </row>
        <row r="541">
          <cell r="C541">
            <v>19658562.666666657</v>
          </cell>
        </row>
        <row r="542">
          <cell r="C542">
            <v>19680265.999999989</v>
          </cell>
        </row>
        <row r="543">
          <cell r="C543">
            <v>19701969.333333321</v>
          </cell>
        </row>
        <row r="544">
          <cell r="C544">
            <v>19723672.666666653</v>
          </cell>
        </row>
        <row r="545">
          <cell r="C545">
            <v>19745376</v>
          </cell>
        </row>
        <row r="546">
          <cell r="C546">
            <v>19768599.166666668</v>
          </cell>
        </row>
        <row r="547">
          <cell r="C547">
            <v>19791822.333333336</v>
          </cell>
        </row>
        <row r="548">
          <cell r="C548">
            <v>19815045.500000004</v>
          </cell>
        </row>
        <row r="549">
          <cell r="C549">
            <v>19838268.666666672</v>
          </cell>
        </row>
        <row r="550">
          <cell r="C550">
            <v>19861491.83333334</v>
          </cell>
        </row>
        <row r="551">
          <cell r="C551">
            <v>19884715.000000007</v>
          </cell>
        </row>
        <row r="552">
          <cell r="C552">
            <v>19907938.166666675</v>
          </cell>
        </row>
        <row r="553">
          <cell r="C553">
            <v>19931161.333333343</v>
          </cell>
        </row>
        <row r="554">
          <cell r="C554">
            <v>19954384.500000011</v>
          </cell>
        </row>
        <row r="555">
          <cell r="C555">
            <v>19977607.666666679</v>
          </cell>
        </row>
        <row r="556">
          <cell r="C556">
            <v>20000830.833333347</v>
          </cell>
        </row>
        <row r="557">
          <cell r="C557">
            <v>20024054</v>
          </cell>
        </row>
        <row r="558">
          <cell r="C558">
            <v>20047621.416666668</v>
          </cell>
        </row>
        <row r="559">
          <cell r="C559">
            <v>20071188.833333336</v>
          </cell>
        </row>
        <row r="560">
          <cell r="C560">
            <v>20094756.250000004</v>
          </cell>
        </row>
        <row r="561">
          <cell r="C561">
            <v>20118323.666666672</v>
          </cell>
        </row>
        <row r="562">
          <cell r="C562">
            <v>20141891.08333334</v>
          </cell>
        </row>
        <row r="563">
          <cell r="C563">
            <v>20165458.500000007</v>
          </cell>
        </row>
        <row r="564">
          <cell r="C564">
            <v>20189025.916666675</v>
          </cell>
        </row>
        <row r="565">
          <cell r="C565">
            <v>20212593.333333343</v>
          </cell>
        </row>
        <row r="566">
          <cell r="C566">
            <v>20236160.750000011</v>
          </cell>
        </row>
        <row r="567">
          <cell r="C567">
            <v>20259728.166666679</v>
          </cell>
        </row>
        <row r="568">
          <cell r="C568">
            <v>20283295.583333347</v>
          </cell>
        </row>
        <row r="569">
          <cell r="C569">
            <v>20306863</v>
          </cell>
        </row>
        <row r="570">
          <cell r="C570">
            <v>20330240.333333332</v>
          </cell>
        </row>
        <row r="571">
          <cell r="C571">
            <v>20353617.666666664</v>
          </cell>
        </row>
        <row r="572">
          <cell r="C572">
            <v>20376994.999999996</v>
          </cell>
        </row>
        <row r="573">
          <cell r="C573">
            <v>20400372.333333328</v>
          </cell>
        </row>
        <row r="574">
          <cell r="C574">
            <v>20423749.66666666</v>
          </cell>
        </row>
        <row r="575">
          <cell r="C575">
            <v>20447126.999999993</v>
          </cell>
        </row>
        <row r="576">
          <cell r="C576">
            <v>20470504.333333325</v>
          </cell>
        </row>
        <row r="577">
          <cell r="C577">
            <v>20493881.666666657</v>
          </cell>
        </row>
        <row r="578">
          <cell r="C578">
            <v>20517258.999999989</v>
          </cell>
        </row>
        <row r="579">
          <cell r="C579">
            <v>20540636.333333321</v>
          </cell>
        </row>
        <row r="580">
          <cell r="C580">
            <v>20564013.666666653</v>
          </cell>
        </row>
        <row r="581">
          <cell r="C581">
            <v>20587391</v>
          </cell>
        </row>
        <row r="582">
          <cell r="C582">
            <v>20610466.5</v>
          </cell>
        </row>
        <row r="583">
          <cell r="C583">
            <v>20633542</v>
          </cell>
        </row>
        <row r="584">
          <cell r="C584">
            <v>20656617.5</v>
          </cell>
        </row>
        <row r="585">
          <cell r="C585">
            <v>20679693</v>
          </cell>
        </row>
        <row r="586">
          <cell r="C586">
            <v>20702768.5</v>
          </cell>
        </row>
        <row r="587">
          <cell r="C587">
            <v>20725844</v>
          </cell>
        </row>
        <row r="588">
          <cell r="C588">
            <v>20748919.5</v>
          </cell>
        </row>
        <row r="589">
          <cell r="C589">
            <v>20771995</v>
          </cell>
        </row>
        <row r="590">
          <cell r="C590">
            <v>20795070.5</v>
          </cell>
        </row>
        <row r="591">
          <cell r="C591">
            <v>20818146</v>
          </cell>
        </row>
        <row r="592">
          <cell r="C592">
            <v>20841221.5</v>
          </cell>
        </row>
        <row r="593">
          <cell r="C593">
            <v>20864297</v>
          </cell>
        </row>
        <row r="594">
          <cell r="C594">
            <v>20887037</v>
          </cell>
        </row>
        <row r="595">
          <cell r="C595">
            <v>20909777</v>
          </cell>
        </row>
        <row r="596">
          <cell r="C596">
            <v>20932517</v>
          </cell>
        </row>
        <row r="597">
          <cell r="C597">
            <v>20955257</v>
          </cell>
        </row>
        <row r="598">
          <cell r="C598">
            <v>20977997</v>
          </cell>
        </row>
        <row r="599">
          <cell r="C599">
            <v>21000737</v>
          </cell>
        </row>
        <row r="600">
          <cell r="C600">
            <v>21023477</v>
          </cell>
        </row>
        <row r="601">
          <cell r="C601">
            <v>21046217</v>
          </cell>
        </row>
        <row r="602">
          <cell r="C602">
            <v>21068957</v>
          </cell>
        </row>
        <row r="603">
          <cell r="C603">
            <v>21091697</v>
          </cell>
        </row>
        <row r="604">
          <cell r="C604">
            <v>21114437</v>
          </cell>
        </row>
        <row r="605">
          <cell r="C605">
            <v>21137177</v>
          </cell>
        </row>
        <row r="606">
          <cell r="C606">
            <v>21158237.061983898</v>
          </cell>
        </row>
        <row r="607">
          <cell r="C607">
            <v>21179297.123967797</v>
          </cell>
        </row>
        <row r="608">
          <cell r="C608">
            <v>21200357.185951695</v>
          </cell>
        </row>
        <row r="609">
          <cell r="C609">
            <v>21221417.247935593</v>
          </cell>
        </row>
        <row r="610">
          <cell r="C610">
            <v>21242477.309919491</v>
          </cell>
        </row>
        <row r="611">
          <cell r="C611">
            <v>21263537.37190339</v>
          </cell>
        </row>
        <row r="612">
          <cell r="C612">
            <v>21284597.433887288</v>
          </cell>
        </row>
        <row r="613">
          <cell r="C613">
            <v>21305657.495871186</v>
          </cell>
        </row>
        <row r="614">
          <cell r="C614">
            <v>21326717.557855085</v>
          </cell>
        </row>
        <row r="615">
          <cell r="C615">
            <v>21347777.619838983</v>
          </cell>
        </row>
        <row r="616">
          <cell r="C616">
            <v>21368837.681822881</v>
          </cell>
        </row>
        <row r="617">
          <cell r="C617">
            <v>21389897.743806787</v>
          </cell>
        </row>
        <row r="618">
          <cell r="C618">
            <v>21411209.604530375</v>
          </cell>
        </row>
        <row r="619">
          <cell r="C619">
            <v>21432521.465253964</v>
          </cell>
        </row>
        <row r="620">
          <cell r="C620">
            <v>21453833.325977553</v>
          </cell>
        </row>
        <row r="621">
          <cell r="C621">
            <v>21475145.186701141</v>
          </cell>
        </row>
        <row r="622">
          <cell r="C622">
            <v>21496457.04742473</v>
          </cell>
        </row>
        <row r="623">
          <cell r="C623">
            <v>21517768.908148319</v>
          </cell>
        </row>
        <row r="624">
          <cell r="C624">
            <v>21539080.768871907</v>
          </cell>
        </row>
        <row r="625">
          <cell r="C625">
            <v>21560392.629595496</v>
          </cell>
        </row>
        <row r="626">
          <cell r="C626">
            <v>21581704.490319084</v>
          </cell>
        </row>
        <row r="627">
          <cell r="C627">
            <v>21603016.351042673</v>
          </cell>
        </row>
        <row r="628">
          <cell r="C628">
            <v>21624328.211766262</v>
          </cell>
        </row>
        <row r="629">
          <cell r="C629">
            <v>21645640.072489846</v>
          </cell>
        </row>
        <row r="630">
          <cell r="C630">
            <v>21667206.742514316</v>
          </cell>
        </row>
        <row r="631">
          <cell r="C631">
            <v>21688773.412538785</v>
          </cell>
        </row>
        <row r="632">
          <cell r="C632">
            <v>21710340.082563255</v>
          </cell>
        </row>
        <row r="633">
          <cell r="C633">
            <v>21731906.752587724</v>
          </cell>
        </row>
        <row r="634">
          <cell r="C634">
            <v>21753473.422612194</v>
          </cell>
        </row>
        <row r="635">
          <cell r="C635">
            <v>21775040.092636663</v>
          </cell>
        </row>
        <row r="636">
          <cell r="C636">
            <v>21796606.762661133</v>
          </cell>
        </row>
        <row r="637">
          <cell r="C637">
            <v>21818173.432685602</v>
          </cell>
        </row>
        <row r="638">
          <cell r="C638">
            <v>21839740.102710072</v>
          </cell>
        </row>
        <row r="639">
          <cell r="C639">
            <v>21861306.772734541</v>
          </cell>
        </row>
        <row r="640">
          <cell r="C640">
            <v>21882873.442759011</v>
          </cell>
        </row>
        <row r="641">
          <cell r="C641">
            <v>21904440.11278348</v>
          </cell>
        </row>
        <row r="642">
          <cell r="C642">
            <v>21926264.638664957</v>
          </cell>
        </row>
        <row r="643">
          <cell r="C643">
            <v>21948089.164546434</v>
          </cell>
        </row>
        <row r="644">
          <cell r="C644">
            <v>21969913.690427911</v>
          </cell>
        </row>
        <row r="645">
          <cell r="C645">
            <v>21991738.216309387</v>
          </cell>
        </row>
        <row r="646">
          <cell r="C646">
            <v>22013562.742190864</v>
          </cell>
        </row>
        <row r="647">
          <cell r="C647">
            <v>22035387.268072341</v>
          </cell>
        </row>
        <row r="648">
          <cell r="C648">
            <v>22057211.793953817</v>
          </cell>
        </row>
        <row r="649">
          <cell r="C649">
            <v>22079036.319835294</v>
          </cell>
        </row>
        <row r="650">
          <cell r="C650">
            <v>22100860.845716771</v>
          </cell>
        </row>
        <row r="651">
          <cell r="C651">
            <v>22122685.371598247</v>
          </cell>
        </row>
        <row r="652">
          <cell r="C652">
            <v>22144509.897479724</v>
          </cell>
        </row>
        <row r="653">
          <cell r="C653">
            <v>22166334.423361182</v>
          </cell>
        </row>
        <row r="654">
          <cell r="C654">
            <v>22188419.888081085</v>
          </cell>
        </row>
        <row r="655">
          <cell r="C655">
            <v>22210505.352800988</v>
          </cell>
        </row>
        <row r="656">
          <cell r="C656">
            <v>22232590.81752089</v>
          </cell>
        </row>
        <row r="657">
          <cell r="C657">
            <v>22254676.282240793</v>
          </cell>
        </row>
        <row r="658">
          <cell r="C658">
            <v>22276761.746960696</v>
          </cell>
        </row>
        <row r="659">
          <cell r="C659">
            <v>22298847.211680599</v>
          </cell>
        </row>
        <row r="660">
          <cell r="C660">
            <v>22320932.676400501</v>
          </cell>
        </row>
        <row r="661">
          <cell r="C661">
            <v>22343018.141120404</v>
          </cell>
        </row>
        <row r="662">
          <cell r="C662">
            <v>22365103.605840307</v>
          </cell>
        </row>
        <row r="663">
          <cell r="C663">
            <v>22387189.070560209</v>
          </cell>
        </row>
        <row r="664">
          <cell r="C664">
            <v>22409274.535280112</v>
          </cell>
        </row>
        <row r="665">
          <cell r="C665">
            <v>22431360</v>
          </cell>
        </row>
        <row r="666">
          <cell r="C666">
            <v>22450415.818088338</v>
          </cell>
        </row>
        <row r="667">
          <cell r="C667">
            <v>22469471.636176676</v>
          </cell>
        </row>
        <row r="668">
          <cell r="C668">
            <v>22488527.454265013</v>
          </cell>
        </row>
        <row r="669">
          <cell r="C669">
            <v>22507583.272353351</v>
          </cell>
        </row>
        <row r="670">
          <cell r="C670">
            <v>22526639.090441689</v>
          </cell>
        </row>
        <row r="671">
          <cell r="C671">
            <v>22545694.908530027</v>
          </cell>
        </row>
        <row r="672">
          <cell r="C672">
            <v>22564750.726618364</v>
          </cell>
        </row>
        <row r="673">
          <cell r="C673">
            <v>22583806.544706702</v>
          </cell>
        </row>
        <row r="674">
          <cell r="C674">
            <v>22602862.36279504</v>
          </cell>
        </row>
        <row r="675">
          <cell r="C675">
            <v>22621918.180883378</v>
          </cell>
        </row>
        <row r="676">
          <cell r="C676">
            <v>22640973.998971716</v>
          </cell>
        </row>
        <row r="677">
          <cell r="C677">
            <v>22660029.817060068</v>
          </cell>
        </row>
        <row r="678">
          <cell r="C678">
            <v>22679279.894009046</v>
          </cell>
        </row>
        <row r="679">
          <cell r="C679">
            <v>22698529.970958024</v>
          </cell>
        </row>
        <row r="680">
          <cell r="C680">
            <v>22717780.047907002</v>
          </cell>
        </row>
        <row r="681">
          <cell r="C681">
            <v>22737030.12485598</v>
          </cell>
        </row>
        <row r="682">
          <cell r="C682">
            <v>22756280.201804958</v>
          </cell>
        </row>
        <row r="683">
          <cell r="C683">
            <v>22775530.278753936</v>
          </cell>
        </row>
        <row r="684">
          <cell r="C684">
            <v>22794780.355702914</v>
          </cell>
        </row>
        <row r="685">
          <cell r="C685">
            <v>22814030.432651892</v>
          </cell>
        </row>
        <row r="686">
          <cell r="C686">
            <v>22833280.50960087</v>
          </cell>
        </row>
        <row r="687">
          <cell r="C687">
            <v>22852530.586549848</v>
          </cell>
        </row>
        <row r="688">
          <cell r="C688">
            <v>22871780.663498826</v>
          </cell>
        </row>
        <row r="689">
          <cell r="C689">
            <v>22891030.740447808</v>
          </cell>
        </row>
        <row r="690">
          <cell r="C690">
            <v>22910477.05657151</v>
          </cell>
        </row>
        <row r="691">
          <cell r="C691">
            <v>22929923.372695211</v>
          </cell>
        </row>
        <row r="692">
          <cell r="C692">
            <v>22949369.688818913</v>
          </cell>
        </row>
        <row r="693">
          <cell r="C693">
            <v>22968816.004942615</v>
          </cell>
        </row>
        <row r="694">
          <cell r="C694">
            <v>22988262.321066316</v>
          </cell>
        </row>
        <row r="695">
          <cell r="C695">
            <v>23007708.637190018</v>
          </cell>
        </row>
        <row r="696">
          <cell r="C696">
            <v>23027154.953313719</v>
          </cell>
        </row>
        <row r="697">
          <cell r="C697">
            <v>23046601.269437421</v>
          </cell>
        </row>
        <row r="698">
          <cell r="C698">
            <v>23066047.585561123</v>
          </cell>
        </row>
        <row r="699">
          <cell r="C699">
            <v>23085493.901684824</v>
          </cell>
        </row>
        <row r="700">
          <cell r="C700">
            <v>23104940.217808526</v>
          </cell>
        </row>
        <row r="701">
          <cell r="C701">
            <v>23124386.533932224</v>
          </cell>
        </row>
        <row r="702">
          <cell r="C702">
            <v>23144031.089732453</v>
          </cell>
        </row>
        <row r="703">
          <cell r="C703">
            <v>23163675.645532683</v>
          </cell>
        </row>
        <row r="704">
          <cell r="C704">
            <v>23183320.201332912</v>
          </cell>
        </row>
        <row r="705">
          <cell r="C705">
            <v>23202964.757133141</v>
          </cell>
        </row>
        <row r="706">
          <cell r="C706">
            <v>23222609.31293337</v>
          </cell>
        </row>
        <row r="707">
          <cell r="C707">
            <v>23242253.8687336</v>
          </cell>
        </row>
        <row r="708">
          <cell r="C708">
            <v>23261898.424533829</v>
          </cell>
        </row>
        <row r="709">
          <cell r="C709">
            <v>23281542.980334058</v>
          </cell>
        </row>
        <row r="710">
          <cell r="C710">
            <v>23301187.536134288</v>
          </cell>
        </row>
        <row r="711">
          <cell r="C711">
            <v>23320832.091934517</v>
          </cell>
        </row>
        <row r="712">
          <cell r="C712">
            <v>23340476.647734746</v>
          </cell>
        </row>
        <row r="713">
          <cell r="C713">
            <v>23360121.203534983</v>
          </cell>
        </row>
        <row r="714">
          <cell r="C714">
            <v>23379966.019907068</v>
          </cell>
        </row>
        <row r="715">
          <cell r="C715">
            <v>23399810.836279154</v>
          </cell>
        </row>
        <row r="716">
          <cell r="C716">
            <v>23419655.652651239</v>
          </cell>
        </row>
        <row r="717">
          <cell r="C717">
            <v>23439500.469023325</v>
          </cell>
        </row>
        <row r="718">
          <cell r="C718">
            <v>23459345.28539541</v>
          </cell>
        </row>
        <row r="719">
          <cell r="C719">
            <v>23479190.101767495</v>
          </cell>
        </row>
        <row r="720">
          <cell r="C720">
            <v>23499034.918139581</v>
          </cell>
        </row>
        <row r="721">
          <cell r="C721">
            <v>23518879.734511666</v>
          </cell>
        </row>
        <row r="722">
          <cell r="C722">
            <v>23538724.550883751</v>
          </cell>
        </row>
        <row r="723">
          <cell r="C723">
            <v>23558569.367255837</v>
          </cell>
        </row>
        <row r="724">
          <cell r="C724">
            <v>23578414.183627922</v>
          </cell>
        </row>
        <row r="725">
          <cell r="C725">
            <v>23598259</v>
          </cell>
        </row>
        <row r="726">
          <cell r="C726">
            <v>23615389.070813619</v>
          </cell>
        </row>
        <row r="727">
          <cell r="C727">
            <v>23632519.141627237</v>
          </cell>
        </row>
        <row r="728">
          <cell r="C728">
            <v>23649649.212440856</v>
          </cell>
        </row>
        <row r="729">
          <cell r="C729">
            <v>23666779.283254474</v>
          </cell>
        </row>
        <row r="730">
          <cell r="C730">
            <v>23683909.354068093</v>
          </cell>
        </row>
        <row r="731">
          <cell r="C731">
            <v>23701039.424881712</v>
          </cell>
        </row>
        <row r="732">
          <cell r="C732">
            <v>23718169.49569533</v>
          </cell>
        </row>
        <row r="733">
          <cell r="C733">
            <v>23735299.566508949</v>
          </cell>
        </row>
        <row r="734">
          <cell r="C734">
            <v>23752429.637322567</v>
          </cell>
        </row>
        <row r="735">
          <cell r="C735">
            <v>23769559.708136186</v>
          </cell>
        </row>
        <row r="736">
          <cell r="C736">
            <v>23786689.778949805</v>
          </cell>
        </row>
        <row r="737">
          <cell r="C737">
            <v>23803819.849763419</v>
          </cell>
        </row>
        <row r="738">
          <cell r="C738">
            <v>23821099.138021976</v>
          </cell>
        </row>
        <row r="739">
          <cell r="C739">
            <v>23838378.426280532</v>
          </cell>
        </row>
        <row r="740">
          <cell r="C740">
            <v>23855657.714539088</v>
          </cell>
        </row>
        <row r="741">
          <cell r="C741">
            <v>23872937.002797645</v>
          </cell>
        </row>
        <row r="742">
          <cell r="C742">
            <v>23890216.291056201</v>
          </cell>
        </row>
        <row r="743">
          <cell r="C743">
            <v>23907495.579314757</v>
          </cell>
        </row>
        <row r="744">
          <cell r="C744">
            <v>23924774.867573313</v>
          </cell>
        </row>
        <row r="745">
          <cell r="C745">
            <v>23942054.15583187</v>
          </cell>
        </row>
        <row r="746">
          <cell r="C746">
            <v>23959333.444090426</v>
          </cell>
        </row>
        <row r="747">
          <cell r="C747">
            <v>23976612.732348982</v>
          </cell>
        </row>
        <row r="748">
          <cell r="C748">
            <v>23993892.020607539</v>
          </cell>
        </row>
        <row r="749">
          <cell r="C749">
            <v>24011171.308866087</v>
          </cell>
        </row>
        <row r="750">
          <cell r="C750">
            <v>24028601.11438008</v>
          </cell>
        </row>
        <row r="751">
          <cell r="C751">
            <v>24046030.919894073</v>
          </cell>
        </row>
        <row r="752">
          <cell r="C752">
            <v>24063460.725408066</v>
          </cell>
        </row>
        <row r="753">
          <cell r="C753">
            <v>24080890.530922059</v>
          </cell>
        </row>
        <row r="754">
          <cell r="C754">
            <v>24098320.336436052</v>
          </cell>
        </row>
        <row r="755">
          <cell r="C755">
            <v>24115750.141950045</v>
          </cell>
        </row>
        <row r="756">
          <cell r="C756">
            <v>24133179.947464038</v>
          </cell>
        </row>
        <row r="757">
          <cell r="C757">
            <v>24150609.752978031</v>
          </cell>
        </row>
        <row r="758">
          <cell r="C758">
            <v>24168039.558492023</v>
          </cell>
        </row>
        <row r="759">
          <cell r="C759">
            <v>24185469.364006016</v>
          </cell>
        </row>
        <row r="760">
          <cell r="C760">
            <v>24202899.169520009</v>
          </cell>
        </row>
        <row r="761">
          <cell r="C761">
            <v>24220328.975033984</v>
          </cell>
        </row>
        <row r="762">
          <cell r="C762">
            <v>24237910.608936362</v>
          </cell>
        </row>
        <row r="763">
          <cell r="C763">
            <v>24255492.24283874</v>
          </cell>
        </row>
        <row r="764">
          <cell r="C764">
            <v>24273073.876741119</v>
          </cell>
        </row>
        <row r="765">
          <cell r="C765">
            <v>24290655.510643497</v>
          </cell>
        </row>
        <row r="766">
          <cell r="C766">
            <v>24308237.144545875</v>
          </cell>
        </row>
        <row r="767">
          <cell r="C767">
            <v>24325818.778448254</v>
          </cell>
        </row>
        <row r="768">
          <cell r="C768">
            <v>24343400.412350632</v>
          </cell>
        </row>
        <row r="769">
          <cell r="C769">
            <v>24360982.046253011</v>
          </cell>
        </row>
        <row r="770">
          <cell r="C770">
            <v>24378563.680155389</v>
          </cell>
        </row>
        <row r="771">
          <cell r="C771">
            <v>24396145.314057767</v>
          </cell>
        </row>
        <row r="772">
          <cell r="C772">
            <v>24413726.947960146</v>
          </cell>
        </row>
        <row r="773">
          <cell r="C773">
            <v>24431308.581862502</v>
          </cell>
        </row>
        <row r="774">
          <cell r="C774">
            <v>24449043.366707295</v>
          </cell>
        </row>
        <row r="775">
          <cell r="C775">
            <v>24466778.151552089</v>
          </cell>
        </row>
        <row r="776">
          <cell r="C776">
            <v>24484512.936396882</v>
          </cell>
        </row>
        <row r="777">
          <cell r="C777">
            <v>24502247.721241675</v>
          </cell>
        </row>
        <row r="778">
          <cell r="C778">
            <v>24519982.506086469</v>
          </cell>
        </row>
        <row r="779">
          <cell r="C779">
            <v>24537717.290931262</v>
          </cell>
        </row>
        <row r="780">
          <cell r="C780">
            <v>24555452.075776055</v>
          </cell>
        </row>
        <row r="781">
          <cell r="C781">
            <v>24573186.860620849</v>
          </cell>
        </row>
        <row r="782">
          <cell r="C782">
            <v>24590921.645465642</v>
          </cell>
        </row>
        <row r="783">
          <cell r="C783">
            <v>24608656.430310436</v>
          </cell>
        </row>
        <row r="784">
          <cell r="C784">
            <v>24626391.215155229</v>
          </cell>
        </row>
        <row r="785">
          <cell r="C785">
            <v>24644126</v>
          </cell>
        </row>
        <row r="786">
          <cell r="C786">
            <v>24659709.969338786</v>
          </cell>
        </row>
        <row r="787">
          <cell r="C787">
            <v>24675293.938677572</v>
          </cell>
        </row>
        <row r="788">
          <cell r="C788">
            <v>24690877.908016358</v>
          </cell>
        </row>
        <row r="789">
          <cell r="C789">
            <v>24706461.877355143</v>
          </cell>
        </row>
        <row r="790">
          <cell r="C790">
            <v>24722045.846693929</v>
          </cell>
        </row>
        <row r="791">
          <cell r="C791">
            <v>24737629.816032715</v>
          </cell>
        </row>
        <row r="792">
          <cell r="C792">
            <v>24753213.785371501</v>
          </cell>
        </row>
        <row r="793">
          <cell r="C793">
            <v>24768797.754710287</v>
          </cell>
        </row>
        <row r="794">
          <cell r="C794">
            <v>24784381.724049073</v>
          </cell>
        </row>
        <row r="795">
          <cell r="C795">
            <v>24799965.693387859</v>
          </cell>
        </row>
        <row r="796">
          <cell r="C796">
            <v>24815549.662726644</v>
          </cell>
        </row>
        <row r="797">
          <cell r="C797">
            <v>24831133.632065438</v>
          </cell>
        </row>
        <row r="798">
          <cell r="C798">
            <v>24846835.857624967</v>
          </cell>
        </row>
        <row r="799">
          <cell r="C799">
            <v>24862538.083184496</v>
          </cell>
        </row>
        <row r="800">
          <cell r="C800">
            <v>24878240.308744024</v>
          </cell>
        </row>
        <row r="801">
          <cell r="C801">
            <v>24893942.534303553</v>
          </cell>
        </row>
        <row r="802">
          <cell r="C802">
            <v>24909644.759863082</v>
          </cell>
        </row>
        <row r="803">
          <cell r="C803">
            <v>24925346.985422611</v>
          </cell>
        </row>
        <row r="804">
          <cell r="C804">
            <v>24941049.21098214</v>
          </cell>
        </row>
        <row r="805">
          <cell r="C805">
            <v>24956751.436541669</v>
          </cell>
        </row>
        <row r="806">
          <cell r="C806">
            <v>24972453.662101198</v>
          </cell>
        </row>
        <row r="807">
          <cell r="C807">
            <v>24988155.887660727</v>
          </cell>
        </row>
        <row r="808">
          <cell r="C808">
            <v>25003858.113220256</v>
          </cell>
        </row>
        <row r="809">
          <cell r="C809">
            <v>25019560.338779766</v>
          </cell>
        </row>
        <row r="810">
          <cell r="C810">
            <v>25035381.717926644</v>
          </cell>
        </row>
        <row r="811">
          <cell r="C811">
            <v>25051203.097073521</v>
          </cell>
        </row>
        <row r="812">
          <cell r="C812">
            <v>25067024.476220399</v>
          </cell>
        </row>
        <row r="813">
          <cell r="C813">
            <v>25082845.855367277</v>
          </cell>
        </row>
        <row r="814">
          <cell r="C814">
            <v>25098667.234514154</v>
          </cell>
        </row>
        <row r="815">
          <cell r="C815">
            <v>25114488.613661032</v>
          </cell>
        </row>
        <row r="816">
          <cell r="C816">
            <v>25130309.99280791</v>
          </cell>
        </row>
        <row r="817">
          <cell r="C817">
            <v>25146131.371954788</v>
          </cell>
        </row>
        <row r="818">
          <cell r="C818">
            <v>25161952.751101665</v>
          </cell>
        </row>
        <row r="819">
          <cell r="C819">
            <v>25177774.130248543</v>
          </cell>
        </row>
        <row r="820">
          <cell r="C820">
            <v>25193595.509395421</v>
          </cell>
        </row>
        <row r="821">
          <cell r="C821">
            <v>25209416.888542313</v>
          </cell>
        </row>
        <row r="822">
          <cell r="C822">
            <v>25225358.325452663</v>
          </cell>
        </row>
        <row r="823">
          <cell r="C823">
            <v>25241299.762363013</v>
          </cell>
        </row>
        <row r="824">
          <cell r="C824">
            <v>25257241.199273363</v>
          </cell>
        </row>
        <row r="825">
          <cell r="C825">
            <v>25273182.636183713</v>
          </cell>
        </row>
        <row r="826">
          <cell r="C826">
            <v>25289124.073094063</v>
          </cell>
        </row>
        <row r="827">
          <cell r="C827">
            <v>25305065.510004412</v>
          </cell>
        </row>
        <row r="828">
          <cell r="C828">
            <v>25321006.946914762</v>
          </cell>
        </row>
        <row r="829">
          <cell r="C829">
            <v>25336948.383825112</v>
          </cell>
        </row>
        <row r="830">
          <cell r="C830">
            <v>25352889.820735462</v>
          </cell>
        </row>
        <row r="831">
          <cell r="C831">
            <v>25368831.257645812</v>
          </cell>
        </row>
        <row r="832">
          <cell r="C832">
            <v>25384772.694556162</v>
          </cell>
        </row>
        <row r="833">
          <cell r="C833">
            <v>25400714.131466519</v>
          </cell>
        </row>
        <row r="834">
          <cell r="C834">
            <v>25416776.537177641</v>
          </cell>
        </row>
        <row r="835">
          <cell r="C835">
            <v>25432838.942888763</v>
          </cell>
        </row>
        <row r="836">
          <cell r="C836">
            <v>25448901.348599885</v>
          </cell>
        </row>
        <row r="837">
          <cell r="C837">
            <v>25464963.754311007</v>
          </cell>
        </row>
        <row r="838">
          <cell r="C838">
            <v>25481026.160022128</v>
          </cell>
        </row>
        <row r="839">
          <cell r="C839">
            <v>25497088.56573325</v>
          </cell>
        </row>
        <row r="840">
          <cell r="C840">
            <v>25513150.971444372</v>
          </cell>
        </row>
        <row r="841">
          <cell r="C841">
            <v>25529213.377155494</v>
          </cell>
        </row>
        <row r="842">
          <cell r="C842">
            <v>25545275.782866616</v>
          </cell>
        </row>
        <row r="843">
          <cell r="C843">
            <v>25561338.188577738</v>
          </cell>
        </row>
        <row r="844">
          <cell r="C844">
            <v>25577400.59428886</v>
          </cell>
        </row>
        <row r="845">
          <cell r="C845">
            <v>25593463</v>
          </cell>
        </row>
        <row r="846">
          <cell r="C846">
            <v>25609525.405711122</v>
          </cell>
        </row>
        <row r="847">
          <cell r="C847">
            <v>25625587.811422244</v>
          </cell>
        </row>
        <row r="848">
          <cell r="C848">
            <v>25641650.217133366</v>
          </cell>
        </row>
        <row r="849">
          <cell r="C849">
            <v>25657712.622844487</v>
          </cell>
        </row>
        <row r="850">
          <cell r="C850">
            <v>25673775.028555609</v>
          </cell>
        </row>
        <row r="851">
          <cell r="C851">
            <v>25689837.434266731</v>
          </cell>
        </row>
        <row r="852">
          <cell r="C852">
            <v>25705899.839977853</v>
          </cell>
        </row>
        <row r="853">
          <cell r="C853">
            <v>25721962.245688975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9" sqref="L9"/>
    </sheetView>
  </sheetViews>
  <sheetFormatPr defaultRowHeight="15" x14ac:dyDescent="0.25"/>
  <cols>
    <col min="1" max="1" width="10.28515625" customWidth="1"/>
    <col min="2" max="2" width="14.7109375" bestFit="1" customWidth="1"/>
    <col min="3" max="3" width="10.7109375" customWidth="1"/>
    <col min="4" max="4" width="14.42578125" bestFit="1" customWidth="1"/>
    <col min="5" max="5" width="15.85546875" bestFit="1" customWidth="1"/>
    <col min="6" max="6" width="10.7109375" customWidth="1"/>
    <col min="7" max="7" width="16.28515625" bestFit="1" customWidth="1"/>
    <col min="10" max="10" width="12" bestFit="1" customWidth="1"/>
    <col min="11" max="11" width="14.5703125" customWidth="1"/>
  </cols>
  <sheetData>
    <row r="1" spans="1:11" ht="35.25" customHeight="1" x14ac:dyDescent="0.3">
      <c r="A1" s="1" t="s">
        <v>1</v>
      </c>
      <c r="B1" s="2"/>
      <c r="C1" s="2"/>
      <c r="D1" s="2"/>
      <c r="E1" s="2"/>
      <c r="F1" s="2"/>
      <c r="G1" s="15" t="s">
        <v>8</v>
      </c>
      <c r="K1" s="35" t="s">
        <v>23</v>
      </c>
    </row>
    <row r="2" spans="1:11" x14ac:dyDescent="0.35">
      <c r="B2" s="4"/>
      <c r="C2" s="4"/>
      <c r="D2" t="s">
        <v>6</v>
      </c>
      <c r="E2" s="4"/>
      <c r="F2" s="4"/>
      <c r="G2" s="15" t="s">
        <v>20</v>
      </c>
      <c r="I2" s="37" t="s">
        <v>10</v>
      </c>
      <c r="J2" s="37"/>
    </row>
    <row r="3" spans="1:11" x14ac:dyDescent="0.35">
      <c r="B3" s="3" t="s">
        <v>0</v>
      </c>
      <c r="D3" s="11" t="s">
        <v>17</v>
      </c>
      <c r="E3" s="9" t="s">
        <v>4</v>
      </c>
      <c r="G3" s="8" t="s">
        <v>9</v>
      </c>
      <c r="I3" s="16" t="s">
        <v>11</v>
      </c>
      <c r="J3" s="16" t="s">
        <v>12</v>
      </c>
    </row>
    <row r="4" spans="1:11" ht="14.45" x14ac:dyDescent="0.3">
      <c r="A4">
        <v>2010</v>
      </c>
      <c r="B4" s="5">
        <v>18801332</v>
      </c>
      <c r="G4" s="5">
        <f>+[1]Population_Data_Annual!H42</f>
        <v>18801310</v>
      </c>
      <c r="I4" s="17">
        <f>+B4-G4</f>
        <v>22</v>
      </c>
      <c r="J4" s="18">
        <f>+B4/G4-1</f>
        <v>1.1701312301326539E-6</v>
      </c>
    </row>
    <row r="5" spans="1:11" ht="14.45" x14ac:dyDescent="0.3">
      <c r="A5">
        <v>2011</v>
      </c>
      <c r="B5" s="5">
        <v>18905070</v>
      </c>
      <c r="D5" s="5">
        <f>(B5-B4)/12</f>
        <v>8644.8333333333339</v>
      </c>
      <c r="G5" s="5">
        <f>+[1]Population_Data_Annual!H43</f>
        <v>18905048</v>
      </c>
      <c r="I5" s="17">
        <f t="shared" ref="I5:I34" si="0">+B5-G5</f>
        <v>22</v>
      </c>
      <c r="J5" s="18">
        <f t="shared" ref="J5:J34" si="1">+B5/G5-1</f>
        <v>1.1637103487505129E-6</v>
      </c>
    </row>
    <row r="6" spans="1:11" ht="14.45" x14ac:dyDescent="0.3">
      <c r="A6">
        <v>2012</v>
      </c>
      <c r="B6" s="5">
        <v>19074434</v>
      </c>
      <c r="D6" s="5">
        <f t="shared" ref="D6:D34" si="2">(B6-B5)/12</f>
        <v>14113.666666666666</v>
      </c>
      <c r="G6" s="5">
        <f>+[1]Population_Data_Annual!H44</f>
        <v>19074434</v>
      </c>
      <c r="I6" s="17">
        <f t="shared" si="0"/>
        <v>0</v>
      </c>
      <c r="J6" s="18">
        <f t="shared" si="1"/>
        <v>0</v>
      </c>
    </row>
    <row r="7" spans="1:11" ht="14.45" x14ac:dyDescent="0.3">
      <c r="A7">
        <v>2013</v>
      </c>
      <c r="B7" s="5">
        <v>19259543</v>
      </c>
      <c r="D7" s="5">
        <f t="shared" si="2"/>
        <v>15425.75</v>
      </c>
      <c r="G7" s="5">
        <f>+[1]Population_Data_Annual!H45</f>
        <v>19261633</v>
      </c>
      <c r="I7" s="17">
        <f t="shared" si="0"/>
        <v>-2090</v>
      </c>
      <c r="J7" s="18">
        <f t="shared" si="1"/>
        <v>-1.085058572136699E-4</v>
      </c>
    </row>
    <row r="8" spans="1:11" ht="14.45" x14ac:dyDescent="0.3">
      <c r="A8">
        <v>2014</v>
      </c>
      <c r="B8" s="5">
        <v>19503841</v>
      </c>
      <c r="C8" t="s">
        <v>22</v>
      </c>
      <c r="D8" s="5">
        <f>(B8-B7)/12</f>
        <v>20358.166666666668</v>
      </c>
      <c r="G8" s="5">
        <f>+[1]Population_Data_Annual!H46</f>
        <v>19484936</v>
      </c>
      <c r="I8" s="17">
        <f t="shared" si="0"/>
        <v>18905</v>
      </c>
      <c r="J8" s="18">
        <f t="shared" si="1"/>
        <v>9.7023669977658322E-4</v>
      </c>
    </row>
    <row r="9" spans="1:11" ht="14.45" x14ac:dyDescent="0.3">
      <c r="A9">
        <v>2015</v>
      </c>
      <c r="B9" s="5">
        <v>19769010</v>
      </c>
      <c r="D9" s="5">
        <f t="shared" si="2"/>
        <v>22097.416666666668</v>
      </c>
      <c r="G9" s="5">
        <f>+[1]Population_Data_Annual!H47</f>
        <v>19745376</v>
      </c>
      <c r="I9" s="17">
        <f t="shared" si="0"/>
        <v>23634</v>
      </c>
      <c r="J9" s="18">
        <f t="shared" si="1"/>
        <v>1.1969384629595403E-3</v>
      </c>
    </row>
    <row r="10" spans="1:11" ht="14.45" x14ac:dyDescent="0.3">
      <c r="A10">
        <v>2016</v>
      </c>
      <c r="B10" s="5">
        <v>20051547</v>
      </c>
      <c r="D10" s="5">
        <f t="shared" si="2"/>
        <v>23544.75</v>
      </c>
      <c r="G10" s="5">
        <f>+[1]Population_Data_Annual!H48</f>
        <v>20024054</v>
      </c>
      <c r="I10" s="17">
        <f t="shared" si="0"/>
        <v>27493</v>
      </c>
      <c r="J10" s="18">
        <f t="shared" si="1"/>
        <v>1.3729986944701622E-3</v>
      </c>
    </row>
    <row r="11" spans="1:11" ht="14.45" x14ac:dyDescent="0.3">
      <c r="A11">
        <v>2017</v>
      </c>
      <c r="B11" s="5">
        <v>20338444</v>
      </c>
      <c r="D11" s="5">
        <f t="shared" si="2"/>
        <v>23908.083333333332</v>
      </c>
      <c r="G11" s="5">
        <f>+[1]Population_Data_Annual!H49</f>
        <v>20306863</v>
      </c>
      <c r="I11" s="17">
        <f t="shared" si="0"/>
        <v>31581</v>
      </c>
      <c r="J11" s="18">
        <f t="shared" si="1"/>
        <v>1.5551885094216011E-3</v>
      </c>
    </row>
    <row r="12" spans="1:11" ht="14.45" x14ac:dyDescent="0.3">
      <c r="A12">
        <v>2018</v>
      </c>
      <c r="B12" s="5">
        <v>20622557</v>
      </c>
      <c r="D12" s="5">
        <f t="shared" si="2"/>
        <v>23676.083333333332</v>
      </c>
      <c r="G12" s="5">
        <f>+[1]Population_Data_Annual!H50</f>
        <v>20587391</v>
      </c>
      <c r="I12" s="17">
        <f t="shared" si="0"/>
        <v>35166</v>
      </c>
      <c r="J12" s="18">
        <f t="shared" si="1"/>
        <v>1.708132905233084E-3</v>
      </c>
    </row>
    <row r="13" spans="1:11" ht="14.45" x14ac:dyDescent="0.3">
      <c r="A13">
        <v>2019</v>
      </c>
      <c r="B13" s="5">
        <f>(B12-B11)+B12</f>
        <v>20906670</v>
      </c>
      <c r="D13" s="5">
        <f t="shared" si="2"/>
        <v>23676.083333333332</v>
      </c>
      <c r="G13" s="5">
        <f>+[1]Population_Data_Annual!H51</f>
        <v>20864297</v>
      </c>
      <c r="I13" s="17">
        <f t="shared" si="0"/>
        <v>42373</v>
      </c>
      <c r="J13" s="18">
        <f t="shared" si="1"/>
        <v>2.0308855841153495E-3</v>
      </c>
    </row>
    <row r="14" spans="1:11" ht="14.45" x14ac:dyDescent="0.3">
      <c r="A14">
        <v>2020</v>
      </c>
      <c r="B14" s="5">
        <v>21185476</v>
      </c>
      <c r="C14" s="6"/>
      <c r="D14" s="5">
        <f t="shared" si="2"/>
        <v>23233.833333333332</v>
      </c>
      <c r="E14" s="11"/>
      <c r="G14" s="5">
        <f>+[1]Population_Data_Annual!H52</f>
        <v>21137177</v>
      </c>
      <c r="I14" s="17">
        <f t="shared" si="0"/>
        <v>48299</v>
      </c>
      <c r="J14" s="18">
        <f t="shared" si="1"/>
        <v>2.2850260467610628E-3</v>
      </c>
    </row>
    <row r="15" spans="1:11" ht="14.45" x14ac:dyDescent="0.3">
      <c r="A15">
        <v>2021</v>
      </c>
      <c r="B15" s="5">
        <f>(B14*(C19+$E$15))</f>
        <v>21460260.089339621</v>
      </c>
      <c r="D15" s="5">
        <f t="shared" si="2"/>
        <v>22898.674111635115</v>
      </c>
      <c r="E15" s="12">
        <v>5.9999999999999995E-4</v>
      </c>
      <c r="F15" s="10"/>
      <c r="G15" s="5">
        <f>+[1]Population_Data_Annual!H53</f>
        <v>21389897.743806787</v>
      </c>
      <c r="I15" s="17">
        <f t="shared" si="0"/>
        <v>70362.34553283453</v>
      </c>
      <c r="J15" s="18">
        <f t="shared" si="1"/>
        <v>3.2895129455776662E-3</v>
      </c>
    </row>
    <row r="16" spans="1:11" ht="14.45" x14ac:dyDescent="0.3">
      <c r="A16">
        <v>2022</v>
      </c>
      <c r="B16" s="5">
        <f>(B15*(C19+$E$16))</f>
        <v>21731097.147089183</v>
      </c>
      <c r="D16" s="5">
        <f t="shared" si="2"/>
        <v>22569.754812463496</v>
      </c>
      <c r="E16" s="12">
        <v>2.5000000000000001E-4</v>
      </c>
      <c r="F16" s="10"/>
      <c r="G16" s="5">
        <f>+[1]Population_Data_Annual!H54</f>
        <v>21645640.072489846</v>
      </c>
      <c r="I16" s="17">
        <f t="shared" si="0"/>
        <v>85457.074599336833</v>
      </c>
      <c r="J16" s="18">
        <f t="shared" si="1"/>
        <v>3.9480040466877142E-3</v>
      </c>
    </row>
    <row r="17" spans="1:10" ht="14.45" x14ac:dyDescent="0.3">
      <c r="A17">
        <v>2023</v>
      </c>
      <c r="B17" s="5">
        <f>(B16*(C19+$E$17))</f>
        <v>21998832.947588667</v>
      </c>
      <c r="D17" s="5">
        <f t="shared" si="2"/>
        <v>22311.316708290327</v>
      </c>
      <c r="E17" s="12">
        <v>-5.0000000000000002E-5</v>
      </c>
      <c r="F17" s="10"/>
      <c r="G17" s="5">
        <f>+[1]Population_Data_Annual!H55</f>
        <v>21904440.11278348</v>
      </c>
      <c r="I17" s="17">
        <f t="shared" si="0"/>
        <v>94392.834805186838</v>
      </c>
      <c r="J17" s="18">
        <f t="shared" si="1"/>
        <v>4.3093014164785615E-3</v>
      </c>
    </row>
    <row r="18" spans="1:10" ht="14.45" x14ac:dyDescent="0.3">
      <c r="A18">
        <v>2024</v>
      </c>
      <c r="B18" s="5">
        <f>(B17*(C19+$E$18))</f>
        <v>22264367.651899416</v>
      </c>
      <c r="D18" s="5">
        <f t="shared" si="2"/>
        <v>22127.892025895726</v>
      </c>
      <c r="E18" s="12">
        <v>-2.9999999999999997E-4</v>
      </c>
      <c r="F18" s="10"/>
      <c r="G18" s="5">
        <f>+[1]Population_Data_Annual!H56</f>
        <v>22166334.423361182</v>
      </c>
      <c r="I18" s="17">
        <f t="shared" si="0"/>
        <v>98033.228538233787</v>
      </c>
      <c r="J18" s="18">
        <f t="shared" si="1"/>
        <v>4.4226179514335051E-3</v>
      </c>
    </row>
    <row r="19" spans="1:10" ht="14.45" x14ac:dyDescent="0.3">
      <c r="A19">
        <v>2025</v>
      </c>
      <c r="B19" s="5">
        <v>22528663</v>
      </c>
      <c r="C19" s="6">
        <f>(B19/B14)^(1/5)</f>
        <v>1.012370399595441</v>
      </c>
      <c r="D19" s="5">
        <f t="shared" si="2"/>
        <v>22024.612341715332</v>
      </c>
      <c r="E19" s="13"/>
      <c r="G19" s="5">
        <f>+[1]Population_Data_Annual!H57</f>
        <v>22431360</v>
      </c>
      <c r="I19" s="17">
        <f t="shared" si="0"/>
        <v>97303</v>
      </c>
      <c r="J19" s="18">
        <f t="shared" si="1"/>
        <v>4.3378109931808684E-3</v>
      </c>
    </row>
    <row r="20" spans="1:10" ht="14.45" x14ac:dyDescent="0.3">
      <c r="A20">
        <v>2026</v>
      </c>
      <c r="B20" s="5">
        <f>(B19*(C24+$E$15))</f>
        <v>22788056.546212971</v>
      </c>
      <c r="D20" s="5">
        <f t="shared" si="2"/>
        <v>21616.128851080935</v>
      </c>
      <c r="E20" s="12"/>
      <c r="F20" s="7"/>
      <c r="G20" s="5">
        <f>+[1]Population_Data_Annual!H58</f>
        <v>22660029.817060068</v>
      </c>
      <c r="I20" s="17">
        <f t="shared" si="0"/>
        <v>128026.72915290296</v>
      </c>
      <c r="J20" s="18">
        <f t="shared" si="1"/>
        <v>5.649892351708985E-3</v>
      </c>
    </row>
    <row r="21" spans="1:10" ht="14.45" x14ac:dyDescent="0.3">
      <c r="A21">
        <v>2027</v>
      </c>
      <c r="B21" s="5">
        <f>(B20*(C24+$E$16))</f>
        <v>23042460.912890207</v>
      </c>
      <c r="D21" s="5">
        <f t="shared" si="2"/>
        <v>21200.363889769651</v>
      </c>
      <c r="E21" s="12"/>
      <c r="G21" s="5">
        <f>+[1]Population_Data_Annual!H59</f>
        <v>22891030.740447808</v>
      </c>
      <c r="I21" s="17">
        <f t="shared" si="0"/>
        <v>151430.17244239897</v>
      </c>
      <c r="J21" s="18">
        <f t="shared" si="1"/>
        <v>6.6152622902571068E-3</v>
      </c>
    </row>
    <row r="22" spans="1:10" ht="14.45" x14ac:dyDescent="0.3">
      <c r="A22">
        <v>2028</v>
      </c>
      <c r="B22" s="5">
        <f>(B21*(C24+$E$17))</f>
        <v>23292792.694935158</v>
      </c>
      <c r="D22" s="5">
        <f t="shared" si="2"/>
        <v>20860.981837079238</v>
      </c>
      <c r="E22" s="12"/>
      <c r="G22" s="5">
        <f>+[1]Population_Data_Annual!H60</f>
        <v>23124386.533932224</v>
      </c>
      <c r="I22" s="17">
        <f t="shared" si="0"/>
        <v>168406.16100293398</v>
      </c>
      <c r="J22" s="18">
        <f t="shared" si="1"/>
        <v>7.2826217792121284E-3</v>
      </c>
    </row>
    <row r="23" spans="1:10" ht="14.45" x14ac:dyDescent="0.3">
      <c r="A23">
        <v>2029</v>
      </c>
      <c r="B23" s="5">
        <f>(B22*(C24+$E$18))</f>
        <v>23540020.866845988</v>
      </c>
      <c r="D23" s="5">
        <f t="shared" si="2"/>
        <v>20602.34765923582</v>
      </c>
      <c r="E23" s="12"/>
      <c r="G23" s="5">
        <f>+[1]Population_Data_Annual!H61</f>
        <v>23360121.203534983</v>
      </c>
      <c r="I23" s="17">
        <f t="shared" si="0"/>
        <v>179899.66331100464</v>
      </c>
      <c r="J23" s="18">
        <f t="shared" si="1"/>
        <v>7.7011442596359725E-3</v>
      </c>
    </row>
    <row r="24" spans="1:10" ht="14.45" x14ac:dyDescent="0.3">
      <c r="A24">
        <v>2030</v>
      </c>
      <c r="B24" s="5">
        <v>23785174</v>
      </c>
      <c r="C24" s="6">
        <f>(B24/B19)^(1/5)</f>
        <v>1.0109139343250406</v>
      </c>
      <c r="D24" s="5">
        <f t="shared" si="2"/>
        <v>20429.427762834355</v>
      </c>
      <c r="E24" s="14"/>
      <c r="G24" s="5">
        <f>+[1]Population_Data_Annual!H62</f>
        <v>23598259</v>
      </c>
      <c r="I24" s="17">
        <f t="shared" si="0"/>
        <v>186915</v>
      </c>
      <c r="J24" s="18">
        <f t="shared" si="1"/>
        <v>7.920711438924366E-3</v>
      </c>
    </row>
    <row r="25" spans="1:10" ht="14.45" x14ac:dyDescent="0.3">
      <c r="A25">
        <v>2031</v>
      </c>
      <c r="B25" s="5">
        <f>(B24*(C29+$E$15))</f>
        <v>24022526.121827397</v>
      </c>
      <c r="D25" s="5">
        <f t="shared" si="2"/>
        <v>19779.343485616457</v>
      </c>
      <c r="E25" s="12"/>
      <c r="G25" s="5">
        <f>+[1]Population_Data_Annual!H63</f>
        <v>23803819.849763419</v>
      </c>
      <c r="I25" s="17">
        <f t="shared" si="0"/>
        <v>218706.27206397802</v>
      </c>
      <c r="J25" s="18">
        <f t="shared" si="1"/>
        <v>9.1878645294884986E-3</v>
      </c>
    </row>
    <row r="26" spans="1:10" ht="14.45" x14ac:dyDescent="0.3">
      <c r="A26">
        <v>2032</v>
      </c>
      <c r="B26" s="5">
        <f>(B25*(C29+$E$16))</f>
        <v>24253838.89504341</v>
      </c>
      <c r="D26" s="5">
        <f t="shared" si="2"/>
        <v>19276.06443466774</v>
      </c>
      <c r="E26" s="12"/>
      <c r="G26" s="5">
        <f>+[1]Population_Data_Annual!H64</f>
        <v>24011171.308866087</v>
      </c>
      <c r="I26" s="17">
        <f t="shared" si="0"/>
        <v>242667.58617732301</v>
      </c>
      <c r="J26" s="18">
        <f t="shared" si="1"/>
        <v>1.0106445164868694E-2</v>
      </c>
    </row>
    <row r="27" spans="1:10" ht="14.45" x14ac:dyDescent="0.3">
      <c r="A27">
        <v>2033</v>
      </c>
      <c r="B27" s="5">
        <f>(B26*(C29+$E$17))</f>
        <v>24480102.826024622</v>
      </c>
      <c r="D27" s="5">
        <f t="shared" si="2"/>
        <v>18855.327581767615</v>
      </c>
      <c r="E27" s="12"/>
      <c r="G27" s="5">
        <f>+[1]Population_Data_Annual!H65</f>
        <v>24220328.975033984</v>
      </c>
      <c r="I27" s="17">
        <f t="shared" si="0"/>
        <v>259773.85099063814</v>
      </c>
      <c r="J27" s="18">
        <f t="shared" si="1"/>
        <v>1.0725446845020636E-2</v>
      </c>
    </row>
    <row r="28" spans="1:10" ht="14.45" x14ac:dyDescent="0.3">
      <c r="A28">
        <v>2034</v>
      </c>
      <c r="B28" s="5">
        <f>(B27*(C29+$E$18))</f>
        <v>24702357.546279367</v>
      </c>
      <c r="D28" s="5">
        <f t="shared" si="2"/>
        <v>18521.226687895443</v>
      </c>
      <c r="E28" s="12"/>
      <c r="G28" s="5">
        <f>+[1]Population_Data_Annual!H66</f>
        <v>24431308.581862502</v>
      </c>
      <c r="I28" s="17">
        <f t="shared" si="0"/>
        <v>271048.96441686526</v>
      </c>
      <c r="J28" s="18">
        <f t="shared" si="1"/>
        <v>1.1094328554225985E-2</v>
      </c>
    </row>
    <row r="29" spans="1:10" ht="14.45" x14ac:dyDescent="0.3">
      <c r="A29">
        <v>2035</v>
      </c>
      <c r="B29" s="5">
        <v>24921699</v>
      </c>
      <c r="C29" s="6">
        <f>(B29/B24)^(1/5)</f>
        <v>1.0093789945546499</v>
      </c>
      <c r="D29" s="5">
        <f t="shared" si="2"/>
        <v>18278.454476719413</v>
      </c>
      <c r="E29" s="11" t="s">
        <v>5</v>
      </c>
      <c r="G29" s="5">
        <f>+[1]Population_Data_Annual!H67</f>
        <v>24644126</v>
      </c>
      <c r="I29" s="17">
        <f t="shared" si="0"/>
        <v>277573</v>
      </c>
      <c r="J29" s="18">
        <f t="shared" si="1"/>
        <v>1.1263251940847985E-2</v>
      </c>
    </row>
    <row r="30" spans="1:10" ht="14.45" x14ac:dyDescent="0.3">
      <c r="A30">
        <v>2036</v>
      </c>
      <c r="B30" s="5">
        <f>(B29*(C34+$E$30))</f>
        <v>25137981.164653227</v>
      </c>
      <c r="D30" s="5">
        <f t="shared" si="2"/>
        <v>18023.513721102227</v>
      </c>
      <c r="E30" s="12">
        <v>4.0000000000000002E-4</v>
      </c>
      <c r="G30" s="5">
        <f>+[1]Population_Data_Annual!H68</f>
        <v>24831133.632065438</v>
      </c>
      <c r="I30" s="17">
        <f t="shared" si="0"/>
        <v>306847.532587789</v>
      </c>
      <c r="J30" s="18">
        <f t="shared" si="1"/>
        <v>1.2357371078360435E-2</v>
      </c>
    </row>
    <row r="31" spans="1:10" ht="14.45" x14ac:dyDescent="0.3">
      <c r="A31">
        <v>2037</v>
      </c>
      <c r="B31" s="5">
        <f>(B30*(C34+$E$31))</f>
        <v>25352344.228455082</v>
      </c>
      <c r="D31" s="5">
        <f t="shared" si="2"/>
        <v>17863.588650154572</v>
      </c>
      <c r="E31" s="12">
        <v>2.4898951715143932E-4</v>
      </c>
      <c r="G31" s="5">
        <f>+[1]Population_Data_Annual!H69</f>
        <v>25019560.338779766</v>
      </c>
      <c r="I31" s="17">
        <f t="shared" si="0"/>
        <v>332783.88967531547</v>
      </c>
      <c r="J31" s="18">
        <f t="shared" si="1"/>
        <v>1.3300948744471297E-2</v>
      </c>
    </row>
    <row r="32" spans="1:10" ht="14.45" x14ac:dyDescent="0.3">
      <c r="A32">
        <v>2038</v>
      </c>
      <c r="B32" s="5">
        <f>(B31*(C34+$E$32))</f>
        <v>25563236.889975227</v>
      </c>
      <c r="D32" s="5">
        <f t="shared" si="2"/>
        <v>17574.388460012153</v>
      </c>
      <c r="E32" s="12">
        <v>4.0000000000000003E-5</v>
      </c>
      <c r="G32" s="5">
        <f>+[1]Population_Data_Annual!H70</f>
        <v>25209416.888542313</v>
      </c>
      <c r="I32" s="17">
        <f t="shared" si="0"/>
        <v>353820.00143291429</v>
      </c>
      <c r="J32" s="18">
        <f t="shared" si="1"/>
        <v>1.4035231477080412E-2</v>
      </c>
    </row>
    <row r="33" spans="1:10" ht="14.45" x14ac:dyDescent="0.3">
      <c r="A33">
        <v>2039</v>
      </c>
      <c r="B33" s="5">
        <f>(B32*(C34+$E$33))</f>
        <v>25769748.678475864</v>
      </c>
      <c r="D33" s="5">
        <f t="shared" si="2"/>
        <v>17209.315708386403</v>
      </c>
      <c r="E33" s="12">
        <v>-2.0000000000000001E-4</v>
      </c>
      <c r="G33" s="5">
        <f>+[1]Population_Data_Annual!H71</f>
        <v>25400714.131466519</v>
      </c>
      <c r="I33" s="17">
        <f t="shared" si="0"/>
        <v>369034.54700934514</v>
      </c>
      <c r="J33" s="18">
        <f t="shared" si="1"/>
        <v>1.4528510698531338E-2</v>
      </c>
    </row>
    <row r="34" spans="1:10" ht="14.45" x14ac:dyDescent="0.3">
      <c r="A34">
        <v>2040</v>
      </c>
      <c r="B34" s="5">
        <v>25970488</v>
      </c>
      <c r="C34" s="6">
        <f>(B34/B29)^(1/5)</f>
        <v>1.0082784678947141</v>
      </c>
      <c r="D34" s="5">
        <f t="shared" si="2"/>
        <v>16728.276793677982</v>
      </c>
      <c r="E34" s="11"/>
      <c r="G34" s="5">
        <f>+[1]Population_Data_Annual!H72</f>
        <v>25593463</v>
      </c>
      <c r="I34" s="17">
        <f t="shared" si="0"/>
        <v>377025</v>
      </c>
      <c r="J34" s="18">
        <f t="shared" si="1"/>
        <v>1.4731300723157315E-2</v>
      </c>
    </row>
    <row r="35" spans="1:10" ht="14.45" x14ac:dyDescent="0.3">
      <c r="B35" s="5"/>
      <c r="G35" s="5"/>
    </row>
    <row r="36" spans="1:10" ht="14.45" x14ac:dyDescent="0.3">
      <c r="A36" t="s">
        <v>2</v>
      </c>
      <c r="B36" s="5"/>
      <c r="G36" s="5"/>
    </row>
    <row r="37" spans="1:10" ht="14.45" x14ac:dyDescent="0.3">
      <c r="A37" t="s">
        <v>3</v>
      </c>
      <c r="B37" s="5"/>
      <c r="G37" s="5"/>
    </row>
    <row r="38" spans="1:10" ht="14.45" x14ac:dyDescent="0.3">
      <c r="A38" t="s">
        <v>7</v>
      </c>
      <c r="B38" s="5"/>
      <c r="G38" s="5"/>
    </row>
    <row r="39" spans="1:10" ht="14.45" x14ac:dyDescent="0.3">
      <c r="B39" s="5"/>
      <c r="G39" s="5"/>
    </row>
    <row r="40" spans="1:10" x14ac:dyDescent="0.25">
      <c r="B40" s="5"/>
      <c r="G40" s="5"/>
    </row>
    <row r="41" spans="1:10" x14ac:dyDescent="0.25">
      <c r="B41" s="5"/>
      <c r="G41" s="5"/>
    </row>
    <row r="42" spans="1:10" x14ac:dyDescent="0.25">
      <c r="B42" s="5"/>
    </row>
    <row r="43" spans="1:10" x14ac:dyDescent="0.25">
      <c r="B43" s="5"/>
    </row>
    <row r="44" spans="1:10" x14ac:dyDescent="0.25">
      <c r="B44" s="5"/>
    </row>
    <row r="45" spans="1:10" x14ac:dyDescent="0.25">
      <c r="B45" s="5"/>
    </row>
    <row r="46" spans="1:10" x14ac:dyDescent="0.25">
      <c r="B46" s="5"/>
    </row>
    <row r="47" spans="1:10" x14ac:dyDescent="0.25">
      <c r="B47" s="5"/>
    </row>
    <row r="48" spans="1:10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</sheetData>
  <mergeCells count="1">
    <mergeCell ref="I2:J2"/>
  </mergeCells>
  <printOptions gridLines="1"/>
  <pageMargins left="0.7" right="0.7" top="0.75" bottom="0.2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6:M7"/>
    </sheetView>
  </sheetViews>
  <sheetFormatPr defaultColWidth="9.140625" defaultRowHeight="15" x14ac:dyDescent="0.25"/>
  <cols>
    <col min="1" max="2" width="9.140625" style="20"/>
    <col min="3" max="3" width="28.140625" style="34" bestFit="1" customWidth="1"/>
    <col min="4" max="4" width="12" style="20" bestFit="1" customWidth="1"/>
    <col min="5" max="5" width="9.140625" style="20"/>
    <col min="6" max="6" width="19.28515625" style="20" customWidth="1"/>
    <col min="7" max="7" width="26" style="20" bestFit="1" customWidth="1"/>
    <col min="8" max="8" width="14" style="20" customWidth="1"/>
    <col min="9" max="9" width="8.28515625" style="20" customWidth="1"/>
    <col min="10" max="10" width="13.5703125" style="20" customWidth="1"/>
    <col min="11" max="16384" width="9.140625" style="20"/>
  </cols>
  <sheetData>
    <row r="1" spans="1:10" ht="42.75" x14ac:dyDescent="0.25">
      <c r="A1" s="19" t="s">
        <v>13</v>
      </c>
      <c r="B1" s="19" t="s">
        <v>14</v>
      </c>
      <c r="C1" s="32" t="s">
        <v>21</v>
      </c>
      <c r="D1" s="31" t="s">
        <v>15</v>
      </c>
      <c r="F1" s="20" t="s">
        <v>16</v>
      </c>
      <c r="G1" s="21" t="s">
        <v>18</v>
      </c>
      <c r="H1" s="21" t="s">
        <v>19</v>
      </c>
      <c r="J1" s="35" t="s">
        <v>24</v>
      </c>
    </row>
    <row r="2" spans="1:10" ht="14.45" x14ac:dyDescent="0.3">
      <c r="A2" s="27">
        <v>2009</v>
      </c>
      <c r="B2" s="27">
        <v>1</v>
      </c>
      <c r="C2" s="33">
        <f>+[2]Population_Data_Monthly!C470</f>
        <v>18669045.000000011</v>
      </c>
      <c r="D2" s="23">
        <v>3981732</v>
      </c>
      <c r="G2" s="17">
        <f>+C2-[2]Population_Data_Monthly!C470</f>
        <v>0</v>
      </c>
      <c r="H2" s="26"/>
      <c r="I2" s="25"/>
    </row>
    <row r="3" spans="1:10" ht="14.45" x14ac:dyDescent="0.3">
      <c r="A3" s="27">
        <v>2009</v>
      </c>
      <c r="B3" s="27">
        <v>2</v>
      </c>
      <c r="C3" s="33">
        <f>+[2]Population_Data_Monthly!C471</f>
        <v>18675171.666666679</v>
      </c>
      <c r="D3" s="23">
        <v>3986717</v>
      </c>
      <c r="G3" s="17">
        <f>+C3-[2]Population_Data_Monthly!C471</f>
        <v>0</v>
      </c>
      <c r="H3" s="26"/>
      <c r="I3" s="25"/>
    </row>
    <row r="4" spans="1:10" ht="14.45" x14ac:dyDescent="0.3">
      <c r="A4" s="27">
        <v>2009</v>
      </c>
      <c r="B4" s="27">
        <v>3</v>
      </c>
      <c r="C4" s="33">
        <f>+[2]Population_Data_Monthly!C472</f>
        <v>18681298.333333347</v>
      </c>
      <c r="D4" s="23">
        <v>3987693</v>
      </c>
      <c r="G4" s="17">
        <f>+C4-[2]Population_Data_Monthly!C472</f>
        <v>0</v>
      </c>
      <c r="H4" s="26"/>
      <c r="I4" s="25"/>
    </row>
    <row r="5" spans="1:10" ht="14.45" x14ac:dyDescent="0.3">
      <c r="A5" s="27">
        <v>2009</v>
      </c>
      <c r="B5" s="27">
        <v>4</v>
      </c>
      <c r="C5" s="33">
        <f>[2]Population_Data_Annual!B41</f>
        <v>18687425</v>
      </c>
      <c r="D5" s="23">
        <v>3987872</v>
      </c>
      <c r="G5" s="17">
        <f>+C5-[2]Population_Data_Monthly!C473</f>
        <v>0</v>
      </c>
      <c r="H5" s="26">
        <f>C5/D5</f>
        <v>4.6860643972524691</v>
      </c>
      <c r="I5" s="25"/>
    </row>
    <row r="6" spans="1:10" ht="14.45" x14ac:dyDescent="0.3">
      <c r="A6" s="27">
        <v>2009</v>
      </c>
      <c r="B6" s="27">
        <v>5</v>
      </c>
      <c r="C6" s="33">
        <f>C5+[2]Population_Data_Annual!$D$42</f>
        <v>18696915.416666668</v>
      </c>
      <c r="D6" s="23">
        <v>3984699</v>
      </c>
      <c r="G6" s="17">
        <f>+C6-[2]Population_Data_Monthly!C474</f>
        <v>0</v>
      </c>
      <c r="H6" s="26">
        <f t="shared" ref="H6:H67" si="0">C6/D6</f>
        <v>4.6921776065561458</v>
      </c>
      <c r="I6" s="36"/>
    </row>
    <row r="7" spans="1:10" ht="14.45" x14ac:dyDescent="0.3">
      <c r="A7" s="27">
        <v>2009</v>
      </c>
      <c r="B7" s="27">
        <v>6</v>
      </c>
      <c r="C7" s="33">
        <f>C6+[2]Population_Data_Annual!$D$42</f>
        <v>18706405.833333336</v>
      </c>
      <c r="D7" s="23">
        <v>3984326</v>
      </c>
      <c r="G7" s="17">
        <f>+C7-[2]Population_Data_Monthly!C475</f>
        <v>0</v>
      </c>
      <c r="H7" s="26">
        <f t="shared" si="0"/>
        <v>4.6949988111749228</v>
      </c>
      <c r="I7" s="25"/>
    </row>
    <row r="8" spans="1:10" ht="14.45" x14ac:dyDescent="0.3">
      <c r="A8" s="27">
        <v>2009</v>
      </c>
      <c r="B8" s="27">
        <v>7</v>
      </c>
      <c r="C8" s="33">
        <f>C7+[2]Population_Data_Annual!$D$42</f>
        <v>18715896.250000004</v>
      </c>
      <c r="D8" s="23">
        <v>3984488</v>
      </c>
      <c r="G8" s="17">
        <f>+C8-[2]Population_Data_Monthly!C476</f>
        <v>0</v>
      </c>
      <c r="H8" s="26">
        <f t="shared" si="0"/>
        <v>4.6971897644063692</v>
      </c>
      <c r="I8" s="25"/>
    </row>
    <row r="9" spans="1:10" ht="14.45" x14ac:dyDescent="0.3">
      <c r="A9" s="27">
        <v>2009</v>
      </c>
      <c r="B9" s="27">
        <v>8</v>
      </c>
      <c r="C9" s="33">
        <f>C8+[2]Population_Data_Annual!$D$42</f>
        <v>18725386.666666672</v>
      </c>
      <c r="D9" s="23">
        <v>3984668</v>
      </c>
      <c r="G9" s="17">
        <f>+C9-[2]Population_Data_Monthly!C477</f>
        <v>0</v>
      </c>
      <c r="H9" s="26">
        <f t="shared" si="0"/>
        <v>4.6993593109053684</v>
      </c>
      <c r="I9" s="25"/>
    </row>
    <row r="10" spans="1:10" ht="14.45" x14ac:dyDescent="0.3">
      <c r="A10" s="27">
        <v>2009</v>
      </c>
      <c r="B10" s="27">
        <v>9</v>
      </c>
      <c r="C10" s="33">
        <f>C9+[2]Population_Data_Annual!$D$42</f>
        <v>18734877.08333334</v>
      </c>
      <c r="D10" s="23">
        <v>3981876</v>
      </c>
      <c r="G10" s="17">
        <f>+C10-[2]Population_Data_Monthly!C478</f>
        <v>0</v>
      </c>
      <c r="H10" s="26">
        <f t="shared" si="0"/>
        <v>4.7050377970919586</v>
      </c>
      <c r="I10" s="25"/>
    </row>
    <row r="11" spans="1:10" ht="14.45" x14ac:dyDescent="0.3">
      <c r="A11" s="27">
        <v>2009</v>
      </c>
      <c r="B11" s="27">
        <v>10</v>
      </c>
      <c r="C11" s="33">
        <f>C10+[2]Population_Data_Annual!$D$42</f>
        <v>18744367.500000007</v>
      </c>
      <c r="D11" s="23">
        <v>3980940</v>
      </c>
      <c r="G11" s="17">
        <f>+C11-[2]Population_Data_Monthly!C479</f>
        <v>0</v>
      </c>
      <c r="H11" s="26">
        <f t="shared" si="0"/>
        <v>4.7085280109722847</v>
      </c>
      <c r="I11" s="25"/>
    </row>
    <row r="12" spans="1:10" ht="14.45" x14ac:dyDescent="0.3">
      <c r="A12" s="27">
        <v>2009</v>
      </c>
      <c r="B12" s="27">
        <v>11</v>
      </c>
      <c r="C12" s="33">
        <f>C11+[2]Population_Data_Annual!$D$42</f>
        <v>18753857.916666675</v>
      </c>
      <c r="D12" s="23">
        <v>3984445</v>
      </c>
      <c r="G12" s="17">
        <f>+C12-[2]Population_Data_Monthly!C480</f>
        <v>0</v>
      </c>
      <c r="H12" s="26">
        <f t="shared" si="0"/>
        <v>4.706767922926951</v>
      </c>
      <c r="I12" s="25"/>
    </row>
    <row r="13" spans="1:10" ht="14.45" x14ac:dyDescent="0.3">
      <c r="A13" s="27">
        <v>2009</v>
      </c>
      <c r="B13" s="27">
        <v>12</v>
      </c>
      <c r="C13" s="33">
        <f>C12+[2]Population_Data_Annual!$D$42</f>
        <v>18763348.333333343</v>
      </c>
      <c r="D13" s="23">
        <v>3984423</v>
      </c>
      <c r="F13" s="23">
        <f>AVERAGE(C2:C13)</f>
        <v>18712832.916666672</v>
      </c>
      <c r="G13" s="17">
        <f>+C13-[2]Population_Data_Monthly!C481</f>
        <v>0</v>
      </c>
      <c r="H13" s="26">
        <f t="shared" si="0"/>
        <v>4.709175791158053</v>
      </c>
      <c r="I13" s="25"/>
    </row>
    <row r="14" spans="1:10" ht="14.45" x14ac:dyDescent="0.3">
      <c r="A14" s="27">
        <v>2010</v>
      </c>
      <c r="B14" s="27">
        <v>1</v>
      </c>
      <c r="C14" s="33">
        <f>C13+[2]Population_Data_Annual!$D$42</f>
        <v>18772838.750000011</v>
      </c>
      <c r="D14" s="23">
        <v>3988092</v>
      </c>
      <c r="G14" s="17">
        <f>+C14-[2]Population_Data_Monthly!C482</f>
        <v>0</v>
      </c>
      <c r="H14" s="26">
        <f t="shared" si="0"/>
        <v>4.7072230906408405</v>
      </c>
      <c r="I14" s="25"/>
      <c r="J14" s="23"/>
    </row>
    <row r="15" spans="1:10" ht="14.45" x14ac:dyDescent="0.3">
      <c r="A15" s="27">
        <v>2010</v>
      </c>
      <c r="B15" s="27">
        <v>2</v>
      </c>
      <c r="C15" s="33">
        <f>C14+[2]Population_Data_Annual!$D$42</f>
        <v>18782329.166666679</v>
      </c>
      <c r="D15" s="23">
        <v>3996803</v>
      </c>
      <c r="G15" s="17">
        <f>+C15-[2]Population_Data_Monthly!C483</f>
        <v>0</v>
      </c>
      <c r="H15" s="26">
        <f t="shared" si="0"/>
        <v>4.699338237753194</v>
      </c>
      <c r="I15" s="25"/>
      <c r="J15" s="23"/>
    </row>
    <row r="16" spans="1:10" ht="14.45" x14ac:dyDescent="0.3">
      <c r="A16" s="27">
        <v>2010</v>
      </c>
      <c r="B16" s="27">
        <v>3</v>
      </c>
      <c r="C16" s="33">
        <f>C15+[2]Population_Data_Annual!$D$42</f>
        <v>18791819.583333347</v>
      </c>
      <c r="D16" s="23">
        <v>4002154</v>
      </c>
      <c r="G16" s="17">
        <f>+C16-[2]Population_Data_Monthly!C484</f>
        <v>0</v>
      </c>
      <c r="H16" s="26">
        <f t="shared" si="0"/>
        <v>4.6954264087122448</v>
      </c>
      <c r="I16" s="25"/>
      <c r="J16" s="23"/>
    </row>
    <row r="17" spans="1:10" ht="14.45" x14ac:dyDescent="0.3">
      <c r="A17" s="27">
        <v>2010</v>
      </c>
      <c r="B17" s="27">
        <v>4</v>
      </c>
      <c r="C17" s="33">
        <f>+'Annual Forecast'!$B$4</f>
        <v>18801332</v>
      </c>
      <c r="D17" s="23">
        <v>4005428</v>
      </c>
      <c r="G17" s="17">
        <f>+C17-[2]Population_Data_Monthly!C485</f>
        <v>22</v>
      </c>
      <c r="H17" s="26">
        <f t="shared" si="0"/>
        <v>4.6939632918130094</v>
      </c>
      <c r="I17" s="25"/>
      <c r="J17" s="23"/>
    </row>
    <row r="18" spans="1:10" ht="14.45" x14ac:dyDescent="0.3">
      <c r="A18" s="27">
        <v>2010</v>
      </c>
      <c r="B18" s="27">
        <v>5</v>
      </c>
      <c r="C18" s="33">
        <f>C17+[2]Population_Data_Annual!$D$43</f>
        <v>18809976.833333332</v>
      </c>
      <c r="D18" s="23">
        <v>4006527</v>
      </c>
      <c r="G18" s="17">
        <f>+C18-[2]Population_Data_Monthly!C486</f>
        <v>22</v>
      </c>
      <c r="H18" s="26">
        <f t="shared" si="0"/>
        <v>4.6948334139101853</v>
      </c>
      <c r="I18" s="25"/>
      <c r="J18" s="23"/>
    </row>
    <row r="19" spans="1:10" ht="14.45" x14ac:dyDescent="0.3">
      <c r="A19" s="27">
        <v>2010</v>
      </c>
      <c r="B19" s="27">
        <v>6</v>
      </c>
      <c r="C19" s="33">
        <f>C18+[2]Population_Data_Annual!$D$43</f>
        <v>18818621.666666664</v>
      </c>
      <c r="D19" s="23">
        <v>4006189</v>
      </c>
      <c r="G19" s="17">
        <f>+C19-[2]Population_Data_Monthly!C487</f>
        <v>22</v>
      </c>
      <c r="H19" s="26">
        <f t="shared" si="0"/>
        <v>4.6973873840367153</v>
      </c>
      <c r="I19" s="25"/>
      <c r="J19" s="23"/>
    </row>
    <row r="20" spans="1:10" ht="14.45" x14ac:dyDescent="0.3">
      <c r="A20" s="27">
        <v>2010</v>
      </c>
      <c r="B20" s="27">
        <v>7</v>
      </c>
      <c r="C20" s="33">
        <f>C19+[2]Population_Data_Annual!$D$43</f>
        <v>18827266.499999996</v>
      </c>
      <c r="D20" s="23">
        <v>4006320</v>
      </c>
      <c r="G20" s="17">
        <f>+C20-[2]Population_Data_Monthly!C488</f>
        <v>22</v>
      </c>
      <c r="H20" s="26">
        <f t="shared" si="0"/>
        <v>4.6993915862936548</v>
      </c>
      <c r="I20" s="25"/>
      <c r="J20" s="23"/>
    </row>
    <row r="21" spans="1:10" ht="14.45" x14ac:dyDescent="0.3">
      <c r="A21" s="27">
        <v>2010</v>
      </c>
      <c r="B21" s="27">
        <v>8</v>
      </c>
      <c r="C21" s="33">
        <f>C20+[2]Population_Data_Annual!$D$43</f>
        <v>18835911.333333328</v>
      </c>
      <c r="D21" s="23">
        <v>4009524</v>
      </c>
      <c r="G21" s="17">
        <f>+C21-[2]Population_Data_Monthly!C489</f>
        <v>22</v>
      </c>
      <c r="H21" s="26">
        <f t="shared" si="0"/>
        <v>4.6977923896535669</v>
      </c>
      <c r="I21" s="25"/>
      <c r="J21" s="23"/>
    </row>
    <row r="22" spans="1:10" ht="14.45" x14ac:dyDescent="0.3">
      <c r="A22" s="27">
        <v>2010</v>
      </c>
      <c r="B22" s="27">
        <v>9</v>
      </c>
      <c r="C22" s="33">
        <f>C21+[2]Population_Data_Annual!$D$43</f>
        <v>18844556.16666666</v>
      </c>
      <c r="D22" s="23">
        <v>4007495</v>
      </c>
      <c r="G22" s="17">
        <f>+C22-[2]Population_Data_Monthly!C490</f>
        <v>22</v>
      </c>
      <c r="H22" s="26">
        <f t="shared" si="0"/>
        <v>4.7023280544745933</v>
      </c>
      <c r="I22" s="25"/>
      <c r="J22" s="23"/>
    </row>
    <row r="23" spans="1:10" ht="14.45" x14ac:dyDescent="0.3">
      <c r="A23" s="27">
        <v>2010</v>
      </c>
      <c r="B23" s="27">
        <v>10</v>
      </c>
      <c r="C23" s="33">
        <f>C22+[2]Population_Data_Annual!$D$43</f>
        <v>18853200.999999993</v>
      </c>
      <c r="D23" s="23">
        <v>4006475</v>
      </c>
      <c r="G23" s="17">
        <f>+C23-[2]Population_Data_Monthly!C491</f>
        <v>22</v>
      </c>
      <c r="H23" s="26">
        <f t="shared" si="0"/>
        <v>4.7056829257639174</v>
      </c>
      <c r="I23" s="25"/>
      <c r="J23" s="23"/>
    </row>
    <row r="24" spans="1:10" ht="14.45" x14ac:dyDescent="0.3">
      <c r="A24" s="27">
        <v>2010</v>
      </c>
      <c r="B24" s="27">
        <v>11</v>
      </c>
      <c r="C24" s="33">
        <f>C23+[2]Population_Data_Annual!$D$43</f>
        <v>18861845.833333325</v>
      </c>
      <c r="D24" s="23">
        <v>4007538</v>
      </c>
      <c r="G24" s="17">
        <f>+C24-[2]Population_Data_Monthly!C492</f>
        <v>22</v>
      </c>
      <c r="H24" s="26">
        <f t="shared" si="0"/>
        <v>4.7065918859243068</v>
      </c>
      <c r="I24" s="25"/>
      <c r="J24" s="23"/>
    </row>
    <row r="25" spans="1:10" ht="14.45" x14ac:dyDescent="0.3">
      <c r="A25" s="27">
        <v>2010</v>
      </c>
      <c r="B25" s="27">
        <v>12</v>
      </c>
      <c r="C25" s="33">
        <f>C24+[2]Population_Data_Annual!$D$43</f>
        <v>18870490.666666657</v>
      </c>
      <c r="D25" s="23">
        <v>4009847</v>
      </c>
      <c r="F25" s="23">
        <f>AVERAGE(C14:C25)</f>
        <v>18822515.791666668</v>
      </c>
      <c r="G25" s="17">
        <f>+C25-[2]Population_Data_Monthly!C493</f>
        <v>22</v>
      </c>
      <c r="H25" s="26">
        <f t="shared" si="0"/>
        <v>4.706037578657404</v>
      </c>
      <c r="I25" s="25"/>
      <c r="J25" s="23"/>
    </row>
    <row r="26" spans="1:10" ht="14.45" x14ac:dyDescent="0.3">
      <c r="A26" s="27">
        <v>2011</v>
      </c>
      <c r="B26" s="27">
        <v>1</v>
      </c>
      <c r="C26" s="33">
        <f>C25+'Annual Forecast'!$D$5</f>
        <v>18879135.499999989</v>
      </c>
      <c r="D26" s="23">
        <v>4015002</v>
      </c>
      <c r="G26" s="17">
        <f>+C26-[2]Population_Data_Monthly!C494</f>
        <v>22</v>
      </c>
      <c r="H26" s="26">
        <f t="shared" si="0"/>
        <v>4.7021484671738616</v>
      </c>
      <c r="I26" s="25"/>
      <c r="J26" s="23"/>
    </row>
    <row r="27" spans="1:10" ht="14.45" x14ac:dyDescent="0.3">
      <c r="A27" s="27">
        <v>2011</v>
      </c>
      <c r="B27" s="27">
        <v>2</v>
      </c>
      <c r="C27" s="33">
        <f>C26+'Annual Forecast'!$D$5</f>
        <v>18887780.333333321</v>
      </c>
      <c r="D27" s="23">
        <v>4021384</v>
      </c>
      <c r="G27" s="17">
        <f>+C27-[2]Population_Data_Monthly!C495</f>
        <v>22</v>
      </c>
      <c r="H27" s="26">
        <f t="shared" si="0"/>
        <v>4.696835799151069</v>
      </c>
      <c r="I27" s="25"/>
      <c r="J27" s="23"/>
    </row>
    <row r="28" spans="1:10" ht="14.45" x14ac:dyDescent="0.3">
      <c r="A28" s="27">
        <v>2011</v>
      </c>
      <c r="B28" s="27">
        <v>3</v>
      </c>
      <c r="C28" s="33">
        <f>C27+'Annual Forecast'!$D$5</f>
        <v>18896425.166666653</v>
      </c>
      <c r="D28" s="23">
        <v>4027937</v>
      </c>
      <c r="G28" s="17">
        <f>+C28-[2]Population_Data_Monthly!C496</f>
        <v>22</v>
      </c>
      <c r="H28" s="26">
        <f t="shared" si="0"/>
        <v>4.6913407947211319</v>
      </c>
      <c r="I28" s="25"/>
      <c r="J28" s="23"/>
    </row>
    <row r="29" spans="1:10" ht="14.45" x14ac:dyDescent="0.3">
      <c r="A29" s="27">
        <v>2011</v>
      </c>
      <c r="B29" s="27">
        <v>4</v>
      </c>
      <c r="C29" s="33">
        <f>+'Annual Forecast'!$B$5</f>
        <v>18905070</v>
      </c>
      <c r="D29" s="23">
        <v>4030950</v>
      </c>
      <c r="G29" s="17">
        <f>+C29-[2]Population_Data_Monthly!C497</f>
        <v>22</v>
      </c>
      <c r="H29" s="26">
        <f t="shared" si="0"/>
        <v>4.6899787891191904</v>
      </c>
      <c r="I29" s="25"/>
      <c r="J29" s="23"/>
    </row>
    <row r="30" spans="1:10" ht="14.45" x14ac:dyDescent="0.3">
      <c r="A30" s="27">
        <v>2011</v>
      </c>
      <c r="B30" s="27">
        <v>5</v>
      </c>
      <c r="C30" s="33">
        <f>C29+'Annual Forecast'!$D$6</f>
        <v>18919183.666666668</v>
      </c>
      <c r="D30" s="23">
        <v>4029779</v>
      </c>
      <c r="G30" s="17">
        <f>+C30-[2]Population_Data_Monthly!C498</f>
        <v>20.16666666790843</v>
      </c>
      <c r="H30" s="26">
        <f t="shared" si="0"/>
        <v>4.6948439769691257</v>
      </c>
      <c r="I30" s="25"/>
      <c r="J30" s="23"/>
    </row>
    <row r="31" spans="1:10" ht="14.45" x14ac:dyDescent="0.3">
      <c r="A31" s="27">
        <v>2011</v>
      </c>
      <c r="B31" s="27">
        <v>6</v>
      </c>
      <c r="C31" s="33">
        <f>C30+'Annual Forecast'!$D$6</f>
        <v>18933297.333333336</v>
      </c>
      <c r="D31" s="23">
        <v>4028663</v>
      </c>
      <c r="G31" s="17">
        <f>+C31-[2]Population_Data_Monthly!C499</f>
        <v>18.33333333581686</v>
      </c>
      <c r="H31" s="26">
        <f t="shared" si="0"/>
        <v>4.6996478318820252</v>
      </c>
      <c r="I31" s="25"/>
      <c r="J31" s="23"/>
    </row>
    <row r="32" spans="1:10" ht="14.45" x14ac:dyDescent="0.3">
      <c r="A32" s="27">
        <v>2011</v>
      </c>
      <c r="B32" s="27">
        <v>7</v>
      </c>
      <c r="C32" s="33">
        <f>C31+'Annual Forecast'!$D$6</f>
        <v>18947411.000000004</v>
      </c>
      <c r="D32" s="23">
        <v>4028593</v>
      </c>
      <c r="G32" s="17">
        <f>+C32-[2]Population_Data_Monthly!C500</f>
        <v>16.50000000372529</v>
      </c>
      <c r="H32" s="26">
        <f t="shared" si="0"/>
        <v>4.7032328656679896</v>
      </c>
      <c r="I32" s="25"/>
      <c r="J32" s="23"/>
    </row>
    <row r="33" spans="1:10" ht="14.45" x14ac:dyDescent="0.3">
      <c r="A33" s="27">
        <v>2011</v>
      </c>
      <c r="B33" s="27">
        <v>8</v>
      </c>
      <c r="C33" s="33">
        <f>C32+'Annual Forecast'!$D$6</f>
        <v>18961524.666666672</v>
      </c>
      <c r="D33" s="23">
        <v>4028766</v>
      </c>
      <c r="G33" s="17">
        <f>+C33-[2]Population_Data_Monthly!C501</f>
        <v>14.66666667163372</v>
      </c>
      <c r="H33" s="26">
        <f t="shared" si="0"/>
        <v>4.7065341264959724</v>
      </c>
      <c r="I33" s="25"/>
      <c r="J33" s="23"/>
    </row>
    <row r="34" spans="1:10" ht="14.45" x14ac:dyDescent="0.3">
      <c r="A34" s="27">
        <v>2011</v>
      </c>
      <c r="B34" s="27">
        <v>9</v>
      </c>
      <c r="C34" s="33">
        <f>C33+'Annual Forecast'!$D$6</f>
        <v>18975638.33333334</v>
      </c>
      <c r="D34" s="23">
        <v>4024718</v>
      </c>
      <c r="G34" s="17">
        <f>+C34-[2]Population_Data_Monthly!C502</f>
        <v>12.83333333954215</v>
      </c>
      <c r="H34" s="26">
        <f t="shared" si="0"/>
        <v>4.7147746334857104</v>
      </c>
      <c r="I34" s="25"/>
      <c r="J34" s="23"/>
    </row>
    <row r="35" spans="1:10" ht="14.45" x14ac:dyDescent="0.3">
      <c r="A35" s="27">
        <v>2011</v>
      </c>
      <c r="B35" s="27">
        <v>10</v>
      </c>
      <c r="C35" s="33">
        <f>C34+'Annual Forecast'!$D$6</f>
        <v>18989752.000000007</v>
      </c>
      <c r="D35" s="23">
        <v>4025416</v>
      </c>
      <c r="G35" s="17">
        <f>+C35-[2]Population_Data_Monthly!C503</f>
        <v>11.000000007450581</v>
      </c>
      <c r="H35" s="26">
        <f t="shared" si="0"/>
        <v>4.7174632385820514</v>
      </c>
      <c r="I35" s="25"/>
      <c r="J35" s="23"/>
    </row>
    <row r="36" spans="1:10" ht="14.45" x14ac:dyDescent="0.3">
      <c r="A36" s="27">
        <v>2011</v>
      </c>
      <c r="B36" s="27">
        <v>11</v>
      </c>
      <c r="C36" s="33">
        <f>C35+'Annual Forecast'!$D$6</f>
        <v>19003865.666666675</v>
      </c>
      <c r="D36" s="23">
        <v>4027556</v>
      </c>
      <c r="G36" s="17">
        <f>+C36-[2]Population_Data_Monthly!C504</f>
        <v>9.1666666753590107</v>
      </c>
      <c r="H36" s="26">
        <f t="shared" si="0"/>
        <v>4.7184609392561336</v>
      </c>
      <c r="I36" s="25"/>
      <c r="J36" s="23"/>
    </row>
    <row r="37" spans="1:10" ht="14.45" x14ac:dyDescent="0.3">
      <c r="A37" s="27">
        <v>2011</v>
      </c>
      <c r="B37" s="27">
        <v>12</v>
      </c>
      <c r="C37" s="33">
        <f>C36+'Annual Forecast'!$D$6</f>
        <v>19017979.333333343</v>
      </c>
      <c r="D37" s="23">
        <v>4032352</v>
      </c>
      <c r="F37" s="23">
        <f>AVERAGE(C26:C37)</f>
        <v>18943088.583333332</v>
      </c>
      <c r="G37" s="17">
        <f>+C37-[2]Population_Data_Monthly!C505</f>
        <v>7.3333333432674408</v>
      </c>
      <c r="H37" s="26">
        <f t="shared" si="0"/>
        <v>4.716349002600305</v>
      </c>
      <c r="I37" s="25"/>
      <c r="J37" s="23"/>
    </row>
    <row r="38" spans="1:10" x14ac:dyDescent="0.25">
      <c r="A38" s="27">
        <v>2012</v>
      </c>
      <c r="B38" s="27">
        <v>1</v>
      </c>
      <c r="C38" s="33">
        <f>C37+'Annual Forecast'!$D$6</f>
        <v>19032093.000000011</v>
      </c>
      <c r="D38" s="23">
        <v>4037796</v>
      </c>
      <c r="G38" s="17">
        <f>+C38-[2]Population_Data_Monthly!C506</f>
        <v>5.5000000111758709</v>
      </c>
      <c r="H38" s="26">
        <f t="shared" si="0"/>
        <v>4.7134855252717101</v>
      </c>
      <c r="I38" s="25"/>
      <c r="J38" s="23"/>
    </row>
    <row r="39" spans="1:10" x14ac:dyDescent="0.25">
      <c r="A39" s="27">
        <v>2012</v>
      </c>
      <c r="B39" s="27">
        <v>2</v>
      </c>
      <c r="C39" s="33">
        <f>C38+'Annual Forecast'!$D$6</f>
        <v>19046206.666666679</v>
      </c>
      <c r="D39" s="23">
        <v>4043285</v>
      </c>
      <c r="G39" s="17">
        <f>+C39-[2]Population_Data_Monthly!C507</f>
        <v>3.666666679084301</v>
      </c>
      <c r="H39" s="26">
        <f t="shared" si="0"/>
        <v>4.7105773317158395</v>
      </c>
      <c r="I39" s="25"/>
      <c r="J39" s="23"/>
    </row>
    <row r="40" spans="1:10" x14ac:dyDescent="0.25">
      <c r="A40" s="27">
        <v>2012</v>
      </c>
      <c r="B40" s="27">
        <v>3</v>
      </c>
      <c r="C40" s="33">
        <f>C39+'Annual Forecast'!$D$6</f>
        <v>19060320.333333347</v>
      </c>
      <c r="D40" s="23">
        <v>4051099</v>
      </c>
      <c r="G40" s="17">
        <f>+C40-[2]Population_Data_Monthly!C508</f>
        <v>1.8333333469927311</v>
      </c>
      <c r="H40" s="26">
        <f t="shared" si="0"/>
        <v>4.7049752013795141</v>
      </c>
      <c r="I40" s="25"/>
      <c r="J40" s="23"/>
    </row>
    <row r="41" spans="1:10" x14ac:dyDescent="0.25">
      <c r="A41" s="27">
        <v>2012</v>
      </c>
      <c r="B41" s="27">
        <v>4</v>
      </c>
      <c r="C41" s="33">
        <f>+'Annual Forecast'!$B$6</f>
        <v>19074434</v>
      </c>
      <c r="D41" s="23">
        <v>4053654</v>
      </c>
      <c r="G41" s="17">
        <f>+C41-[2]Population_Data_Monthly!C509</f>
        <v>0</v>
      </c>
      <c r="H41" s="26">
        <f t="shared" si="0"/>
        <v>4.705491391223819</v>
      </c>
      <c r="I41" s="25"/>
      <c r="J41" s="23"/>
    </row>
    <row r="42" spans="1:10" x14ac:dyDescent="0.25">
      <c r="A42" s="27">
        <v>2012</v>
      </c>
      <c r="B42" s="27">
        <v>5</v>
      </c>
      <c r="C42" s="33">
        <f>C41+'Annual Forecast'!$D$7</f>
        <v>19089859.75</v>
      </c>
      <c r="D42" s="23">
        <v>4052782</v>
      </c>
      <c r="G42" s="17">
        <f>+C42-[2]Population_Data_Monthly!C510</f>
        <v>-174.16666666790843</v>
      </c>
      <c r="H42" s="26">
        <f t="shared" si="0"/>
        <v>4.7103100413493744</v>
      </c>
      <c r="I42" s="25"/>
      <c r="J42" s="23"/>
    </row>
    <row r="43" spans="1:10" x14ac:dyDescent="0.25">
      <c r="A43" s="22">
        <v>2012</v>
      </c>
      <c r="B43" s="22">
        <v>6</v>
      </c>
      <c r="C43" s="33">
        <f>C42+'Annual Forecast'!$D$7</f>
        <v>19105285.5</v>
      </c>
      <c r="D43" s="28">
        <v>4051323</v>
      </c>
      <c r="E43" s="29"/>
      <c r="F43" s="29"/>
      <c r="G43" s="17">
        <f>+C43-[2]Population_Data_Monthly!C511</f>
        <v>-348.33333333581686</v>
      </c>
      <c r="H43" s="26">
        <f t="shared" si="0"/>
        <v>4.7158139452223384</v>
      </c>
      <c r="I43" s="25"/>
      <c r="J43" s="23"/>
    </row>
    <row r="44" spans="1:10" x14ac:dyDescent="0.25">
      <c r="A44" s="27">
        <v>2012</v>
      </c>
      <c r="B44" s="27">
        <v>7</v>
      </c>
      <c r="C44" s="33">
        <f>C43+'Annual Forecast'!$D$7</f>
        <v>19120711.25</v>
      </c>
      <c r="D44" s="23">
        <v>4052570</v>
      </c>
      <c r="G44" s="17">
        <f>+C44-[2]Population_Data_Monthly!C512</f>
        <v>-522.50000000372529</v>
      </c>
      <c r="H44" s="26">
        <f t="shared" si="0"/>
        <v>4.7181692728318083</v>
      </c>
      <c r="I44" s="25"/>
      <c r="J44" s="23"/>
    </row>
    <row r="45" spans="1:10" x14ac:dyDescent="0.25">
      <c r="A45" s="22">
        <v>2012</v>
      </c>
      <c r="B45" s="22">
        <v>8</v>
      </c>
      <c r="C45" s="33">
        <f>C44+'Annual Forecast'!$D$7</f>
        <v>19136137</v>
      </c>
      <c r="D45" s="28">
        <v>4054570</v>
      </c>
      <c r="E45" s="29"/>
      <c r="F45" s="29"/>
      <c r="G45" s="17">
        <f>+C45-[2]Population_Data_Monthly!C513</f>
        <v>-696.66666667163372</v>
      </c>
      <c r="H45" s="26">
        <f t="shared" si="0"/>
        <v>4.7196464729922036</v>
      </c>
      <c r="I45" s="30"/>
      <c r="J45" s="23"/>
    </row>
    <row r="46" spans="1:10" x14ac:dyDescent="0.25">
      <c r="A46" s="22">
        <v>2012</v>
      </c>
      <c r="B46" s="22">
        <v>9</v>
      </c>
      <c r="C46" s="33">
        <f>C45+'Annual Forecast'!$D$7</f>
        <v>19151562.75</v>
      </c>
      <c r="D46" s="28">
        <v>4053644</v>
      </c>
      <c r="E46" s="29"/>
      <c r="F46" s="29"/>
      <c r="G46" s="17">
        <f>+C46-[2]Population_Data_Monthly!C514</f>
        <v>-870.83333333954215</v>
      </c>
      <c r="H46" s="26">
        <f t="shared" si="0"/>
        <v>4.7245300154626308</v>
      </c>
      <c r="I46" s="30"/>
      <c r="J46" s="23"/>
    </row>
    <row r="47" spans="1:10" x14ac:dyDescent="0.25">
      <c r="A47" s="22">
        <v>2012</v>
      </c>
      <c r="B47" s="22">
        <v>10</v>
      </c>
      <c r="C47" s="33">
        <f>C46+'Annual Forecast'!$D$7</f>
        <v>19166988.5</v>
      </c>
      <c r="D47" s="28">
        <v>4055163</v>
      </c>
      <c r="E47" s="29"/>
      <c r="F47" s="29"/>
      <c r="G47" s="17">
        <f>+C47-[2]Population_Data_Monthly!C515</f>
        <v>-1045.0000000074506</v>
      </c>
      <c r="H47" s="26">
        <f t="shared" si="0"/>
        <v>4.7265642589459409</v>
      </c>
      <c r="I47" s="30"/>
      <c r="J47" s="23"/>
    </row>
    <row r="48" spans="1:10" x14ac:dyDescent="0.25">
      <c r="A48" s="22">
        <v>2012</v>
      </c>
      <c r="B48" s="22">
        <v>11</v>
      </c>
      <c r="C48" s="33">
        <f>C47+'Annual Forecast'!$D$7</f>
        <v>19182414.25</v>
      </c>
      <c r="D48" s="28">
        <v>4058216</v>
      </c>
      <c r="E48" s="29"/>
      <c r="F48" s="29"/>
      <c r="G48" s="17">
        <f>+C48-[2]Population_Data_Monthly!C516</f>
        <v>-1219.166666675359</v>
      </c>
      <c r="H48" s="26">
        <f t="shared" si="0"/>
        <v>4.7268095759318873</v>
      </c>
      <c r="I48" s="30"/>
      <c r="J48" s="23"/>
    </row>
    <row r="49" spans="1:10" x14ac:dyDescent="0.25">
      <c r="A49" s="22">
        <v>2012</v>
      </c>
      <c r="B49" s="22">
        <v>12</v>
      </c>
      <c r="C49" s="33">
        <f>C48+'Annual Forecast'!$D$7</f>
        <v>19197840</v>
      </c>
      <c r="D49" s="28">
        <v>4061984</v>
      </c>
      <c r="E49" s="29"/>
      <c r="F49" s="28">
        <f>AVERAGE(C38:C49)</f>
        <v>19113654.416666668</v>
      </c>
      <c r="G49" s="17">
        <f>+C49-[2]Population_Data_Monthly!C517</f>
        <v>-1393.3333333432674</v>
      </c>
      <c r="H49" s="26">
        <f t="shared" si="0"/>
        <v>4.7262224568092837</v>
      </c>
      <c r="I49" s="30"/>
      <c r="J49" s="23"/>
    </row>
    <row r="50" spans="1:10" x14ac:dyDescent="0.25">
      <c r="A50" s="22">
        <v>2013</v>
      </c>
      <c r="B50" s="22">
        <v>1</v>
      </c>
      <c r="C50" s="33">
        <f>C49+'Annual Forecast'!$D$7</f>
        <v>19213265.75</v>
      </c>
      <c r="D50" s="28">
        <v>4068399</v>
      </c>
      <c r="E50" s="29"/>
      <c r="F50" s="29"/>
      <c r="G50" s="17">
        <f>+C50-[2]Population_Data_Monthly!C518</f>
        <v>-1567.5000000111759</v>
      </c>
      <c r="H50" s="26">
        <f t="shared" si="0"/>
        <v>4.7225618111694549</v>
      </c>
      <c r="I50" s="25"/>
      <c r="J50" s="23"/>
    </row>
    <row r="51" spans="1:10" x14ac:dyDescent="0.25">
      <c r="A51" s="27">
        <v>2013</v>
      </c>
      <c r="B51" s="27">
        <v>2</v>
      </c>
      <c r="C51" s="33">
        <f>C50+'Annual Forecast'!$D$7</f>
        <v>19228691.5</v>
      </c>
      <c r="D51" s="28">
        <v>4072597</v>
      </c>
      <c r="G51" s="17">
        <f>+C51-[2]Population_Data_Monthly!C519</f>
        <v>-1741.6666666790843</v>
      </c>
      <c r="H51" s="26">
        <f t="shared" si="0"/>
        <v>4.7214815264068601</v>
      </c>
      <c r="I51" s="25"/>
      <c r="J51" s="23"/>
    </row>
    <row r="52" spans="1:10" x14ac:dyDescent="0.25">
      <c r="A52" s="27">
        <v>2013</v>
      </c>
      <c r="B52" s="27">
        <v>3</v>
      </c>
      <c r="C52" s="33">
        <f>C51+'Annual Forecast'!$D$7</f>
        <v>19244117.25</v>
      </c>
      <c r="D52" s="28">
        <v>4078650</v>
      </c>
      <c r="G52" s="17">
        <f>+C52-[2]Population_Data_Monthly!C520</f>
        <v>-1915.8333333469927</v>
      </c>
      <c r="H52" s="26">
        <f t="shared" si="0"/>
        <v>4.7182565922547903</v>
      </c>
      <c r="I52" s="25"/>
      <c r="J52" s="23"/>
    </row>
    <row r="53" spans="1:10" x14ac:dyDescent="0.25">
      <c r="A53" s="27">
        <v>2013</v>
      </c>
      <c r="B53" s="27">
        <v>4</v>
      </c>
      <c r="C53" s="33">
        <f>+'Annual Forecast'!$B$7</f>
        <v>19259543</v>
      </c>
      <c r="D53" s="28">
        <v>4081968</v>
      </c>
      <c r="G53" s="17">
        <f>+C53-[2]Population_Data_Monthly!C521</f>
        <v>-2090</v>
      </c>
      <c r="H53" s="26">
        <f t="shared" si="0"/>
        <v>4.7182003876561502</v>
      </c>
      <c r="I53" s="25"/>
      <c r="J53" s="23"/>
    </row>
    <row r="54" spans="1:10" x14ac:dyDescent="0.25">
      <c r="A54" s="27">
        <v>2013</v>
      </c>
      <c r="B54" s="27">
        <v>5</v>
      </c>
      <c r="C54" s="33">
        <f>C53+'Annual Forecast'!$D$8</f>
        <v>19279901.166666668</v>
      </c>
      <c r="D54" s="28">
        <v>4083253</v>
      </c>
      <c r="G54" s="17">
        <f>+C54-[2]Population_Data_Monthly!C522</f>
        <v>-340.41666666418314</v>
      </c>
      <c r="H54" s="26">
        <f t="shared" si="0"/>
        <v>4.7217013412263871</v>
      </c>
      <c r="I54" s="25"/>
      <c r="J54" s="23"/>
    </row>
    <row r="55" spans="1:10" x14ac:dyDescent="0.25">
      <c r="A55" s="22">
        <v>2013</v>
      </c>
      <c r="B55" s="22">
        <v>6</v>
      </c>
      <c r="C55" s="33">
        <f>C54+'Annual Forecast'!$D$8</f>
        <v>19300259.333333336</v>
      </c>
      <c r="D55" s="28">
        <v>4084806</v>
      </c>
      <c r="E55" s="29"/>
      <c r="F55" s="29"/>
      <c r="G55" s="17">
        <f>+C55-[2]Population_Data_Monthly!C523</f>
        <v>1409.1666666716337</v>
      </c>
      <c r="H55" s="26">
        <f t="shared" si="0"/>
        <v>4.7248900763789852</v>
      </c>
      <c r="I55" s="25"/>
      <c r="J55" s="23"/>
    </row>
    <row r="56" spans="1:10" x14ac:dyDescent="0.25">
      <c r="A56" s="22">
        <v>2013</v>
      </c>
      <c r="B56" s="22">
        <v>7</v>
      </c>
      <c r="C56" s="33">
        <f>C55+'Annual Forecast'!$D$8</f>
        <v>19320617.500000004</v>
      </c>
      <c r="D56" s="28">
        <v>4091309</v>
      </c>
      <c r="E56" s="29"/>
      <c r="F56" s="29"/>
      <c r="G56" s="17">
        <f>+C56-[2]Population_Data_Monthly!C524</f>
        <v>3158.7500000074506</v>
      </c>
      <c r="H56" s="26">
        <f t="shared" si="0"/>
        <v>4.722355974579286</v>
      </c>
      <c r="I56" s="25"/>
      <c r="J56" s="23"/>
    </row>
    <row r="57" spans="1:10" x14ac:dyDescent="0.25">
      <c r="A57" s="22">
        <v>2013</v>
      </c>
      <c r="B57" s="22">
        <v>8</v>
      </c>
      <c r="C57" s="33">
        <f>C56+'Annual Forecast'!$D$8</f>
        <v>19340975.666666672</v>
      </c>
      <c r="D57" s="28">
        <v>4100454</v>
      </c>
      <c r="E57" s="29"/>
      <c r="F57" s="29"/>
      <c r="G57" s="17">
        <f>+C57-[2]Population_Data_Monthly!C525</f>
        <v>4908.3333333432674</v>
      </c>
      <c r="H57" s="26">
        <f t="shared" si="0"/>
        <v>4.7167888401300617</v>
      </c>
      <c r="I57" s="25"/>
      <c r="J57" s="23"/>
    </row>
    <row r="58" spans="1:10" x14ac:dyDescent="0.25">
      <c r="A58" s="27">
        <v>2013</v>
      </c>
      <c r="B58" s="27">
        <v>9</v>
      </c>
      <c r="C58" s="33">
        <f>C57+'Annual Forecast'!$D$8</f>
        <v>19361333.83333334</v>
      </c>
      <c r="D58" s="23">
        <v>4112677</v>
      </c>
      <c r="G58" s="17">
        <f>+C58-[2]Population_Data_Monthly!C526</f>
        <v>6657.9166666790843</v>
      </c>
      <c r="H58" s="26">
        <f t="shared" si="0"/>
        <v>4.7077205025664162</v>
      </c>
      <c r="I58" s="25"/>
      <c r="J58" s="23"/>
    </row>
    <row r="59" spans="1:10" x14ac:dyDescent="0.25">
      <c r="A59" s="27">
        <v>2013</v>
      </c>
      <c r="B59" s="27">
        <v>10</v>
      </c>
      <c r="C59" s="33">
        <f>C58+'Annual Forecast'!$D$8</f>
        <v>19381692.000000007</v>
      </c>
      <c r="D59" s="23">
        <v>4124489</v>
      </c>
      <c r="G59" s="17">
        <f>+C59-[2]Population_Data_Monthly!C527</f>
        <v>8407.5000000149012</v>
      </c>
      <c r="H59" s="26">
        <f t="shared" si="0"/>
        <v>4.6991741279950094</v>
      </c>
      <c r="I59" s="25"/>
      <c r="J59" s="23"/>
    </row>
    <row r="60" spans="1:10" x14ac:dyDescent="0.25">
      <c r="A60" s="27">
        <v>2013</v>
      </c>
      <c r="B60" s="27">
        <v>11</v>
      </c>
      <c r="C60" s="33">
        <f>C59+'Annual Forecast'!$D$8</f>
        <v>19402050.166666675</v>
      </c>
      <c r="D60" s="23">
        <v>4130692</v>
      </c>
      <c r="G60" s="17">
        <f>+C60-[2]Population_Data_Monthly!C528</f>
        <v>10157.083333350718</v>
      </c>
      <c r="H60" s="26">
        <f t="shared" si="0"/>
        <v>4.6970459590467346</v>
      </c>
      <c r="I60" s="25"/>
      <c r="J60" s="23"/>
    </row>
    <row r="61" spans="1:10" x14ac:dyDescent="0.25">
      <c r="A61" s="27">
        <v>2013</v>
      </c>
      <c r="B61" s="27">
        <v>12</v>
      </c>
      <c r="C61" s="33">
        <f>C60+'Annual Forecast'!$D$8</f>
        <v>19422408.333333343</v>
      </c>
      <c r="D61" s="23">
        <v>4136766</v>
      </c>
      <c r="F61" s="23">
        <f>AVERAGE(C50:C61)</f>
        <v>19312904.625000004</v>
      </c>
      <c r="G61" s="17">
        <f>+C61-[2]Population_Data_Monthly!C529</f>
        <v>11906.666666686535</v>
      </c>
      <c r="H61" s="26">
        <f t="shared" si="0"/>
        <v>4.6950705776767032</v>
      </c>
      <c r="I61" s="25"/>
      <c r="J61" s="23"/>
    </row>
    <row r="62" spans="1:10" x14ac:dyDescent="0.25">
      <c r="A62" s="27">
        <f t="shared" ref="A62:A125" si="1">+A50+1</f>
        <v>2014</v>
      </c>
      <c r="B62" s="27">
        <f t="shared" ref="B62:B125" si="2">+B50</f>
        <v>1</v>
      </c>
      <c r="C62" s="33">
        <f>C61+'Annual Forecast'!$D$8</f>
        <v>19442766.500000011</v>
      </c>
      <c r="D62" s="23">
        <v>4143809</v>
      </c>
      <c r="G62" s="17">
        <f>+C62-[2]Population_Data_Monthly!C530</f>
        <v>13656.250000022352</v>
      </c>
      <c r="H62" s="26">
        <f t="shared" si="0"/>
        <v>4.6920035407037366</v>
      </c>
      <c r="I62" s="25"/>
      <c r="J62" s="23"/>
    </row>
    <row r="63" spans="1:10" x14ac:dyDescent="0.25">
      <c r="A63" s="27">
        <f t="shared" si="1"/>
        <v>2014</v>
      </c>
      <c r="B63" s="27">
        <f t="shared" si="2"/>
        <v>2</v>
      </c>
      <c r="C63" s="33">
        <f>C62+'Annual Forecast'!$D$8</f>
        <v>19463124.666666679</v>
      </c>
      <c r="D63" s="23">
        <v>4150625</v>
      </c>
      <c r="G63" s="17">
        <f>+C63-[2]Population_Data_Monthly!C531</f>
        <v>15405.833333358169</v>
      </c>
      <c r="H63" s="26">
        <f t="shared" si="0"/>
        <v>4.6892033529087014</v>
      </c>
      <c r="I63" s="25"/>
      <c r="J63" s="23"/>
    </row>
    <row r="64" spans="1:10" x14ac:dyDescent="0.25">
      <c r="A64" s="27">
        <f t="shared" si="1"/>
        <v>2014</v>
      </c>
      <c r="B64" s="27">
        <f t="shared" si="2"/>
        <v>3</v>
      </c>
      <c r="C64" s="33">
        <f>C63+'Annual Forecast'!$D$8</f>
        <v>19483482.833333347</v>
      </c>
      <c r="D64" s="28">
        <v>4157504</v>
      </c>
      <c r="G64" s="17">
        <f>+C64-[2]Population_Data_Monthly!C532</f>
        <v>17155.416666693985</v>
      </c>
      <c r="H64" s="26">
        <f t="shared" si="0"/>
        <v>4.6863413320428187</v>
      </c>
      <c r="I64" s="25"/>
      <c r="J64" s="23"/>
    </row>
    <row r="65" spans="1:10" x14ac:dyDescent="0.25">
      <c r="A65" s="27">
        <f t="shared" si="1"/>
        <v>2014</v>
      </c>
      <c r="B65" s="27">
        <f t="shared" si="2"/>
        <v>4</v>
      </c>
      <c r="C65" s="33">
        <f>+'Annual Forecast'!$B$8</f>
        <v>19503841</v>
      </c>
      <c r="D65" s="28">
        <v>4161055</v>
      </c>
      <c r="G65" s="17">
        <f>+C65-[2]Population_Data_Monthly!C533</f>
        <v>18905</v>
      </c>
      <c r="H65" s="26">
        <f t="shared" si="0"/>
        <v>4.6872346075694749</v>
      </c>
      <c r="I65" s="25"/>
      <c r="J65" s="23"/>
    </row>
    <row r="66" spans="1:10" x14ac:dyDescent="0.25">
      <c r="A66" s="27">
        <f t="shared" si="1"/>
        <v>2014</v>
      </c>
      <c r="B66" s="27">
        <f t="shared" si="2"/>
        <v>5</v>
      </c>
      <c r="C66" s="33">
        <f>C65+'Annual Forecast'!$D$9</f>
        <v>19525938.416666668</v>
      </c>
      <c r="D66" s="28">
        <v>4163079</v>
      </c>
      <c r="G66" s="17">
        <f>+C66-[2]Population_Data_Monthly!C534</f>
        <v>19299.083333335817</v>
      </c>
      <c r="H66" s="26">
        <f t="shared" si="0"/>
        <v>4.6902637246774965</v>
      </c>
      <c r="I66" s="25"/>
      <c r="J66" s="23"/>
    </row>
    <row r="67" spans="1:10" x14ac:dyDescent="0.25">
      <c r="A67" s="27">
        <f t="shared" si="1"/>
        <v>2014</v>
      </c>
      <c r="B67" s="27">
        <f t="shared" si="2"/>
        <v>6</v>
      </c>
      <c r="C67" s="33">
        <f>C66+'Annual Forecast'!$D$9</f>
        <v>19548035.833333336</v>
      </c>
      <c r="D67" s="28">
        <v>4165874</v>
      </c>
      <c r="G67" s="17">
        <f>+C67-[2]Population_Data_Monthly!C535</f>
        <v>19693.166666671634</v>
      </c>
      <c r="H67" s="26">
        <f t="shared" si="0"/>
        <v>4.6924212862254917</v>
      </c>
      <c r="I67" s="25"/>
      <c r="J67" s="23"/>
    </row>
    <row r="68" spans="1:10" x14ac:dyDescent="0.25">
      <c r="A68" s="27">
        <f t="shared" si="1"/>
        <v>2014</v>
      </c>
      <c r="B68" s="27">
        <f t="shared" si="2"/>
        <v>7</v>
      </c>
      <c r="C68" s="33">
        <f>C67+'Annual Forecast'!$D$9</f>
        <v>19570133.250000004</v>
      </c>
      <c r="D68" s="28"/>
      <c r="G68" s="17">
        <f>+C68-[2]Population_Data_Monthly!C536</f>
        <v>20087.250000007451</v>
      </c>
      <c r="H68" s="26"/>
      <c r="I68" s="25"/>
      <c r="J68" s="23"/>
    </row>
    <row r="69" spans="1:10" x14ac:dyDescent="0.25">
      <c r="A69" s="27">
        <f t="shared" si="1"/>
        <v>2014</v>
      </c>
      <c r="B69" s="27">
        <f t="shared" si="2"/>
        <v>8</v>
      </c>
      <c r="C69" s="33">
        <f>C68+'Annual Forecast'!$D$9</f>
        <v>19592230.666666672</v>
      </c>
      <c r="D69" s="23"/>
      <c r="G69" s="17">
        <f>+C69-[2]Population_Data_Monthly!C537</f>
        <v>20481.333333343267</v>
      </c>
      <c r="H69" s="26"/>
      <c r="I69" s="25"/>
      <c r="J69" s="23"/>
    </row>
    <row r="70" spans="1:10" x14ac:dyDescent="0.25">
      <c r="A70" s="27">
        <f t="shared" si="1"/>
        <v>2014</v>
      </c>
      <c r="B70" s="27">
        <f t="shared" si="2"/>
        <v>9</v>
      </c>
      <c r="C70" s="33">
        <f>C69+'Annual Forecast'!$D$9</f>
        <v>19614328.08333334</v>
      </c>
      <c r="D70" s="23"/>
      <c r="G70" s="17">
        <f>+C70-[2]Population_Data_Monthly!C538</f>
        <v>20875.416666679084</v>
      </c>
      <c r="H70" s="26"/>
      <c r="I70" s="25"/>
      <c r="J70" s="23"/>
    </row>
    <row r="71" spans="1:10" x14ac:dyDescent="0.25">
      <c r="A71" s="27">
        <f t="shared" si="1"/>
        <v>2014</v>
      </c>
      <c r="B71" s="27">
        <f t="shared" si="2"/>
        <v>10</v>
      </c>
      <c r="C71" s="33">
        <f>C70+'Annual Forecast'!$D$9</f>
        <v>19636425.500000007</v>
      </c>
      <c r="D71" s="23"/>
      <c r="G71" s="17">
        <f>+C71-[2]Population_Data_Monthly!C539</f>
        <v>21269.500000014901</v>
      </c>
      <c r="H71" s="26"/>
      <c r="I71" s="25"/>
      <c r="J71" s="23"/>
    </row>
    <row r="72" spans="1:10" x14ac:dyDescent="0.25">
      <c r="A72" s="27">
        <f t="shared" si="1"/>
        <v>2014</v>
      </c>
      <c r="B72" s="27">
        <f t="shared" si="2"/>
        <v>11</v>
      </c>
      <c r="C72" s="33">
        <f>C71+'Annual Forecast'!$D$9</f>
        <v>19658522.916666675</v>
      </c>
      <c r="D72" s="23"/>
      <c r="G72" s="17">
        <f>+C72-[2]Population_Data_Monthly!C540</f>
        <v>21663.583333350718</v>
      </c>
      <c r="H72" s="26"/>
      <c r="I72" s="25"/>
      <c r="J72" s="23"/>
    </row>
    <row r="73" spans="1:10" x14ac:dyDescent="0.25">
      <c r="A73" s="27">
        <f t="shared" si="1"/>
        <v>2014</v>
      </c>
      <c r="B73" s="27">
        <f t="shared" si="2"/>
        <v>12</v>
      </c>
      <c r="C73" s="33">
        <f>C72+'Annual Forecast'!$D$9</f>
        <v>19680620.333333343</v>
      </c>
      <c r="D73" s="23"/>
      <c r="F73" s="23">
        <f>AVERAGE(C62:C73)</f>
        <v>19559954.166666672</v>
      </c>
      <c r="G73" s="17">
        <f>+C73-[2]Population_Data_Monthly!C541</f>
        <v>22057.666666686535</v>
      </c>
      <c r="H73" s="26"/>
      <c r="I73" s="25"/>
      <c r="J73" s="23"/>
    </row>
    <row r="74" spans="1:10" x14ac:dyDescent="0.25">
      <c r="A74" s="27">
        <f t="shared" si="1"/>
        <v>2015</v>
      </c>
      <c r="B74" s="27">
        <f t="shared" si="2"/>
        <v>1</v>
      </c>
      <c r="C74" s="33">
        <f>C73+'Annual Forecast'!$D$9</f>
        <v>19702717.750000011</v>
      </c>
      <c r="G74" s="17">
        <f>+C74-[2]Population_Data_Monthly!C542</f>
        <v>22451.750000022352</v>
      </c>
      <c r="H74" s="26"/>
      <c r="I74" s="25"/>
      <c r="J74" s="23"/>
    </row>
    <row r="75" spans="1:10" x14ac:dyDescent="0.25">
      <c r="A75" s="27">
        <f t="shared" si="1"/>
        <v>2015</v>
      </c>
      <c r="B75" s="27">
        <f t="shared" si="2"/>
        <v>2</v>
      </c>
      <c r="C75" s="33">
        <f>C74+'Annual Forecast'!$D$9</f>
        <v>19724815.166666679</v>
      </c>
      <c r="G75" s="17">
        <f>+C75-[2]Population_Data_Monthly!C543</f>
        <v>22845.833333358169</v>
      </c>
      <c r="H75" s="26"/>
      <c r="I75" s="25"/>
      <c r="J75" s="23"/>
    </row>
    <row r="76" spans="1:10" x14ac:dyDescent="0.25">
      <c r="A76" s="27">
        <f t="shared" si="1"/>
        <v>2015</v>
      </c>
      <c r="B76" s="27">
        <f t="shared" si="2"/>
        <v>3</v>
      </c>
      <c r="C76" s="33">
        <f>C75+'Annual Forecast'!$D$9</f>
        <v>19746912.583333347</v>
      </c>
      <c r="G76" s="17">
        <f>+C76-[2]Population_Data_Monthly!C544</f>
        <v>23239.916666693985</v>
      </c>
      <c r="H76" s="26"/>
      <c r="I76" s="25"/>
      <c r="J76" s="23"/>
    </row>
    <row r="77" spans="1:10" x14ac:dyDescent="0.25">
      <c r="A77" s="27">
        <f t="shared" si="1"/>
        <v>2015</v>
      </c>
      <c r="B77" s="27">
        <f t="shared" si="2"/>
        <v>4</v>
      </c>
      <c r="C77" s="33">
        <f>+'Annual Forecast'!$B$9</f>
        <v>19769010</v>
      </c>
      <c r="G77" s="17">
        <f>+C77-[2]Population_Data_Monthly!C545</f>
        <v>23634</v>
      </c>
      <c r="H77" s="26"/>
      <c r="I77" s="25"/>
      <c r="J77" s="23"/>
    </row>
    <row r="78" spans="1:10" x14ac:dyDescent="0.25">
      <c r="A78" s="27">
        <f t="shared" si="1"/>
        <v>2015</v>
      </c>
      <c r="B78" s="27">
        <f t="shared" si="2"/>
        <v>5</v>
      </c>
      <c r="C78" s="33">
        <f>C77+'Annual Forecast'!$D$10</f>
        <v>19792554.75</v>
      </c>
      <c r="G78" s="17">
        <f>+C78-[2]Population_Data_Monthly!C546</f>
        <v>23955.583333332092</v>
      </c>
      <c r="H78" s="26"/>
      <c r="I78" s="25"/>
      <c r="J78" s="23"/>
    </row>
    <row r="79" spans="1:10" x14ac:dyDescent="0.25">
      <c r="A79" s="27">
        <f t="shared" si="1"/>
        <v>2015</v>
      </c>
      <c r="B79" s="27">
        <f t="shared" si="2"/>
        <v>6</v>
      </c>
      <c r="C79" s="33">
        <f>C78+'Annual Forecast'!$D$10</f>
        <v>19816099.5</v>
      </c>
      <c r="G79" s="17">
        <f>+C79-[2]Population_Data_Monthly!C547</f>
        <v>24277.166666664183</v>
      </c>
      <c r="H79" s="26"/>
      <c r="I79" s="25"/>
      <c r="J79" s="23"/>
    </row>
    <row r="80" spans="1:10" x14ac:dyDescent="0.25">
      <c r="A80" s="27">
        <f t="shared" si="1"/>
        <v>2015</v>
      </c>
      <c r="B80" s="27">
        <f t="shared" si="2"/>
        <v>7</v>
      </c>
      <c r="C80" s="33">
        <f>C79+'Annual Forecast'!$D$10</f>
        <v>19839644.25</v>
      </c>
      <c r="G80" s="17">
        <f>+C80-[2]Population_Data_Monthly!C548</f>
        <v>24598.749999996275</v>
      </c>
      <c r="H80" s="26"/>
      <c r="I80" s="25"/>
      <c r="J80" s="23"/>
    </row>
    <row r="81" spans="1:10" x14ac:dyDescent="0.25">
      <c r="A81" s="27">
        <f t="shared" si="1"/>
        <v>2015</v>
      </c>
      <c r="B81" s="27">
        <f t="shared" si="2"/>
        <v>8</v>
      </c>
      <c r="C81" s="33">
        <f>C80+'Annual Forecast'!$D$10</f>
        <v>19863189</v>
      </c>
      <c r="G81" s="17">
        <f>+C81-[2]Population_Data_Monthly!C549</f>
        <v>24920.333333328366</v>
      </c>
      <c r="H81" s="26"/>
      <c r="I81" s="25"/>
      <c r="J81" s="23"/>
    </row>
    <row r="82" spans="1:10" x14ac:dyDescent="0.25">
      <c r="A82" s="27">
        <f t="shared" si="1"/>
        <v>2015</v>
      </c>
      <c r="B82" s="27">
        <f t="shared" si="2"/>
        <v>9</v>
      </c>
      <c r="C82" s="33">
        <f>C81+'Annual Forecast'!$D$10</f>
        <v>19886733.75</v>
      </c>
      <c r="G82" s="17">
        <f>+C82-[2]Population_Data_Monthly!C550</f>
        <v>25241.916666660458</v>
      </c>
      <c r="H82" s="26"/>
      <c r="I82" s="25"/>
      <c r="J82" s="23"/>
    </row>
    <row r="83" spans="1:10" x14ac:dyDescent="0.25">
      <c r="A83" s="27">
        <f t="shared" si="1"/>
        <v>2015</v>
      </c>
      <c r="B83" s="27">
        <f t="shared" si="2"/>
        <v>10</v>
      </c>
      <c r="C83" s="33">
        <f>C82+'Annual Forecast'!$D$10</f>
        <v>19910278.5</v>
      </c>
      <c r="G83" s="17">
        <f>+C83-[2]Population_Data_Monthly!C551</f>
        <v>25563.499999992549</v>
      </c>
      <c r="H83" s="26"/>
      <c r="I83" s="25"/>
      <c r="J83" s="23"/>
    </row>
    <row r="84" spans="1:10" x14ac:dyDescent="0.25">
      <c r="A84" s="27">
        <f t="shared" si="1"/>
        <v>2015</v>
      </c>
      <c r="B84" s="27">
        <f t="shared" si="2"/>
        <v>11</v>
      </c>
      <c r="C84" s="33">
        <f>C83+'Annual Forecast'!$D$10</f>
        <v>19933823.25</v>
      </c>
      <c r="G84" s="17">
        <f>+C84-[2]Population_Data_Monthly!C552</f>
        <v>25885.083333324641</v>
      </c>
      <c r="H84" s="26"/>
      <c r="I84" s="25"/>
      <c r="J84" s="23"/>
    </row>
    <row r="85" spans="1:10" x14ac:dyDescent="0.25">
      <c r="A85" s="27">
        <f t="shared" si="1"/>
        <v>2015</v>
      </c>
      <c r="B85" s="27">
        <f t="shared" si="2"/>
        <v>12</v>
      </c>
      <c r="C85" s="33">
        <f>C84+'Annual Forecast'!$D$10</f>
        <v>19957368</v>
      </c>
      <c r="F85" s="23">
        <f>AVERAGE(C74:C85)</f>
        <v>19828595.541666668</v>
      </c>
      <c r="G85" s="17">
        <f>+C85-[2]Population_Data_Monthly!C553</f>
        <v>26206.666666656733</v>
      </c>
      <c r="H85" s="26"/>
      <c r="I85" s="25"/>
      <c r="J85" s="23"/>
    </row>
    <row r="86" spans="1:10" x14ac:dyDescent="0.25">
      <c r="A86" s="27">
        <f t="shared" si="1"/>
        <v>2016</v>
      </c>
      <c r="B86" s="27">
        <f t="shared" si="2"/>
        <v>1</v>
      </c>
      <c r="C86" s="33">
        <f>C85+'Annual Forecast'!$D$10</f>
        <v>19980912.75</v>
      </c>
      <c r="G86" s="17">
        <f>+C86-[2]Population_Data_Monthly!C554</f>
        <v>26528.249999988824</v>
      </c>
      <c r="H86" s="26"/>
      <c r="I86" s="25"/>
      <c r="J86" s="23"/>
    </row>
    <row r="87" spans="1:10" x14ac:dyDescent="0.25">
      <c r="A87" s="27">
        <f t="shared" si="1"/>
        <v>2016</v>
      </c>
      <c r="B87" s="27">
        <f t="shared" si="2"/>
        <v>2</v>
      </c>
      <c r="C87" s="33">
        <f>C86+'Annual Forecast'!$D$10</f>
        <v>20004457.5</v>
      </c>
      <c r="G87" s="17">
        <f>+C87-[2]Population_Data_Monthly!C555</f>
        <v>26849.833333320916</v>
      </c>
      <c r="H87" s="26"/>
      <c r="I87" s="25"/>
      <c r="J87" s="23"/>
    </row>
    <row r="88" spans="1:10" x14ac:dyDescent="0.25">
      <c r="A88" s="27">
        <f t="shared" si="1"/>
        <v>2016</v>
      </c>
      <c r="B88" s="27">
        <f t="shared" si="2"/>
        <v>3</v>
      </c>
      <c r="C88" s="33">
        <f>C87+'Annual Forecast'!$D$10</f>
        <v>20028002.25</v>
      </c>
      <c r="G88" s="17">
        <f>+C88-[2]Population_Data_Monthly!C556</f>
        <v>27171.416666653007</v>
      </c>
      <c r="H88" s="26"/>
      <c r="I88" s="25"/>
      <c r="J88" s="23"/>
    </row>
    <row r="89" spans="1:10" x14ac:dyDescent="0.25">
      <c r="A89" s="27">
        <f t="shared" si="1"/>
        <v>2016</v>
      </c>
      <c r="B89" s="27">
        <f t="shared" si="2"/>
        <v>4</v>
      </c>
      <c r="C89" s="33">
        <f>+'Annual Forecast'!$B$10</f>
        <v>20051547</v>
      </c>
      <c r="G89" s="17">
        <f>+C89-[2]Population_Data_Monthly!C557</f>
        <v>27493</v>
      </c>
      <c r="H89" s="26"/>
      <c r="I89" s="25"/>
      <c r="J89" s="23"/>
    </row>
    <row r="90" spans="1:10" x14ac:dyDescent="0.25">
      <c r="A90" s="27">
        <f t="shared" si="1"/>
        <v>2016</v>
      </c>
      <c r="B90" s="27">
        <f t="shared" si="2"/>
        <v>5</v>
      </c>
      <c r="C90" s="33">
        <f>C89+'Annual Forecast'!$D$11</f>
        <v>20075455.083333332</v>
      </c>
      <c r="G90" s="17">
        <f>+C90-[2]Population_Data_Monthly!C558</f>
        <v>27833.666666664183</v>
      </c>
      <c r="H90" s="26"/>
      <c r="I90" s="25"/>
      <c r="J90" s="23"/>
    </row>
    <row r="91" spans="1:10" x14ac:dyDescent="0.25">
      <c r="A91" s="27">
        <f t="shared" si="1"/>
        <v>2016</v>
      </c>
      <c r="B91" s="27">
        <f t="shared" si="2"/>
        <v>6</v>
      </c>
      <c r="C91" s="33">
        <f>C90+'Annual Forecast'!$D$11</f>
        <v>20099363.166666664</v>
      </c>
      <c r="G91" s="17">
        <f>+C91-[2]Population_Data_Monthly!C559</f>
        <v>28174.333333328366</v>
      </c>
      <c r="H91" s="26"/>
      <c r="I91" s="25"/>
      <c r="J91" s="23"/>
    </row>
    <row r="92" spans="1:10" x14ac:dyDescent="0.25">
      <c r="A92" s="27">
        <f t="shared" si="1"/>
        <v>2016</v>
      </c>
      <c r="B92" s="27">
        <f t="shared" si="2"/>
        <v>7</v>
      </c>
      <c r="C92" s="33">
        <f>C91+'Annual Forecast'!$D$11</f>
        <v>20123271.249999996</v>
      </c>
      <c r="G92" s="17">
        <f>+C92-[2]Population_Data_Monthly!C560</f>
        <v>28514.999999992549</v>
      </c>
      <c r="H92" s="26"/>
      <c r="I92" s="25"/>
      <c r="J92" s="23"/>
    </row>
    <row r="93" spans="1:10" x14ac:dyDescent="0.25">
      <c r="A93" s="27">
        <f t="shared" si="1"/>
        <v>2016</v>
      </c>
      <c r="B93" s="27">
        <f t="shared" si="2"/>
        <v>8</v>
      </c>
      <c r="C93" s="33">
        <f>C92+'Annual Forecast'!$D$11</f>
        <v>20147179.333333328</v>
      </c>
      <c r="G93" s="17">
        <f>+C93-[2]Population_Data_Monthly!C561</f>
        <v>28855.666666656733</v>
      </c>
      <c r="H93" s="26"/>
      <c r="I93" s="25"/>
      <c r="J93" s="23"/>
    </row>
    <row r="94" spans="1:10" x14ac:dyDescent="0.25">
      <c r="A94" s="27">
        <f t="shared" si="1"/>
        <v>2016</v>
      </c>
      <c r="B94" s="27">
        <f t="shared" si="2"/>
        <v>9</v>
      </c>
      <c r="C94" s="33">
        <f>C93+'Annual Forecast'!$D$11</f>
        <v>20171087.41666666</v>
      </c>
      <c r="G94" s="17">
        <f>+C94-[2]Population_Data_Monthly!C562</f>
        <v>29196.333333320916</v>
      </c>
      <c r="H94" s="26"/>
      <c r="I94" s="25"/>
      <c r="J94" s="23"/>
    </row>
    <row r="95" spans="1:10" x14ac:dyDescent="0.25">
      <c r="A95" s="27">
        <f t="shared" si="1"/>
        <v>2016</v>
      </c>
      <c r="B95" s="27">
        <f t="shared" si="2"/>
        <v>10</v>
      </c>
      <c r="C95" s="33">
        <f>C94+'Annual Forecast'!$D$11</f>
        <v>20194995.499999993</v>
      </c>
      <c r="G95" s="17">
        <f>+C95-[2]Population_Data_Monthly!C563</f>
        <v>29536.999999985099</v>
      </c>
      <c r="H95" s="26"/>
      <c r="I95" s="25"/>
      <c r="J95" s="23"/>
    </row>
    <row r="96" spans="1:10" x14ac:dyDescent="0.25">
      <c r="A96" s="27">
        <f t="shared" si="1"/>
        <v>2016</v>
      </c>
      <c r="B96" s="27">
        <f t="shared" si="2"/>
        <v>11</v>
      </c>
      <c r="C96" s="33">
        <f>C95+'Annual Forecast'!$D$11</f>
        <v>20218903.583333325</v>
      </c>
      <c r="G96" s="17">
        <f>+C96-[2]Population_Data_Monthly!C564</f>
        <v>29877.666666649282</v>
      </c>
      <c r="H96" s="26"/>
      <c r="I96" s="25"/>
      <c r="J96" s="23"/>
    </row>
    <row r="97" spans="1:10" x14ac:dyDescent="0.25">
      <c r="A97" s="27">
        <f t="shared" si="1"/>
        <v>2016</v>
      </c>
      <c r="B97" s="27">
        <f t="shared" si="2"/>
        <v>12</v>
      </c>
      <c r="C97" s="33">
        <f>C96+'Annual Forecast'!$D$11</f>
        <v>20242811.666666657</v>
      </c>
      <c r="F97" s="23">
        <f>AVERAGE(C86:C97)</f>
        <v>20111498.874999996</v>
      </c>
      <c r="G97" s="17">
        <f>+C97-[2]Population_Data_Monthly!C565</f>
        <v>30218.333333313465</v>
      </c>
      <c r="H97" s="26"/>
      <c r="I97" s="25"/>
      <c r="J97" s="23"/>
    </row>
    <row r="98" spans="1:10" x14ac:dyDescent="0.25">
      <c r="A98" s="27">
        <f t="shared" si="1"/>
        <v>2017</v>
      </c>
      <c r="B98" s="27">
        <f t="shared" si="2"/>
        <v>1</v>
      </c>
      <c r="C98" s="33">
        <f>C97+'Annual Forecast'!$D$11</f>
        <v>20266719.749999989</v>
      </c>
      <c r="G98" s="17">
        <f>+C98-[2]Population_Data_Monthly!C566</f>
        <v>30558.999999977648</v>
      </c>
      <c r="H98" s="26"/>
      <c r="I98" s="25"/>
      <c r="J98" s="23"/>
    </row>
    <row r="99" spans="1:10" x14ac:dyDescent="0.25">
      <c r="A99" s="27">
        <f t="shared" si="1"/>
        <v>2017</v>
      </c>
      <c r="B99" s="27">
        <f t="shared" si="2"/>
        <v>2</v>
      </c>
      <c r="C99" s="33">
        <f>C98+'Annual Forecast'!$D$11</f>
        <v>20290627.833333321</v>
      </c>
      <c r="G99" s="17">
        <f>+C99-[2]Population_Data_Monthly!C567</f>
        <v>30899.666666641831</v>
      </c>
      <c r="H99" s="26"/>
      <c r="I99" s="25"/>
      <c r="J99" s="23"/>
    </row>
    <row r="100" spans="1:10" x14ac:dyDescent="0.25">
      <c r="A100" s="27">
        <f t="shared" si="1"/>
        <v>2017</v>
      </c>
      <c r="B100" s="27">
        <f t="shared" si="2"/>
        <v>3</v>
      </c>
      <c r="C100" s="33">
        <f>C99+'Annual Forecast'!$D$11</f>
        <v>20314535.916666653</v>
      </c>
      <c r="G100" s="17">
        <f>+C100-[2]Population_Data_Monthly!C568</f>
        <v>31240.333333306015</v>
      </c>
      <c r="H100" s="26"/>
      <c r="I100" s="25"/>
      <c r="J100" s="23"/>
    </row>
    <row r="101" spans="1:10" x14ac:dyDescent="0.25">
      <c r="A101" s="27">
        <f t="shared" si="1"/>
        <v>2017</v>
      </c>
      <c r="B101" s="27">
        <f t="shared" si="2"/>
        <v>4</v>
      </c>
      <c r="C101" s="33">
        <f>+'Annual Forecast'!$B$11</f>
        <v>20338444</v>
      </c>
      <c r="G101" s="17">
        <f>+C101-[2]Population_Data_Monthly!C569</f>
        <v>31581</v>
      </c>
      <c r="H101" s="26"/>
      <c r="I101" s="25"/>
      <c r="J101" s="23"/>
    </row>
    <row r="102" spans="1:10" x14ac:dyDescent="0.25">
      <c r="A102" s="27">
        <f t="shared" si="1"/>
        <v>2017</v>
      </c>
      <c r="B102" s="27">
        <f t="shared" si="2"/>
        <v>5</v>
      </c>
      <c r="C102" s="33">
        <f>C101+'Annual Forecast'!$D$12</f>
        <v>20362120.083333332</v>
      </c>
      <c r="G102" s="17">
        <f>+C102-[2]Population_Data_Monthly!C570</f>
        <v>31879.75</v>
      </c>
      <c r="H102" s="26"/>
      <c r="I102" s="25"/>
      <c r="J102" s="23"/>
    </row>
    <row r="103" spans="1:10" x14ac:dyDescent="0.25">
      <c r="A103" s="27">
        <f t="shared" si="1"/>
        <v>2017</v>
      </c>
      <c r="B103" s="27">
        <f t="shared" si="2"/>
        <v>6</v>
      </c>
      <c r="C103" s="33">
        <f>C102+'Annual Forecast'!$D$12</f>
        <v>20385796.166666664</v>
      </c>
      <c r="G103" s="17">
        <f>+C103-[2]Population_Data_Monthly!C571</f>
        <v>32178.5</v>
      </c>
      <c r="H103" s="26"/>
      <c r="I103" s="25"/>
      <c r="J103" s="23"/>
    </row>
    <row r="104" spans="1:10" x14ac:dyDescent="0.25">
      <c r="A104" s="27">
        <f t="shared" si="1"/>
        <v>2017</v>
      </c>
      <c r="B104" s="27">
        <f t="shared" si="2"/>
        <v>7</v>
      </c>
      <c r="C104" s="33">
        <f>C103+'Annual Forecast'!$D$12</f>
        <v>20409472.249999996</v>
      </c>
      <c r="G104" s="17">
        <f>+C104-[2]Population_Data_Monthly!C572</f>
        <v>32477.25</v>
      </c>
      <c r="H104" s="26"/>
      <c r="I104" s="25"/>
      <c r="J104" s="23"/>
    </row>
    <row r="105" spans="1:10" x14ac:dyDescent="0.25">
      <c r="A105" s="27">
        <f t="shared" si="1"/>
        <v>2017</v>
      </c>
      <c r="B105" s="27">
        <f t="shared" si="2"/>
        <v>8</v>
      </c>
      <c r="C105" s="33">
        <f>C104+'Annual Forecast'!$D$12</f>
        <v>20433148.333333328</v>
      </c>
      <c r="G105" s="17">
        <f>+C105-[2]Population_Data_Monthly!C573</f>
        <v>32776</v>
      </c>
      <c r="H105" s="26"/>
      <c r="I105" s="25"/>
      <c r="J105" s="23"/>
    </row>
    <row r="106" spans="1:10" x14ac:dyDescent="0.25">
      <c r="A106" s="27">
        <f t="shared" si="1"/>
        <v>2017</v>
      </c>
      <c r="B106" s="27">
        <f t="shared" si="2"/>
        <v>9</v>
      </c>
      <c r="C106" s="33">
        <f>C105+'Annual Forecast'!$D$12</f>
        <v>20456824.41666666</v>
      </c>
      <c r="G106" s="17">
        <f>+C106-[2]Population_Data_Monthly!C574</f>
        <v>33074.75</v>
      </c>
      <c r="H106" s="26"/>
      <c r="I106" s="25"/>
      <c r="J106" s="23"/>
    </row>
    <row r="107" spans="1:10" x14ac:dyDescent="0.25">
      <c r="A107" s="27">
        <f t="shared" si="1"/>
        <v>2017</v>
      </c>
      <c r="B107" s="27">
        <f t="shared" si="2"/>
        <v>10</v>
      </c>
      <c r="C107" s="33">
        <f>C106+'Annual Forecast'!$D$12</f>
        <v>20480500.499999993</v>
      </c>
      <c r="G107" s="17">
        <f>+C107-[2]Population_Data_Monthly!C575</f>
        <v>33373.5</v>
      </c>
      <c r="H107" s="26"/>
      <c r="I107" s="25"/>
      <c r="J107" s="23"/>
    </row>
    <row r="108" spans="1:10" x14ac:dyDescent="0.25">
      <c r="A108" s="27">
        <f t="shared" si="1"/>
        <v>2017</v>
      </c>
      <c r="B108" s="27">
        <f t="shared" si="2"/>
        <v>11</v>
      </c>
      <c r="C108" s="33">
        <f>C107+'Annual Forecast'!$D$12</f>
        <v>20504176.583333325</v>
      </c>
      <c r="G108" s="17">
        <f>+C108-[2]Population_Data_Monthly!C576</f>
        <v>33672.25</v>
      </c>
      <c r="H108" s="26"/>
      <c r="I108" s="25"/>
      <c r="J108" s="23"/>
    </row>
    <row r="109" spans="1:10" x14ac:dyDescent="0.25">
      <c r="A109" s="27">
        <f t="shared" si="1"/>
        <v>2017</v>
      </c>
      <c r="B109" s="27">
        <f t="shared" si="2"/>
        <v>12</v>
      </c>
      <c r="C109" s="33">
        <f>C108+'Annual Forecast'!$D$12</f>
        <v>20527852.666666657</v>
      </c>
      <c r="F109" s="23">
        <f>AVERAGE(C98:C109)</f>
        <v>20397518.208333328</v>
      </c>
      <c r="G109" s="17">
        <f>+C109-[2]Population_Data_Monthly!C577</f>
        <v>33971</v>
      </c>
      <c r="H109" s="26"/>
      <c r="I109" s="25"/>
      <c r="J109" s="23"/>
    </row>
    <row r="110" spans="1:10" x14ac:dyDescent="0.25">
      <c r="A110" s="27">
        <f t="shared" si="1"/>
        <v>2018</v>
      </c>
      <c r="B110" s="27">
        <f t="shared" si="2"/>
        <v>1</v>
      </c>
      <c r="C110" s="33">
        <f>C109+'Annual Forecast'!$D$12</f>
        <v>20551528.749999989</v>
      </c>
      <c r="G110" s="17">
        <f>+C110-[2]Population_Data_Monthly!C578</f>
        <v>34269.75</v>
      </c>
      <c r="H110" s="26"/>
      <c r="I110" s="25"/>
      <c r="J110" s="23"/>
    </row>
    <row r="111" spans="1:10" x14ac:dyDescent="0.25">
      <c r="A111" s="27">
        <f t="shared" si="1"/>
        <v>2018</v>
      </c>
      <c r="B111" s="27">
        <f t="shared" si="2"/>
        <v>2</v>
      </c>
      <c r="C111" s="33">
        <f>C110+'Annual Forecast'!$D$12</f>
        <v>20575204.833333321</v>
      </c>
      <c r="G111" s="17">
        <f>+C111-[2]Population_Data_Monthly!C579</f>
        <v>34568.5</v>
      </c>
      <c r="H111" s="26"/>
      <c r="I111" s="25"/>
      <c r="J111" s="23"/>
    </row>
    <row r="112" spans="1:10" x14ac:dyDescent="0.25">
      <c r="A112" s="27">
        <f t="shared" si="1"/>
        <v>2018</v>
      </c>
      <c r="B112" s="27">
        <f t="shared" si="2"/>
        <v>3</v>
      </c>
      <c r="C112" s="33">
        <f>C111+'Annual Forecast'!$D$12</f>
        <v>20598880.916666653</v>
      </c>
      <c r="G112" s="17">
        <f>+C112-[2]Population_Data_Monthly!C580</f>
        <v>34867.25</v>
      </c>
      <c r="H112" s="26"/>
      <c r="I112" s="25"/>
      <c r="J112" s="23"/>
    </row>
    <row r="113" spans="1:10" x14ac:dyDescent="0.25">
      <c r="A113" s="27">
        <f t="shared" si="1"/>
        <v>2018</v>
      </c>
      <c r="B113" s="27">
        <f t="shared" si="2"/>
        <v>4</v>
      </c>
      <c r="C113" s="33">
        <f>+'Annual Forecast'!$B$12</f>
        <v>20622557</v>
      </c>
      <c r="G113" s="17">
        <f>+C113-[2]Population_Data_Monthly!C581</f>
        <v>35166</v>
      </c>
      <c r="H113" s="26"/>
      <c r="I113" s="25"/>
      <c r="J113" s="23"/>
    </row>
    <row r="114" spans="1:10" x14ac:dyDescent="0.25">
      <c r="A114" s="27">
        <f t="shared" si="1"/>
        <v>2018</v>
      </c>
      <c r="B114" s="27">
        <f t="shared" si="2"/>
        <v>5</v>
      </c>
      <c r="C114" s="33">
        <f>C113+'Annual Forecast'!$D$13</f>
        <v>20646233.083333332</v>
      </c>
      <c r="G114" s="17">
        <f>+C114-[2]Population_Data_Monthly!C582</f>
        <v>35766.583333332092</v>
      </c>
      <c r="H114" s="26"/>
      <c r="I114" s="25"/>
      <c r="J114" s="23"/>
    </row>
    <row r="115" spans="1:10" x14ac:dyDescent="0.25">
      <c r="A115" s="27">
        <f t="shared" si="1"/>
        <v>2018</v>
      </c>
      <c r="B115" s="27">
        <f t="shared" si="2"/>
        <v>6</v>
      </c>
      <c r="C115" s="33">
        <f>C114+'Annual Forecast'!$D$13</f>
        <v>20669909.166666664</v>
      </c>
      <c r="G115" s="17">
        <f>+C115-[2]Population_Data_Monthly!C583</f>
        <v>36367.166666664183</v>
      </c>
      <c r="H115" s="26"/>
      <c r="I115" s="25"/>
      <c r="J115" s="23"/>
    </row>
    <row r="116" spans="1:10" x14ac:dyDescent="0.25">
      <c r="A116" s="27">
        <f t="shared" si="1"/>
        <v>2018</v>
      </c>
      <c r="B116" s="27">
        <f t="shared" si="2"/>
        <v>7</v>
      </c>
      <c r="C116" s="33">
        <f>C115+'Annual Forecast'!$D$13</f>
        <v>20693585.249999996</v>
      </c>
      <c r="G116" s="17">
        <f>+C116-[2]Population_Data_Monthly!C584</f>
        <v>36967.749999996275</v>
      </c>
      <c r="H116" s="26"/>
      <c r="I116" s="25"/>
      <c r="J116" s="23"/>
    </row>
    <row r="117" spans="1:10" x14ac:dyDescent="0.25">
      <c r="A117" s="27">
        <f t="shared" si="1"/>
        <v>2018</v>
      </c>
      <c r="B117" s="27">
        <f t="shared" si="2"/>
        <v>8</v>
      </c>
      <c r="C117" s="33">
        <f>C116+'Annual Forecast'!$D$13</f>
        <v>20717261.333333328</v>
      </c>
      <c r="G117" s="17">
        <f>+C117-[2]Population_Data_Monthly!C585</f>
        <v>37568.333333328366</v>
      </c>
      <c r="H117" s="26"/>
      <c r="I117" s="25"/>
      <c r="J117" s="23"/>
    </row>
    <row r="118" spans="1:10" x14ac:dyDescent="0.25">
      <c r="A118" s="27">
        <f t="shared" si="1"/>
        <v>2018</v>
      </c>
      <c r="B118" s="27">
        <f t="shared" si="2"/>
        <v>9</v>
      </c>
      <c r="C118" s="33">
        <f>C117+'Annual Forecast'!$D$13</f>
        <v>20740937.41666666</v>
      </c>
      <c r="G118" s="17">
        <f>+C118-[2]Population_Data_Monthly!C586</f>
        <v>38168.916666660458</v>
      </c>
      <c r="H118" s="24"/>
      <c r="I118" s="25"/>
      <c r="J118" s="23"/>
    </row>
    <row r="119" spans="1:10" x14ac:dyDescent="0.25">
      <c r="A119" s="27">
        <f t="shared" si="1"/>
        <v>2018</v>
      </c>
      <c r="B119" s="27">
        <f t="shared" si="2"/>
        <v>10</v>
      </c>
      <c r="C119" s="33">
        <f>C118+'Annual Forecast'!$D$13</f>
        <v>20764613.499999993</v>
      </c>
      <c r="G119" s="17">
        <f>+C119-[2]Population_Data_Monthly!C587</f>
        <v>38769.499999992549</v>
      </c>
      <c r="H119" s="24"/>
      <c r="I119" s="25"/>
      <c r="J119" s="23"/>
    </row>
    <row r="120" spans="1:10" x14ac:dyDescent="0.25">
      <c r="A120" s="27">
        <f t="shared" si="1"/>
        <v>2018</v>
      </c>
      <c r="B120" s="27">
        <f t="shared" si="2"/>
        <v>11</v>
      </c>
      <c r="C120" s="33">
        <f>C119+'Annual Forecast'!$D$13</f>
        <v>20788289.583333325</v>
      </c>
      <c r="G120" s="17">
        <f>+C120-[2]Population_Data_Monthly!C588</f>
        <v>39370.083333324641</v>
      </c>
      <c r="H120" s="24"/>
      <c r="I120" s="25"/>
      <c r="J120" s="23"/>
    </row>
    <row r="121" spans="1:10" x14ac:dyDescent="0.25">
      <c r="A121" s="27">
        <f t="shared" si="1"/>
        <v>2018</v>
      </c>
      <c r="B121" s="27">
        <f t="shared" si="2"/>
        <v>12</v>
      </c>
      <c r="C121" s="33">
        <f>C120+'Annual Forecast'!$D$13</f>
        <v>20811965.666666657</v>
      </c>
      <c r="F121" s="23">
        <f>AVERAGE(C110:C121)</f>
        <v>20681747.208333328</v>
      </c>
      <c r="G121" s="17">
        <f>+C121-[2]Population_Data_Monthly!C589</f>
        <v>39970.666666656733</v>
      </c>
      <c r="H121" s="24"/>
      <c r="I121" s="25"/>
      <c r="J121" s="23"/>
    </row>
    <row r="122" spans="1:10" x14ac:dyDescent="0.25">
      <c r="A122" s="27">
        <f t="shared" si="1"/>
        <v>2019</v>
      </c>
      <c r="B122" s="27">
        <f t="shared" si="2"/>
        <v>1</v>
      </c>
      <c r="C122" s="33">
        <f>C121+'Annual Forecast'!$D$13</f>
        <v>20835641.749999989</v>
      </c>
      <c r="D122" s="23"/>
      <c r="G122" s="17">
        <f>+C122-[2]Population_Data_Monthly!C590</f>
        <v>40571.249999988824</v>
      </c>
      <c r="H122" s="24"/>
      <c r="I122" s="25"/>
      <c r="J122" s="23"/>
    </row>
    <row r="123" spans="1:10" x14ac:dyDescent="0.25">
      <c r="A123" s="27">
        <f t="shared" si="1"/>
        <v>2019</v>
      </c>
      <c r="B123" s="27">
        <f t="shared" si="2"/>
        <v>2</v>
      </c>
      <c r="C123" s="33">
        <f>C122+'Annual Forecast'!$D$13</f>
        <v>20859317.833333321</v>
      </c>
      <c r="D123" s="23"/>
      <c r="G123" s="17">
        <f>+C123-[2]Population_Data_Monthly!C591</f>
        <v>41171.833333320916</v>
      </c>
      <c r="H123" s="24"/>
      <c r="I123" s="25"/>
      <c r="J123" s="23"/>
    </row>
    <row r="124" spans="1:10" x14ac:dyDescent="0.25">
      <c r="A124" s="27">
        <f t="shared" si="1"/>
        <v>2019</v>
      </c>
      <c r="B124" s="27">
        <f t="shared" si="2"/>
        <v>3</v>
      </c>
      <c r="C124" s="33">
        <f>C123+'Annual Forecast'!$D$13</f>
        <v>20882993.916666653</v>
      </c>
      <c r="D124" s="23"/>
      <c r="G124" s="17">
        <f>+C124-[2]Population_Data_Monthly!C592</f>
        <v>41772.416666653007</v>
      </c>
      <c r="H124" s="24"/>
      <c r="I124" s="25"/>
      <c r="J124" s="23"/>
    </row>
    <row r="125" spans="1:10" x14ac:dyDescent="0.25">
      <c r="A125" s="27">
        <f t="shared" si="1"/>
        <v>2019</v>
      </c>
      <c r="B125" s="27">
        <f t="shared" si="2"/>
        <v>4</v>
      </c>
      <c r="C125" s="33">
        <f>+'Annual Forecast'!$B$13</f>
        <v>20906670</v>
      </c>
      <c r="D125" s="23"/>
      <c r="G125" s="17">
        <f>+C125-[2]Population_Data_Monthly!C593</f>
        <v>42373</v>
      </c>
      <c r="H125" s="24"/>
      <c r="I125" s="25"/>
      <c r="J125" s="23"/>
    </row>
    <row r="126" spans="1:10" x14ac:dyDescent="0.25">
      <c r="A126" s="27">
        <f t="shared" ref="A126:A189" si="3">+A114+1</f>
        <v>2019</v>
      </c>
      <c r="B126" s="27">
        <f t="shared" ref="B126:B189" si="4">+B114</f>
        <v>5</v>
      </c>
      <c r="C126" s="33">
        <f>C125+'Annual Forecast'!$D$14</f>
        <v>20929903.833333332</v>
      </c>
      <c r="D126" s="23"/>
      <c r="G126" s="17">
        <f>+C126-[2]Population_Data_Monthly!C594</f>
        <v>42866.833333332092</v>
      </c>
      <c r="H126" s="24"/>
      <c r="I126" s="25"/>
      <c r="J126" s="23"/>
    </row>
    <row r="127" spans="1:10" x14ac:dyDescent="0.25">
      <c r="A127" s="27">
        <f t="shared" si="3"/>
        <v>2019</v>
      </c>
      <c r="B127" s="27">
        <f t="shared" si="4"/>
        <v>6</v>
      </c>
      <c r="C127" s="33">
        <f>C126+'Annual Forecast'!$D$14</f>
        <v>20953137.666666664</v>
      </c>
      <c r="D127" s="23"/>
      <c r="G127" s="17">
        <f>+C127-[2]Population_Data_Monthly!C595</f>
        <v>43360.666666664183</v>
      </c>
      <c r="H127" s="24"/>
      <c r="I127" s="25"/>
      <c r="J127" s="23"/>
    </row>
    <row r="128" spans="1:10" x14ac:dyDescent="0.25">
      <c r="A128" s="27">
        <f t="shared" si="3"/>
        <v>2019</v>
      </c>
      <c r="B128" s="27">
        <f t="shared" si="4"/>
        <v>7</v>
      </c>
      <c r="C128" s="33">
        <f>C127+'Annual Forecast'!$D$14</f>
        <v>20976371.499999996</v>
      </c>
      <c r="D128" s="23"/>
      <c r="G128" s="17">
        <f>+C128-[2]Population_Data_Monthly!C596</f>
        <v>43854.499999996275</v>
      </c>
      <c r="H128" s="24"/>
      <c r="I128" s="25"/>
      <c r="J128" s="23"/>
    </row>
    <row r="129" spans="1:10" x14ac:dyDescent="0.25">
      <c r="A129" s="27">
        <f t="shared" si="3"/>
        <v>2019</v>
      </c>
      <c r="B129" s="27">
        <f t="shared" si="4"/>
        <v>8</v>
      </c>
      <c r="C129" s="33">
        <f>C128+'Annual Forecast'!$D$14</f>
        <v>20999605.333333328</v>
      </c>
      <c r="D129" s="23"/>
      <c r="G129" s="17">
        <f>+C129-[2]Population_Data_Monthly!C597</f>
        <v>44348.333333328366</v>
      </c>
      <c r="H129" s="24"/>
      <c r="I129" s="25"/>
      <c r="J129" s="23"/>
    </row>
    <row r="130" spans="1:10" x14ac:dyDescent="0.25">
      <c r="A130" s="27">
        <f t="shared" si="3"/>
        <v>2019</v>
      </c>
      <c r="B130" s="27">
        <f t="shared" si="4"/>
        <v>9</v>
      </c>
      <c r="C130" s="33">
        <f>C129+'Annual Forecast'!$D$14</f>
        <v>21022839.16666666</v>
      </c>
      <c r="D130" s="23"/>
      <c r="G130" s="17">
        <f>+C130-[2]Population_Data_Monthly!C598</f>
        <v>44842.166666660458</v>
      </c>
      <c r="H130" s="24"/>
      <c r="I130" s="25"/>
      <c r="J130" s="23"/>
    </row>
    <row r="131" spans="1:10" x14ac:dyDescent="0.25">
      <c r="A131" s="27">
        <f t="shared" si="3"/>
        <v>2019</v>
      </c>
      <c r="B131" s="27">
        <f t="shared" si="4"/>
        <v>10</v>
      </c>
      <c r="C131" s="33">
        <f>C130+'Annual Forecast'!$D$14</f>
        <v>21046072.999999993</v>
      </c>
      <c r="D131" s="23"/>
      <c r="G131" s="17">
        <f>+C131-[2]Population_Data_Monthly!C599</f>
        <v>45335.999999992549</v>
      </c>
      <c r="H131" s="24"/>
      <c r="I131" s="25"/>
      <c r="J131" s="23"/>
    </row>
    <row r="132" spans="1:10" x14ac:dyDescent="0.25">
      <c r="A132" s="27">
        <f t="shared" si="3"/>
        <v>2019</v>
      </c>
      <c r="B132" s="27">
        <f t="shared" si="4"/>
        <v>11</v>
      </c>
      <c r="C132" s="33">
        <f>C131+'Annual Forecast'!$D$14</f>
        <v>21069306.833333325</v>
      </c>
      <c r="D132" s="23"/>
      <c r="G132" s="17">
        <f>+C132-[2]Population_Data_Monthly!C600</f>
        <v>45829.833333324641</v>
      </c>
      <c r="H132" s="24"/>
      <c r="I132" s="25"/>
      <c r="J132" s="23"/>
    </row>
    <row r="133" spans="1:10" x14ac:dyDescent="0.25">
      <c r="A133" s="27">
        <f t="shared" si="3"/>
        <v>2019</v>
      </c>
      <c r="B133" s="27">
        <f t="shared" si="4"/>
        <v>12</v>
      </c>
      <c r="C133" s="33">
        <f>C132+'Annual Forecast'!$D$14</f>
        <v>21092540.666666657</v>
      </c>
      <c r="D133" s="23"/>
      <c r="F133" s="23">
        <f>AVERAGE(C122:C133)</f>
        <v>20964533.458333328</v>
      </c>
      <c r="G133" s="17">
        <f>+C133-[2]Population_Data_Monthly!C601</f>
        <v>46323.666666656733</v>
      </c>
      <c r="H133" s="24"/>
      <c r="I133" s="25"/>
      <c r="J133" s="23"/>
    </row>
    <row r="134" spans="1:10" x14ac:dyDescent="0.25">
      <c r="A134" s="27">
        <f t="shared" si="3"/>
        <v>2020</v>
      </c>
      <c r="B134" s="27">
        <f t="shared" si="4"/>
        <v>1</v>
      </c>
      <c r="C134" s="33">
        <f>C133+'Annual Forecast'!$D$14</f>
        <v>21115774.499999989</v>
      </c>
      <c r="D134" s="23"/>
      <c r="F134" s="23"/>
      <c r="G134" s="17">
        <f>+C134-[2]Population_Data_Monthly!C602</f>
        <v>46817.499999988824</v>
      </c>
      <c r="H134" s="24"/>
      <c r="I134" s="25"/>
      <c r="J134" s="23"/>
    </row>
    <row r="135" spans="1:10" x14ac:dyDescent="0.25">
      <c r="A135" s="27">
        <f t="shared" si="3"/>
        <v>2020</v>
      </c>
      <c r="B135" s="27">
        <f t="shared" si="4"/>
        <v>2</v>
      </c>
      <c r="C135" s="33">
        <f>C134+'Annual Forecast'!$D$14</f>
        <v>21139008.333333321</v>
      </c>
      <c r="D135" s="23"/>
      <c r="F135" s="23"/>
      <c r="G135" s="17">
        <f>+C135-[2]Population_Data_Monthly!C603</f>
        <v>47311.333333320916</v>
      </c>
      <c r="H135" s="24"/>
      <c r="I135" s="25"/>
      <c r="J135" s="23"/>
    </row>
    <row r="136" spans="1:10" x14ac:dyDescent="0.25">
      <c r="A136" s="27">
        <f t="shared" si="3"/>
        <v>2020</v>
      </c>
      <c r="B136" s="27">
        <f t="shared" si="4"/>
        <v>3</v>
      </c>
      <c r="C136" s="33">
        <f>C135+'Annual Forecast'!$D$14</f>
        <v>21162242.166666653</v>
      </c>
      <c r="D136" s="23"/>
      <c r="F136" s="23"/>
      <c r="G136" s="17">
        <f>+C136-[2]Population_Data_Monthly!C604</f>
        <v>47805.166666653007</v>
      </c>
      <c r="H136" s="24"/>
      <c r="I136" s="25"/>
      <c r="J136" s="23"/>
    </row>
    <row r="137" spans="1:10" x14ac:dyDescent="0.25">
      <c r="A137" s="27">
        <f t="shared" si="3"/>
        <v>2020</v>
      </c>
      <c r="B137" s="27">
        <f t="shared" si="4"/>
        <v>4</v>
      </c>
      <c r="C137" s="33">
        <f>+'Annual Forecast'!$B$14</f>
        <v>21185476</v>
      </c>
      <c r="D137" s="23"/>
      <c r="F137" s="23"/>
      <c r="G137" s="17">
        <f>+C137-[2]Population_Data_Monthly!C605</f>
        <v>48299</v>
      </c>
      <c r="H137" s="24"/>
      <c r="I137" s="25"/>
      <c r="J137" s="23"/>
    </row>
    <row r="138" spans="1:10" x14ac:dyDescent="0.25">
      <c r="A138" s="27">
        <f t="shared" si="3"/>
        <v>2020</v>
      </c>
      <c r="B138" s="27">
        <f t="shared" si="4"/>
        <v>5</v>
      </c>
      <c r="C138" s="33">
        <f>C137+'Annual Forecast'!$D$15</f>
        <v>21208374.674111634</v>
      </c>
      <c r="D138" s="23"/>
      <c r="G138" s="17">
        <f>+C138-[2]Population_Data_Monthly!C606</f>
        <v>50137.612127736211</v>
      </c>
      <c r="J138" s="23"/>
    </row>
    <row r="139" spans="1:10" x14ac:dyDescent="0.25">
      <c r="A139" s="27">
        <f t="shared" si="3"/>
        <v>2020</v>
      </c>
      <c r="B139" s="27">
        <f t="shared" si="4"/>
        <v>6</v>
      </c>
      <c r="C139" s="33">
        <f>C138+'Annual Forecast'!$D$15</f>
        <v>21231273.348223269</v>
      </c>
      <c r="D139" s="23"/>
      <c r="F139" s="23"/>
      <c r="G139" s="17">
        <f>+C139-[2]Population_Data_Monthly!C607</f>
        <v>51976.224255472422</v>
      </c>
      <c r="J139" s="23"/>
    </row>
    <row r="140" spans="1:10" x14ac:dyDescent="0.25">
      <c r="A140" s="27">
        <f t="shared" si="3"/>
        <v>2020</v>
      </c>
      <c r="B140" s="27">
        <f t="shared" si="4"/>
        <v>7</v>
      </c>
      <c r="C140" s="33">
        <f>C139+'Annual Forecast'!$D$15</f>
        <v>21254172.022334903</v>
      </c>
      <c r="D140" s="23"/>
      <c r="G140" s="17">
        <f>+C140-[2]Population_Data_Monthly!C608</f>
        <v>53814.836383208632</v>
      </c>
      <c r="J140" s="23"/>
    </row>
    <row r="141" spans="1:10" x14ac:dyDescent="0.25">
      <c r="A141" s="27">
        <f t="shared" si="3"/>
        <v>2020</v>
      </c>
      <c r="B141" s="27">
        <f t="shared" si="4"/>
        <v>8</v>
      </c>
      <c r="C141" s="33">
        <f>C140+'Annual Forecast'!$D$15</f>
        <v>21277070.696446538</v>
      </c>
      <c r="D141" s="23"/>
      <c r="G141" s="17">
        <f>+C141-[2]Population_Data_Monthly!C609</f>
        <v>55653.448510944843</v>
      </c>
      <c r="J141" s="23"/>
    </row>
    <row r="142" spans="1:10" x14ac:dyDescent="0.25">
      <c r="A142" s="27">
        <f t="shared" si="3"/>
        <v>2020</v>
      </c>
      <c r="B142" s="27">
        <f t="shared" si="4"/>
        <v>9</v>
      </c>
      <c r="C142" s="33">
        <f>C141+'Annual Forecast'!$D$15</f>
        <v>21299969.370558172</v>
      </c>
      <c r="D142" s="23"/>
      <c r="G142" s="17">
        <f>+C142-[2]Population_Data_Monthly!C610</f>
        <v>57492.060638681054</v>
      </c>
      <c r="J142" s="23"/>
    </row>
    <row r="143" spans="1:10" x14ac:dyDescent="0.25">
      <c r="A143" s="27">
        <f t="shared" si="3"/>
        <v>2020</v>
      </c>
      <c r="B143" s="27">
        <f t="shared" si="4"/>
        <v>10</v>
      </c>
      <c r="C143" s="33">
        <f>C142+'Annual Forecast'!$D$15</f>
        <v>21322868.044669807</v>
      </c>
      <c r="D143" s="23"/>
      <c r="G143" s="17">
        <f>+C143-[2]Population_Data_Monthly!C611</f>
        <v>59330.672766417265</v>
      </c>
      <c r="J143" s="23"/>
    </row>
    <row r="144" spans="1:10" x14ac:dyDescent="0.25">
      <c r="A144" s="27">
        <f t="shared" si="3"/>
        <v>2020</v>
      </c>
      <c r="B144" s="27">
        <f t="shared" si="4"/>
        <v>11</v>
      </c>
      <c r="C144" s="33">
        <f>C143+'Annual Forecast'!$D$15</f>
        <v>21345766.718781441</v>
      </c>
      <c r="D144" s="23"/>
      <c r="G144" s="17">
        <f>+C144-[2]Population_Data_Monthly!C612</f>
        <v>61169.284894153476</v>
      </c>
      <c r="J144" s="23"/>
    </row>
    <row r="145" spans="1:10" x14ac:dyDescent="0.25">
      <c r="A145" s="27">
        <f t="shared" si="3"/>
        <v>2020</v>
      </c>
      <c r="B145" s="27">
        <f t="shared" si="4"/>
        <v>12</v>
      </c>
      <c r="C145" s="33">
        <f>C144+'Annual Forecast'!$D$15</f>
        <v>21368665.392893076</v>
      </c>
      <c r="D145" s="23"/>
      <c r="G145" s="17">
        <f>+C145-[2]Population_Data_Monthly!C613</f>
        <v>63007.897021889687</v>
      </c>
      <c r="J145" s="23"/>
    </row>
    <row r="146" spans="1:10" x14ac:dyDescent="0.25">
      <c r="A146" s="27">
        <f t="shared" si="3"/>
        <v>2021</v>
      </c>
      <c r="B146" s="27">
        <f t="shared" si="4"/>
        <v>1</v>
      </c>
      <c r="C146" s="33">
        <f>C145+'Annual Forecast'!$D$15</f>
        <v>21391564.06700471</v>
      </c>
      <c r="D146" s="23"/>
      <c r="G146" s="17">
        <f>+C146-[2]Population_Data_Monthly!C614</f>
        <v>64846.509149625897</v>
      </c>
      <c r="J146" s="23"/>
    </row>
    <row r="147" spans="1:10" x14ac:dyDescent="0.25">
      <c r="A147" s="27">
        <f t="shared" si="3"/>
        <v>2021</v>
      </c>
      <c r="B147" s="27">
        <f t="shared" si="4"/>
        <v>2</v>
      </c>
      <c r="C147" s="33">
        <f>C146+'Annual Forecast'!$D$15</f>
        <v>21414462.741116345</v>
      </c>
      <c r="D147" s="23"/>
      <c r="G147" s="17">
        <f>+C147-[2]Population_Data_Monthly!C615</f>
        <v>66685.121277362108</v>
      </c>
      <c r="J147" s="23"/>
    </row>
    <row r="148" spans="1:10" x14ac:dyDescent="0.25">
      <c r="A148" s="27">
        <f t="shared" si="3"/>
        <v>2021</v>
      </c>
      <c r="B148" s="27">
        <f t="shared" si="4"/>
        <v>3</v>
      </c>
      <c r="C148" s="33">
        <f>C147+'Annual Forecast'!$D$15</f>
        <v>21437361.415227979</v>
      </c>
      <c r="D148" s="23"/>
      <c r="G148" s="17">
        <f>+C148-[2]Population_Data_Monthly!C616</f>
        <v>68523.733405098319</v>
      </c>
      <c r="J148" s="23"/>
    </row>
    <row r="149" spans="1:10" x14ac:dyDescent="0.25">
      <c r="A149" s="27">
        <f t="shared" si="3"/>
        <v>2021</v>
      </c>
      <c r="B149" s="27">
        <f t="shared" si="4"/>
        <v>4</v>
      </c>
      <c r="C149" s="33">
        <f>+'Annual Forecast'!$B$15</f>
        <v>21460260.089339621</v>
      </c>
      <c r="D149" s="23"/>
      <c r="G149" s="17">
        <f>+C149-[2]Population_Data_Monthly!C617</f>
        <v>70362.34553283453</v>
      </c>
      <c r="J149" s="23"/>
    </row>
    <row r="150" spans="1:10" x14ac:dyDescent="0.25">
      <c r="A150" s="27">
        <f t="shared" si="3"/>
        <v>2021</v>
      </c>
      <c r="B150" s="27">
        <f t="shared" si="4"/>
        <v>5</v>
      </c>
      <c r="C150" s="33">
        <f>C149+'Annual Forecast'!$D$16</f>
        <v>21482829.844152085</v>
      </c>
      <c r="D150" s="23"/>
      <c r="G150" s="17">
        <f>+C150-[2]Population_Data_Monthly!C618</f>
        <v>71620.239621710032</v>
      </c>
      <c r="J150" s="23"/>
    </row>
    <row r="151" spans="1:10" x14ac:dyDescent="0.25">
      <c r="A151" s="27">
        <f t="shared" si="3"/>
        <v>2021</v>
      </c>
      <c r="B151" s="27">
        <f t="shared" si="4"/>
        <v>6</v>
      </c>
      <c r="C151" s="33">
        <f>C150+'Annual Forecast'!$D$16</f>
        <v>21505399.59896455</v>
      </c>
      <c r="D151" s="23"/>
      <c r="G151" s="17">
        <f>+C151-[2]Population_Data_Monthly!C619</f>
        <v>72878.133710585535</v>
      </c>
      <c r="J151" s="23"/>
    </row>
    <row r="152" spans="1:10" x14ac:dyDescent="0.25">
      <c r="A152" s="27">
        <f t="shared" si="3"/>
        <v>2021</v>
      </c>
      <c r="B152" s="27">
        <f t="shared" si="4"/>
        <v>7</v>
      </c>
      <c r="C152" s="33">
        <f>C151+'Annual Forecast'!$D$16</f>
        <v>21527969.353777014</v>
      </c>
      <c r="D152" s="23"/>
      <c r="G152" s="17">
        <f>+C152-[2]Population_Data_Monthly!C620</f>
        <v>74136.027799461037</v>
      </c>
      <c r="J152" s="23"/>
    </row>
    <row r="153" spans="1:10" x14ac:dyDescent="0.25">
      <c r="A153" s="27">
        <f t="shared" si="3"/>
        <v>2021</v>
      </c>
      <c r="B153" s="27">
        <f t="shared" si="4"/>
        <v>8</v>
      </c>
      <c r="C153" s="33">
        <f>C152+'Annual Forecast'!$D$16</f>
        <v>21550539.108589478</v>
      </c>
      <c r="D153" s="23"/>
      <c r="G153" s="17">
        <f>+C153-[2]Population_Data_Monthly!C621</f>
        <v>75393.921888336539</v>
      </c>
      <c r="J153" s="23"/>
    </row>
    <row r="154" spans="1:10" x14ac:dyDescent="0.25">
      <c r="A154" s="27">
        <f t="shared" si="3"/>
        <v>2021</v>
      </c>
      <c r="B154" s="27">
        <f t="shared" si="4"/>
        <v>9</v>
      </c>
      <c r="C154" s="33">
        <f>C153+'Annual Forecast'!$D$16</f>
        <v>21573108.863401942</v>
      </c>
      <c r="D154" s="23"/>
      <c r="G154" s="17">
        <f>+C154-[2]Population_Data_Monthly!C622</f>
        <v>76651.815977212042</v>
      </c>
      <c r="J154" s="23"/>
    </row>
    <row r="155" spans="1:10" x14ac:dyDescent="0.25">
      <c r="A155" s="27">
        <f t="shared" si="3"/>
        <v>2021</v>
      </c>
      <c r="B155" s="27">
        <f t="shared" si="4"/>
        <v>10</v>
      </c>
      <c r="C155" s="33">
        <f>C154+'Annual Forecast'!$D$16</f>
        <v>21595678.618214406</v>
      </c>
      <c r="D155" s="23"/>
      <c r="G155" s="17">
        <f>+C155-[2]Population_Data_Monthly!C623</f>
        <v>77909.710066087544</v>
      </c>
      <c r="J155" s="23"/>
    </row>
    <row r="156" spans="1:10" x14ac:dyDescent="0.25">
      <c r="A156" s="27">
        <f t="shared" si="3"/>
        <v>2021</v>
      </c>
      <c r="B156" s="27">
        <f t="shared" si="4"/>
        <v>11</v>
      </c>
      <c r="C156" s="33">
        <f>C155+'Annual Forecast'!$D$16</f>
        <v>21618248.37302687</v>
      </c>
      <c r="D156" s="23"/>
      <c r="G156" s="17">
        <f>+C156-[2]Population_Data_Monthly!C624</f>
        <v>79167.604154963046</v>
      </c>
      <c r="J156" s="23"/>
    </row>
    <row r="157" spans="1:10" x14ac:dyDescent="0.25">
      <c r="A157" s="27">
        <f t="shared" si="3"/>
        <v>2021</v>
      </c>
      <c r="B157" s="27">
        <f t="shared" si="4"/>
        <v>12</v>
      </c>
      <c r="C157" s="33">
        <f>C156+'Annual Forecast'!$D$16</f>
        <v>21640818.127839334</v>
      </c>
      <c r="D157" s="23"/>
      <c r="G157" s="17">
        <f>+C157-[2]Population_Data_Monthly!C625</f>
        <v>80425.498243838549</v>
      </c>
      <c r="J157" s="23"/>
    </row>
    <row r="158" spans="1:10" x14ac:dyDescent="0.25">
      <c r="A158" s="27">
        <f t="shared" si="3"/>
        <v>2022</v>
      </c>
      <c r="B158" s="27">
        <f t="shared" si="4"/>
        <v>1</v>
      </c>
      <c r="C158" s="33">
        <f>C157+'Annual Forecast'!$D$16</f>
        <v>21663387.882651798</v>
      </c>
      <c r="D158" s="23"/>
      <c r="G158" s="17">
        <f>+C158-[2]Population_Data_Monthly!C626</f>
        <v>81683.392332714051</v>
      </c>
      <c r="J158" s="23"/>
    </row>
    <row r="159" spans="1:10" x14ac:dyDescent="0.25">
      <c r="A159" s="27">
        <f t="shared" si="3"/>
        <v>2022</v>
      </c>
      <c r="B159" s="27">
        <f t="shared" si="4"/>
        <v>2</v>
      </c>
      <c r="C159" s="33">
        <f>C158+'Annual Forecast'!$D$16</f>
        <v>21685957.637464263</v>
      </c>
      <c r="D159" s="23"/>
      <c r="G159" s="17">
        <f>+C159-[2]Population_Data_Monthly!C627</f>
        <v>82941.286421589553</v>
      </c>
      <c r="J159" s="23"/>
    </row>
    <row r="160" spans="1:10" x14ac:dyDescent="0.25">
      <c r="A160" s="27">
        <f t="shared" si="3"/>
        <v>2022</v>
      </c>
      <c r="B160" s="27">
        <f t="shared" si="4"/>
        <v>3</v>
      </c>
      <c r="C160" s="33">
        <f>C159+'Annual Forecast'!$D$16</f>
        <v>21708527.392276727</v>
      </c>
      <c r="D160" s="23"/>
      <c r="G160" s="17">
        <f>+C160-[2]Population_Data_Monthly!C628</f>
        <v>84199.180510465056</v>
      </c>
      <c r="J160" s="23"/>
    </row>
    <row r="161" spans="1:10" x14ac:dyDescent="0.25">
      <c r="A161" s="27">
        <f t="shared" si="3"/>
        <v>2022</v>
      </c>
      <c r="B161" s="27">
        <f t="shared" si="4"/>
        <v>4</v>
      </c>
      <c r="C161" s="33">
        <f>+'Annual Forecast'!$B$16</f>
        <v>21731097.147089183</v>
      </c>
      <c r="D161" s="23"/>
      <c r="G161" s="17">
        <f>+C161-[2]Population_Data_Monthly!C629</f>
        <v>85457.074599336833</v>
      </c>
      <c r="J161" s="23"/>
    </row>
    <row r="162" spans="1:10" x14ac:dyDescent="0.25">
      <c r="A162" s="27">
        <f t="shared" si="3"/>
        <v>2022</v>
      </c>
      <c r="B162" s="27">
        <f t="shared" si="4"/>
        <v>5</v>
      </c>
      <c r="C162" s="33">
        <f>C161+'Annual Forecast'!$D$17</f>
        <v>21753408.463797472</v>
      </c>
      <c r="D162" s="23"/>
      <c r="G162" s="17">
        <f>+C162-[2]Population_Data_Monthly!C630</f>
        <v>86201.721283156425</v>
      </c>
      <c r="J162" s="23"/>
    </row>
    <row r="163" spans="1:10" x14ac:dyDescent="0.25">
      <c r="A163" s="27">
        <f t="shared" si="3"/>
        <v>2022</v>
      </c>
      <c r="B163" s="27">
        <f t="shared" si="4"/>
        <v>6</v>
      </c>
      <c r="C163" s="33">
        <f>C162+'Annual Forecast'!$D$17</f>
        <v>21775719.780505762</v>
      </c>
      <c r="D163" s="23"/>
      <c r="G163" s="17">
        <f>+C163-[2]Population_Data_Monthly!C631</f>
        <v>86946.367966976017</v>
      </c>
      <c r="J163" s="23"/>
    </row>
    <row r="164" spans="1:10" x14ac:dyDescent="0.25">
      <c r="A164" s="27">
        <f t="shared" si="3"/>
        <v>2022</v>
      </c>
      <c r="B164" s="27">
        <f t="shared" si="4"/>
        <v>7</v>
      </c>
      <c r="C164" s="33">
        <f>C163+'Annual Forecast'!$D$17</f>
        <v>21798031.097214051</v>
      </c>
      <c r="D164" s="23"/>
      <c r="G164" s="17">
        <f>+C164-[2]Population_Data_Monthly!C632</f>
        <v>87691.014650795609</v>
      </c>
      <c r="J164" s="23"/>
    </row>
    <row r="165" spans="1:10" x14ac:dyDescent="0.25">
      <c r="A165" s="27">
        <f t="shared" si="3"/>
        <v>2022</v>
      </c>
      <c r="B165" s="27">
        <f t="shared" si="4"/>
        <v>8</v>
      </c>
      <c r="C165" s="33">
        <f>C164+'Annual Forecast'!$D$17</f>
        <v>21820342.41392234</v>
      </c>
      <c r="D165" s="23"/>
      <c r="G165" s="17">
        <f>+C165-[2]Population_Data_Monthly!C633</f>
        <v>88435.661334615201</v>
      </c>
      <c r="J165" s="23"/>
    </row>
    <row r="166" spans="1:10" x14ac:dyDescent="0.25">
      <c r="A166" s="27">
        <f t="shared" si="3"/>
        <v>2022</v>
      </c>
      <c r="B166" s="27">
        <f t="shared" si="4"/>
        <v>9</v>
      </c>
      <c r="C166" s="33">
        <f>C165+'Annual Forecast'!$D$17</f>
        <v>21842653.730630629</v>
      </c>
      <c r="D166" s="23"/>
      <c r="G166" s="17">
        <f>+C166-[2]Population_Data_Monthly!C634</f>
        <v>89180.308018434793</v>
      </c>
      <c r="J166" s="23"/>
    </row>
    <row r="167" spans="1:10" x14ac:dyDescent="0.25">
      <c r="A167" s="27">
        <f t="shared" si="3"/>
        <v>2022</v>
      </c>
      <c r="B167" s="27">
        <f t="shared" si="4"/>
        <v>10</v>
      </c>
      <c r="C167" s="33">
        <f>C166+'Annual Forecast'!$D$17</f>
        <v>21864965.047338918</v>
      </c>
      <c r="D167" s="23"/>
      <c r="G167" s="17">
        <f>+C167-[2]Population_Data_Monthly!C635</f>
        <v>89924.954702254385</v>
      </c>
      <c r="J167" s="23"/>
    </row>
    <row r="168" spans="1:10" x14ac:dyDescent="0.25">
      <c r="A168" s="27">
        <f t="shared" si="3"/>
        <v>2022</v>
      </c>
      <c r="B168" s="27">
        <f t="shared" si="4"/>
        <v>11</v>
      </c>
      <c r="C168" s="33">
        <f>C167+'Annual Forecast'!$D$17</f>
        <v>21887276.364047207</v>
      </c>
      <c r="D168" s="23"/>
      <c r="G168" s="17">
        <f>+C168-[2]Population_Data_Monthly!C636</f>
        <v>90669.601386073977</v>
      </c>
      <c r="J168" s="23"/>
    </row>
    <row r="169" spans="1:10" x14ac:dyDescent="0.25">
      <c r="A169" s="27">
        <f t="shared" si="3"/>
        <v>2022</v>
      </c>
      <c r="B169" s="27">
        <f t="shared" si="4"/>
        <v>12</v>
      </c>
      <c r="C169" s="33">
        <f>C168+'Annual Forecast'!$D$17</f>
        <v>21909587.680755496</v>
      </c>
      <c r="D169" s="23"/>
      <c r="G169" s="17">
        <f>+C169-[2]Population_Data_Monthly!C637</f>
        <v>91414.248069893569</v>
      </c>
      <c r="J169" s="23"/>
    </row>
    <row r="170" spans="1:10" x14ac:dyDescent="0.25">
      <c r="A170" s="27">
        <f t="shared" si="3"/>
        <v>2023</v>
      </c>
      <c r="B170" s="27">
        <f t="shared" si="4"/>
        <v>1</v>
      </c>
      <c r="C170" s="33">
        <f>C169+'Annual Forecast'!$D$17</f>
        <v>21931898.997463785</v>
      </c>
      <c r="D170" s="23"/>
      <c r="G170" s="17">
        <f>+C170-[2]Population_Data_Monthly!C638</f>
        <v>92158.894753713161</v>
      </c>
      <c r="J170" s="23"/>
    </row>
    <row r="171" spans="1:10" x14ac:dyDescent="0.25">
      <c r="A171" s="27">
        <f t="shared" si="3"/>
        <v>2023</v>
      </c>
      <c r="B171" s="27">
        <f t="shared" si="4"/>
        <v>2</v>
      </c>
      <c r="C171" s="33">
        <f>C170+'Annual Forecast'!$D$17</f>
        <v>21954210.314172074</v>
      </c>
      <c r="D171" s="23"/>
      <c r="G171" s="17">
        <f>+C171-[2]Population_Data_Monthly!C639</f>
        <v>92903.541437532753</v>
      </c>
      <c r="J171" s="23"/>
    </row>
    <row r="172" spans="1:10" x14ac:dyDescent="0.25">
      <c r="A172" s="27">
        <f t="shared" si="3"/>
        <v>2023</v>
      </c>
      <c r="B172" s="27">
        <f t="shared" si="4"/>
        <v>3</v>
      </c>
      <c r="C172" s="33">
        <f>C171+'Annual Forecast'!$D$17</f>
        <v>21976521.630880363</v>
      </c>
      <c r="D172" s="23"/>
      <c r="G172" s="17">
        <f>+C172-[2]Population_Data_Monthly!C640</f>
        <v>93648.188121352345</v>
      </c>
      <c r="J172" s="23"/>
    </row>
    <row r="173" spans="1:10" x14ac:dyDescent="0.25">
      <c r="A173" s="27">
        <f t="shared" si="3"/>
        <v>2023</v>
      </c>
      <c r="B173" s="27">
        <f t="shared" si="4"/>
        <v>4</v>
      </c>
      <c r="C173" s="33">
        <f>+'Annual Forecast'!$B$17</f>
        <v>21998832.947588667</v>
      </c>
      <c r="D173" s="23"/>
      <c r="G173" s="17">
        <f>+C173-[2]Population_Data_Monthly!C641</f>
        <v>94392.834805186838</v>
      </c>
      <c r="J173" s="23"/>
    </row>
    <row r="174" spans="1:10" x14ac:dyDescent="0.25">
      <c r="A174" s="27">
        <f t="shared" si="3"/>
        <v>2023</v>
      </c>
      <c r="B174" s="27">
        <f t="shared" si="4"/>
        <v>5</v>
      </c>
      <c r="C174" s="33">
        <f>C173+'Annual Forecast'!$D$18</f>
        <v>22020960.839614563</v>
      </c>
      <c r="D174" s="23"/>
      <c r="G174" s="17">
        <f>+C174-[2]Population_Data_Monthly!C642</f>
        <v>94696.200949605554</v>
      </c>
      <c r="J174" s="23"/>
    </row>
    <row r="175" spans="1:10" x14ac:dyDescent="0.25">
      <c r="A175" s="27">
        <f t="shared" si="3"/>
        <v>2023</v>
      </c>
      <c r="B175" s="27">
        <f t="shared" si="4"/>
        <v>6</v>
      </c>
      <c r="C175" s="33">
        <f>C174+'Annual Forecast'!$D$18</f>
        <v>22043088.731640458</v>
      </c>
      <c r="D175" s="23"/>
      <c r="G175" s="17">
        <f>+C175-[2]Population_Data_Monthly!C643</f>
        <v>94999.567094024271</v>
      </c>
      <c r="J175" s="23"/>
    </row>
    <row r="176" spans="1:10" x14ac:dyDescent="0.25">
      <c r="A176" s="27">
        <f t="shared" si="3"/>
        <v>2023</v>
      </c>
      <c r="B176" s="27">
        <f t="shared" si="4"/>
        <v>7</v>
      </c>
      <c r="C176" s="33">
        <f>C175+'Annual Forecast'!$D$18</f>
        <v>22065216.623666354</v>
      </c>
      <c r="D176" s="23"/>
      <c r="G176" s="17">
        <f>+C176-[2]Population_Data_Monthly!C644</f>
        <v>95302.933238442987</v>
      </c>
      <c r="J176" s="23"/>
    </row>
    <row r="177" spans="1:10" x14ac:dyDescent="0.25">
      <c r="A177" s="27">
        <f t="shared" si="3"/>
        <v>2023</v>
      </c>
      <c r="B177" s="27">
        <f t="shared" si="4"/>
        <v>8</v>
      </c>
      <c r="C177" s="33">
        <f>C176+'Annual Forecast'!$D$18</f>
        <v>22087344.515692249</v>
      </c>
      <c r="D177" s="23"/>
      <c r="G177" s="17">
        <f>+C177-[2]Population_Data_Monthly!C645</f>
        <v>95606.299382861704</v>
      </c>
      <c r="J177" s="23"/>
    </row>
    <row r="178" spans="1:10" x14ac:dyDescent="0.25">
      <c r="A178" s="27">
        <f t="shared" si="3"/>
        <v>2023</v>
      </c>
      <c r="B178" s="27">
        <f t="shared" si="4"/>
        <v>9</v>
      </c>
      <c r="C178" s="33">
        <f>C177+'Annual Forecast'!$D$18</f>
        <v>22109472.407718144</v>
      </c>
      <c r="D178" s="23"/>
      <c r="G178" s="17">
        <f>+C178-[2]Population_Data_Monthly!C646</f>
        <v>95909.66552728042</v>
      </c>
      <c r="J178" s="23"/>
    </row>
    <row r="179" spans="1:10" x14ac:dyDescent="0.25">
      <c r="A179" s="27">
        <f t="shared" si="3"/>
        <v>2023</v>
      </c>
      <c r="B179" s="27">
        <f t="shared" si="4"/>
        <v>10</v>
      </c>
      <c r="C179" s="33">
        <f>C178+'Annual Forecast'!$D$18</f>
        <v>22131600.29974404</v>
      </c>
      <c r="D179" s="23"/>
      <c r="G179" s="17">
        <f>+C179-[2]Population_Data_Monthly!C647</f>
        <v>96213.031671699136</v>
      </c>
      <c r="J179" s="23"/>
    </row>
    <row r="180" spans="1:10" x14ac:dyDescent="0.25">
      <c r="A180" s="27">
        <f t="shared" si="3"/>
        <v>2023</v>
      </c>
      <c r="B180" s="27">
        <f t="shared" si="4"/>
        <v>11</v>
      </c>
      <c r="C180" s="33">
        <f>C179+'Annual Forecast'!$D$18</f>
        <v>22153728.191769935</v>
      </c>
      <c r="D180" s="23"/>
      <c r="G180" s="17">
        <f>+C180-[2]Population_Data_Monthly!C648</f>
        <v>96516.397816117853</v>
      </c>
      <c r="J180" s="23"/>
    </row>
    <row r="181" spans="1:10" x14ac:dyDescent="0.25">
      <c r="A181" s="27">
        <f t="shared" si="3"/>
        <v>2023</v>
      </c>
      <c r="B181" s="27">
        <f t="shared" si="4"/>
        <v>12</v>
      </c>
      <c r="C181" s="33">
        <f>C180+'Annual Forecast'!$D$18</f>
        <v>22175856.083795831</v>
      </c>
      <c r="D181" s="23"/>
      <c r="G181" s="17">
        <f>+C181-[2]Population_Data_Monthly!C649</f>
        <v>96819.763960536569</v>
      </c>
      <c r="J181" s="23"/>
    </row>
    <row r="182" spans="1:10" x14ac:dyDescent="0.25">
      <c r="A182" s="27">
        <f t="shared" si="3"/>
        <v>2024</v>
      </c>
      <c r="B182" s="27">
        <f t="shared" si="4"/>
        <v>1</v>
      </c>
      <c r="C182" s="33">
        <f>C181+'Annual Forecast'!$D$18</f>
        <v>22197983.975821726</v>
      </c>
      <c r="D182" s="23"/>
      <c r="G182" s="17">
        <f>+C182-[2]Population_Data_Monthly!C650</f>
        <v>97123.130104955286</v>
      </c>
      <c r="J182" s="23"/>
    </row>
    <row r="183" spans="1:10" x14ac:dyDescent="0.25">
      <c r="A183" s="27">
        <f t="shared" si="3"/>
        <v>2024</v>
      </c>
      <c r="B183" s="27">
        <f t="shared" si="4"/>
        <v>2</v>
      </c>
      <c r="C183" s="33">
        <f>C182+'Annual Forecast'!$D$18</f>
        <v>22220111.867847621</v>
      </c>
      <c r="D183" s="23"/>
      <c r="G183" s="17">
        <f>+C183-[2]Population_Data_Monthly!C651</f>
        <v>97426.496249374002</v>
      </c>
      <c r="J183" s="23"/>
    </row>
    <row r="184" spans="1:10" x14ac:dyDescent="0.25">
      <c r="A184" s="27">
        <f t="shared" si="3"/>
        <v>2024</v>
      </c>
      <c r="B184" s="27">
        <f t="shared" si="4"/>
        <v>3</v>
      </c>
      <c r="C184" s="33">
        <f>C183+'Annual Forecast'!$D$18</f>
        <v>22242239.759873517</v>
      </c>
      <c r="D184" s="23"/>
      <c r="G184" s="17">
        <f>+C184-[2]Population_Data_Monthly!C652</f>
        <v>97729.862393792719</v>
      </c>
      <c r="J184" s="23"/>
    </row>
    <row r="185" spans="1:10" x14ac:dyDescent="0.25">
      <c r="A185" s="27">
        <f t="shared" si="3"/>
        <v>2024</v>
      </c>
      <c r="B185" s="27">
        <f t="shared" si="4"/>
        <v>4</v>
      </c>
      <c r="C185" s="33">
        <f>+'Annual Forecast'!$B$18</f>
        <v>22264367.651899416</v>
      </c>
      <c r="D185" s="23"/>
      <c r="G185" s="17">
        <f>+C185-[2]Population_Data_Monthly!C653</f>
        <v>98033.228538233787</v>
      </c>
      <c r="J185" s="23"/>
    </row>
    <row r="186" spans="1:10" x14ac:dyDescent="0.25">
      <c r="A186" s="27">
        <f t="shared" si="3"/>
        <v>2024</v>
      </c>
      <c r="B186" s="27">
        <f t="shared" si="4"/>
        <v>5</v>
      </c>
      <c r="C186" s="33">
        <f>C185+'Annual Forecast'!$D$19</f>
        <v>22286392.264241133</v>
      </c>
      <c r="D186" s="23"/>
      <c r="G186" s="17">
        <f>+C186-[2]Population_Data_Monthly!C654</f>
        <v>97972.376160047948</v>
      </c>
      <c r="J186" s="23"/>
    </row>
    <row r="187" spans="1:10" x14ac:dyDescent="0.25">
      <c r="A187" s="27">
        <f t="shared" si="3"/>
        <v>2024</v>
      </c>
      <c r="B187" s="27">
        <f t="shared" si="4"/>
        <v>6</v>
      </c>
      <c r="C187" s="33">
        <f>C186+'Annual Forecast'!$D$19</f>
        <v>22308416.87658285</v>
      </c>
      <c r="D187" s="23"/>
      <c r="G187" s="17">
        <f>+C187-[2]Population_Data_Monthly!C655</f>
        <v>97911.52378186211</v>
      </c>
      <c r="J187" s="23"/>
    </row>
    <row r="188" spans="1:10" x14ac:dyDescent="0.25">
      <c r="A188" s="27">
        <f t="shared" si="3"/>
        <v>2024</v>
      </c>
      <c r="B188" s="27">
        <f t="shared" si="4"/>
        <v>7</v>
      </c>
      <c r="C188" s="33">
        <f>C187+'Annual Forecast'!$D$19</f>
        <v>22330441.488924567</v>
      </c>
      <c r="D188" s="23"/>
      <c r="G188" s="17">
        <f>+C188-[2]Population_Data_Monthly!C656</f>
        <v>97850.671403676271</v>
      </c>
      <c r="J188" s="23"/>
    </row>
    <row r="189" spans="1:10" x14ac:dyDescent="0.25">
      <c r="A189" s="27">
        <f t="shared" si="3"/>
        <v>2024</v>
      </c>
      <c r="B189" s="27">
        <f t="shared" si="4"/>
        <v>8</v>
      </c>
      <c r="C189" s="33">
        <f>C188+'Annual Forecast'!$D$19</f>
        <v>22352466.101266284</v>
      </c>
      <c r="D189" s="23"/>
      <c r="G189" s="17">
        <f>+C189-[2]Population_Data_Monthly!C657</f>
        <v>97789.819025490433</v>
      </c>
      <c r="J189" s="23"/>
    </row>
    <row r="190" spans="1:10" x14ac:dyDescent="0.25">
      <c r="A190" s="27">
        <f t="shared" ref="A190:A253" si="5">+A178+1</f>
        <v>2024</v>
      </c>
      <c r="B190" s="27">
        <f t="shared" ref="B190:B253" si="6">+B178</f>
        <v>9</v>
      </c>
      <c r="C190" s="33">
        <f>C189+'Annual Forecast'!$D$19</f>
        <v>22374490.713608</v>
      </c>
      <c r="D190" s="23"/>
      <c r="G190" s="17">
        <f>+C190-[2]Population_Data_Monthly!C658</f>
        <v>97728.966647304595</v>
      </c>
      <c r="J190" s="23"/>
    </row>
    <row r="191" spans="1:10" x14ac:dyDescent="0.25">
      <c r="A191" s="27">
        <f t="shared" si="5"/>
        <v>2024</v>
      </c>
      <c r="B191" s="27">
        <f t="shared" si="6"/>
        <v>10</v>
      </c>
      <c r="C191" s="33">
        <f>C190+'Annual Forecast'!$D$19</f>
        <v>22396515.325949717</v>
      </c>
      <c r="D191" s="23"/>
      <c r="G191" s="17">
        <f>+C191-[2]Population_Data_Monthly!C659</f>
        <v>97668.114269118756</v>
      </c>
      <c r="J191" s="23"/>
    </row>
    <row r="192" spans="1:10" x14ac:dyDescent="0.25">
      <c r="A192" s="27">
        <f t="shared" si="5"/>
        <v>2024</v>
      </c>
      <c r="B192" s="27">
        <f t="shared" si="6"/>
        <v>11</v>
      </c>
      <c r="C192" s="33">
        <f>C191+'Annual Forecast'!$D$19</f>
        <v>22418539.938291434</v>
      </c>
      <c r="D192" s="23"/>
      <c r="G192" s="17">
        <f>+C192-[2]Population_Data_Monthly!C660</f>
        <v>97607.261890932918</v>
      </c>
      <c r="J192" s="23"/>
    </row>
    <row r="193" spans="1:10" x14ac:dyDescent="0.25">
      <c r="A193" s="27">
        <f t="shared" si="5"/>
        <v>2024</v>
      </c>
      <c r="B193" s="27">
        <f t="shared" si="6"/>
        <v>12</v>
      </c>
      <c r="C193" s="33">
        <f>C192+'Annual Forecast'!$D$19</f>
        <v>22440564.550633151</v>
      </c>
      <c r="D193" s="23"/>
      <c r="G193" s="17">
        <f>+C193-[2]Population_Data_Monthly!C661</f>
        <v>97546.409512747079</v>
      </c>
      <c r="J193" s="23"/>
    </row>
    <row r="194" spans="1:10" x14ac:dyDescent="0.25">
      <c r="A194" s="27">
        <f t="shared" si="5"/>
        <v>2025</v>
      </c>
      <c r="B194" s="27">
        <f t="shared" si="6"/>
        <v>1</v>
      </c>
      <c r="C194" s="33">
        <f>C193+'Annual Forecast'!$D$19</f>
        <v>22462589.162974868</v>
      </c>
      <c r="D194" s="23"/>
      <c r="G194" s="17">
        <f>+C194-[2]Population_Data_Monthly!C662</f>
        <v>97485.557134561241</v>
      </c>
      <c r="J194" s="23"/>
    </row>
    <row r="195" spans="1:10" x14ac:dyDescent="0.25">
      <c r="A195" s="27">
        <f t="shared" si="5"/>
        <v>2025</v>
      </c>
      <c r="B195" s="27">
        <f t="shared" si="6"/>
        <v>2</v>
      </c>
      <c r="C195" s="33">
        <f>C194+'Annual Forecast'!$D$19</f>
        <v>22484613.775316585</v>
      </c>
      <c r="D195" s="23"/>
      <c r="G195" s="17">
        <f>+C195-[2]Population_Data_Monthly!C663</f>
        <v>97424.704756375402</v>
      </c>
      <c r="J195" s="23"/>
    </row>
    <row r="196" spans="1:10" x14ac:dyDescent="0.25">
      <c r="A196" s="27">
        <f t="shared" si="5"/>
        <v>2025</v>
      </c>
      <c r="B196" s="27">
        <f t="shared" si="6"/>
        <v>3</v>
      </c>
      <c r="C196" s="33">
        <f>C195+'Annual Forecast'!$D$19</f>
        <v>22506638.387658302</v>
      </c>
      <c r="D196" s="23"/>
      <c r="G196" s="17">
        <f>+C196-[2]Population_Data_Monthly!C664</f>
        <v>97363.852378189564</v>
      </c>
      <c r="J196" s="23"/>
    </row>
    <row r="197" spans="1:10" x14ac:dyDescent="0.25">
      <c r="A197" s="27">
        <f t="shared" si="5"/>
        <v>2025</v>
      </c>
      <c r="B197" s="27">
        <f t="shared" si="6"/>
        <v>4</v>
      </c>
      <c r="C197" s="33">
        <f>+'Annual Forecast'!$B$19</f>
        <v>22528663</v>
      </c>
      <c r="D197" s="23"/>
      <c r="G197" s="17">
        <f>+C197-[2]Population_Data_Monthly!C665</f>
        <v>97303</v>
      </c>
      <c r="J197" s="23"/>
    </row>
    <row r="198" spans="1:10" x14ac:dyDescent="0.25">
      <c r="A198" s="27">
        <f t="shared" si="5"/>
        <v>2025</v>
      </c>
      <c r="B198" s="27">
        <f t="shared" si="6"/>
        <v>5</v>
      </c>
      <c r="C198" s="33">
        <f>C197+'Annual Forecast'!$D$20</f>
        <v>22550279.128851082</v>
      </c>
      <c r="D198" s="23"/>
      <c r="G198" s="17">
        <f>+C198-[2]Population_Data_Monthly!C666</f>
        <v>99863.310762744397</v>
      </c>
      <c r="J198" s="23"/>
    </row>
    <row r="199" spans="1:10" x14ac:dyDescent="0.25">
      <c r="A199" s="27">
        <f t="shared" si="5"/>
        <v>2025</v>
      </c>
      <c r="B199" s="27">
        <f t="shared" si="6"/>
        <v>6</v>
      </c>
      <c r="C199" s="33">
        <f>C198+'Annual Forecast'!$D$20</f>
        <v>22571895.257702164</v>
      </c>
      <c r="D199" s="23"/>
      <c r="G199" s="17">
        <f>+C199-[2]Population_Data_Monthly!C667</f>
        <v>102423.62152548879</v>
      </c>
      <c r="J199" s="23"/>
    </row>
    <row r="200" spans="1:10" x14ac:dyDescent="0.25">
      <c r="A200" s="27">
        <f t="shared" si="5"/>
        <v>2025</v>
      </c>
      <c r="B200" s="27">
        <f t="shared" si="6"/>
        <v>7</v>
      </c>
      <c r="C200" s="33">
        <f>C199+'Annual Forecast'!$D$20</f>
        <v>22593511.386553247</v>
      </c>
      <c r="D200" s="23"/>
      <c r="G200" s="17">
        <f>+C200-[2]Population_Data_Monthly!C668</f>
        <v>104983.93228823319</v>
      </c>
      <c r="J200" s="23"/>
    </row>
    <row r="201" spans="1:10" x14ac:dyDescent="0.25">
      <c r="A201" s="27">
        <f t="shared" si="5"/>
        <v>2025</v>
      </c>
      <c r="B201" s="27">
        <f t="shared" si="6"/>
        <v>8</v>
      </c>
      <c r="C201" s="33">
        <f>C200+'Annual Forecast'!$D$20</f>
        <v>22615127.515404329</v>
      </c>
      <c r="D201" s="23"/>
      <c r="G201" s="17">
        <f>+C201-[2]Population_Data_Monthly!C669</f>
        <v>107544.24305097759</v>
      </c>
      <c r="J201" s="23"/>
    </row>
    <row r="202" spans="1:10" x14ac:dyDescent="0.25">
      <c r="A202" s="27">
        <f t="shared" si="5"/>
        <v>2025</v>
      </c>
      <c r="B202" s="27">
        <f t="shared" si="6"/>
        <v>9</v>
      </c>
      <c r="C202" s="33">
        <f>C201+'Annual Forecast'!$D$20</f>
        <v>22636743.644255411</v>
      </c>
      <c r="D202" s="23"/>
      <c r="G202" s="17">
        <f>+C202-[2]Population_Data_Monthly!C670</f>
        <v>110104.55381372198</v>
      </c>
      <c r="J202" s="23"/>
    </row>
    <row r="203" spans="1:10" x14ac:dyDescent="0.25">
      <c r="A203" s="27">
        <f t="shared" si="5"/>
        <v>2025</v>
      </c>
      <c r="B203" s="27">
        <f t="shared" si="6"/>
        <v>10</v>
      </c>
      <c r="C203" s="33">
        <f>C202+'Annual Forecast'!$D$20</f>
        <v>22658359.773106493</v>
      </c>
      <c r="D203" s="23"/>
      <c r="G203" s="17">
        <f>+C203-[2]Population_Data_Monthly!C671</f>
        <v>112664.86457646638</v>
      </c>
      <c r="J203" s="23"/>
    </row>
    <row r="204" spans="1:10" x14ac:dyDescent="0.25">
      <c r="A204" s="27">
        <f t="shared" si="5"/>
        <v>2025</v>
      </c>
      <c r="B204" s="27">
        <f t="shared" si="6"/>
        <v>11</v>
      </c>
      <c r="C204" s="33">
        <f>C203+'Annual Forecast'!$D$20</f>
        <v>22679975.901957575</v>
      </c>
      <c r="D204" s="23"/>
      <c r="G204" s="17">
        <f>+C204-[2]Population_Data_Monthly!C672</f>
        <v>115225.17533921078</v>
      </c>
      <c r="J204" s="23"/>
    </row>
    <row r="205" spans="1:10" x14ac:dyDescent="0.25">
      <c r="A205" s="27">
        <f t="shared" si="5"/>
        <v>2025</v>
      </c>
      <c r="B205" s="27">
        <f t="shared" si="6"/>
        <v>12</v>
      </c>
      <c r="C205" s="33">
        <f>C204+'Annual Forecast'!$D$20</f>
        <v>22701592.030808657</v>
      </c>
      <c r="D205" s="23"/>
      <c r="G205" s="17">
        <f>+C205-[2]Population_Data_Monthly!C673</f>
        <v>117785.48610195518</v>
      </c>
      <c r="J205" s="23"/>
    </row>
    <row r="206" spans="1:10" x14ac:dyDescent="0.25">
      <c r="A206" s="27">
        <f t="shared" si="5"/>
        <v>2026</v>
      </c>
      <c r="B206" s="27">
        <f t="shared" si="6"/>
        <v>1</v>
      </c>
      <c r="C206" s="33">
        <f>C205+'Annual Forecast'!$D$20</f>
        <v>22723208.15965974</v>
      </c>
      <c r="D206" s="23"/>
      <c r="G206" s="17">
        <f>+C206-[2]Population_Data_Monthly!C674</f>
        <v>120345.79686469957</v>
      </c>
      <c r="J206" s="23"/>
    </row>
    <row r="207" spans="1:10" x14ac:dyDescent="0.25">
      <c r="A207" s="27">
        <f t="shared" si="5"/>
        <v>2026</v>
      </c>
      <c r="B207" s="27">
        <f t="shared" si="6"/>
        <v>2</v>
      </c>
      <c r="C207" s="33">
        <f>C206+'Annual Forecast'!$D$20</f>
        <v>22744824.288510822</v>
      </c>
      <c r="D207" s="23"/>
      <c r="G207" s="17">
        <f>+C207-[2]Population_Data_Monthly!C675</f>
        <v>122906.10762744397</v>
      </c>
      <c r="J207" s="23"/>
    </row>
    <row r="208" spans="1:10" x14ac:dyDescent="0.25">
      <c r="A208" s="27">
        <f t="shared" si="5"/>
        <v>2026</v>
      </c>
      <c r="B208" s="27">
        <f t="shared" si="6"/>
        <v>3</v>
      </c>
      <c r="C208" s="33">
        <f>C207+'Annual Forecast'!$D$20</f>
        <v>22766440.417361904</v>
      </c>
      <c r="D208" s="23"/>
      <c r="G208" s="17">
        <f>+C208-[2]Population_Data_Monthly!C676</f>
        <v>125466.41839018837</v>
      </c>
      <c r="J208" s="23"/>
    </row>
    <row r="209" spans="1:10" x14ac:dyDescent="0.25">
      <c r="A209" s="27">
        <f t="shared" si="5"/>
        <v>2026</v>
      </c>
      <c r="B209" s="27">
        <f t="shared" si="6"/>
        <v>4</v>
      </c>
      <c r="C209" s="33">
        <f>+'Annual Forecast'!$B$20</f>
        <v>22788056.546212971</v>
      </c>
      <c r="D209" s="23"/>
      <c r="G209" s="17">
        <f>+C209-[2]Population_Data_Monthly!C677</f>
        <v>128026.72915290296</v>
      </c>
      <c r="J209" s="23"/>
    </row>
    <row r="210" spans="1:10" x14ac:dyDescent="0.25">
      <c r="A210" s="27">
        <f t="shared" si="5"/>
        <v>2026</v>
      </c>
      <c r="B210" s="27">
        <f t="shared" si="6"/>
        <v>5</v>
      </c>
      <c r="C210" s="33">
        <f>C209+'Annual Forecast'!$D$21</f>
        <v>22809256.91010274</v>
      </c>
      <c r="D210" s="23"/>
      <c r="G210" s="17">
        <f>+C210-[2]Population_Data_Monthly!C678</f>
        <v>129977.01609369367</v>
      </c>
      <c r="J210" s="23"/>
    </row>
    <row r="211" spans="1:10" x14ac:dyDescent="0.25">
      <c r="A211" s="27">
        <f t="shared" si="5"/>
        <v>2026</v>
      </c>
      <c r="B211" s="27">
        <f t="shared" si="6"/>
        <v>6</v>
      </c>
      <c r="C211" s="33">
        <f>C210+'Annual Forecast'!$D$21</f>
        <v>22830457.273992509</v>
      </c>
      <c r="D211" s="23"/>
      <c r="G211" s="17">
        <f>+C211-[2]Population_Data_Monthly!C679</f>
        <v>131927.30303448439</v>
      </c>
      <c r="J211" s="23"/>
    </row>
    <row r="212" spans="1:10" x14ac:dyDescent="0.25">
      <c r="A212" s="27">
        <f t="shared" si="5"/>
        <v>2026</v>
      </c>
      <c r="B212" s="27">
        <f t="shared" si="6"/>
        <v>7</v>
      </c>
      <c r="C212" s="33">
        <f>C211+'Annual Forecast'!$D$21</f>
        <v>22851657.637882277</v>
      </c>
      <c r="D212" s="23"/>
      <c r="G212" s="17">
        <f>+C212-[2]Population_Data_Monthly!C680</f>
        <v>133877.5899752751</v>
      </c>
      <c r="J212" s="23"/>
    </row>
    <row r="213" spans="1:10" x14ac:dyDescent="0.25">
      <c r="A213" s="27">
        <f t="shared" si="5"/>
        <v>2026</v>
      </c>
      <c r="B213" s="27">
        <f t="shared" si="6"/>
        <v>8</v>
      </c>
      <c r="C213" s="33">
        <f>C212+'Annual Forecast'!$D$21</f>
        <v>22872858.001772046</v>
      </c>
      <c r="D213" s="23"/>
      <c r="G213" s="17">
        <f>+C213-[2]Population_Data_Monthly!C681</f>
        <v>135827.87691606581</v>
      </c>
      <c r="J213" s="23"/>
    </row>
    <row r="214" spans="1:10" x14ac:dyDescent="0.25">
      <c r="A214" s="27">
        <f t="shared" si="5"/>
        <v>2026</v>
      </c>
      <c r="B214" s="27">
        <f t="shared" si="6"/>
        <v>9</v>
      </c>
      <c r="C214" s="33">
        <f>C213+'Annual Forecast'!$D$21</f>
        <v>22894058.365661815</v>
      </c>
      <c r="D214" s="23"/>
      <c r="G214" s="17">
        <f>+C214-[2]Population_Data_Monthly!C682</f>
        <v>137778.16385685652</v>
      </c>
      <c r="J214" s="23"/>
    </row>
    <row r="215" spans="1:10" x14ac:dyDescent="0.25">
      <c r="A215" s="27">
        <f t="shared" si="5"/>
        <v>2026</v>
      </c>
      <c r="B215" s="27">
        <f t="shared" si="6"/>
        <v>10</v>
      </c>
      <c r="C215" s="33">
        <f>C214+'Annual Forecast'!$D$21</f>
        <v>22915258.729551584</v>
      </c>
      <c r="D215" s="23"/>
      <c r="G215" s="17">
        <f>+C215-[2]Population_Data_Monthly!C683</f>
        <v>139728.45079764724</v>
      </c>
      <c r="J215" s="23"/>
    </row>
    <row r="216" spans="1:10" x14ac:dyDescent="0.25">
      <c r="A216" s="27">
        <f t="shared" si="5"/>
        <v>2026</v>
      </c>
      <c r="B216" s="27">
        <f t="shared" si="6"/>
        <v>11</v>
      </c>
      <c r="C216" s="33">
        <f>C215+'Annual Forecast'!$D$21</f>
        <v>22936459.093441352</v>
      </c>
      <c r="D216" s="23"/>
      <c r="G216" s="17">
        <f>+C216-[2]Population_Data_Monthly!C684</f>
        <v>141678.73773843795</v>
      </c>
      <c r="J216" s="23"/>
    </row>
    <row r="217" spans="1:10" x14ac:dyDescent="0.25">
      <c r="A217" s="27">
        <f t="shared" si="5"/>
        <v>2026</v>
      </c>
      <c r="B217" s="27">
        <f t="shared" si="6"/>
        <v>12</v>
      </c>
      <c r="C217" s="33">
        <f>C216+'Annual Forecast'!$D$21</f>
        <v>22957659.457331121</v>
      </c>
      <c r="D217" s="23"/>
      <c r="G217" s="17">
        <f>+C217-[2]Population_Data_Monthly!C685</f>
        <v>143629.02467922866</v>
      </c>
      <c r="J217" s="23"/>
    </row>
    <row r="218" spans="1:10" x14ac:dyDescent="0.25">
      <c r="A218" s="27">
        <f t="shared" si="5"/>
        <v>2027</v>
      </c>
      <c r="B218" s="27">
        <f t="shared" si="6"/>
        <v>1</v>
      </c>
      <c r="C218" s="33">
        <f>C217+'Annual Forecast'!$D$21</f>
        <v>22978859.82122089</v>
      </c>
      <c r="D218" s="23"/>
      <c r="G218" s="17">
        <f>+C218-[2]Population_Data_Monthly!C686</f>
        <v>145579.31162001938</v>
      </c>
      <c r="J218" s="23"/>
    </row>
    <row r="219" spans="1:10" x14ac:dyDescent="0.25">
      <c r="A219" s="27">
        <f t="shared" si="5"/>
        <v>2027</v>
      </c>
      <c r="B219" s="27">
        <f t="shared" si="6"/>
        <v>2</v>
      </c>
      <c r="C219" s="33">
        <f>C218+'Annual Forecast'!$D$21</f>
        <v>23000060.185110658</v>
      </c>
      <c r="D219" s="23"/>
      <c r="G219" s="17">
        <f>+C219-[2]Population_Data_Monthly!C687</f>
        <v>147529.59856081009</v>
      </c>
      <c r="J219" s="23"/>
    </row>
    <row r="220" spans="1:10" x14ac:dyDescent="0.25">
      <c r="A220" s="27">
        <f t="shared" si="5"/>
        <v>2027</v>
      </c>
      <c r="B220" s="27">
        <f t="shared" si="6"/>
        <v>3</v>
      </c>
      <c r="C220" s="33">
        <f>C219+'Annual Forecast'!$D$21</f>
        <v>23021260.549000427</v>
      </c>
      <c r="D220" s="23"/>
      <c r="G220" s="17">
        <f>+C220-[2]Population_Data_Monthly!C688</f>
        <v>149479.8855016008</v>
      </c>
      <c r="J220" s="23"/>
    </row>
    <row r="221" spans="1:10" x14ac:dyDescent="0.25">
      <c r="A221" s="27">
        <f t="shared" si="5"/>
        <v>2027</v>
      </c>
      <c r="B221" s="27">
        <f t="shared" si="6"/>
        <v>4</v>
      </c>
      <c r="C221" s="33">
        <f>+'Annual Forecast'!$B$21</f>
        <v>23042460.912890207</v>
      </c>
      <c r="D221" s="23"/>
      <c r="G221" s="17">
        <f>+C221-[2]Population_Data_Monthly!C689</f>
        <v>151430.17244239897</v>
      </c>
      <c r="J221" s="23"/>
    </row>
    <row r="222" spans="1:10" x14ac:dyDescent="0.25">
      <c r="A222" s="27">
        <f t="shared" si="5"/>
        <v>2027</v>
      </c>
      <c r="B222" s="27">
        <f t="shared" si="6"/>
        <v>5</v>
      </c>
      <c r="C222" s="33">
        <f>C221+'Annual Forecast'!$D$22</f>
        <v>23063321.894727286</v>
      </c>
      <c r="D222" s="23"/>
      <c r="G222" s="17">
        <f>+C222-[2]Population_Data_Monthly!C690</f>
        <v>152844.83815577626</v>
      </c>
      <c r="J222" s="23"/>
    </row>
    <row r="223" spans="1:10" x14ac:dyDescent="0.25">
      <c r="A223" s="27">
        <f t="shared" si="5"/>
        <v>2027</v>
      </c>
      <c r="B223" s="27">
        <f t="shared" si="6"/>
        <v>6</v>
      </c>
      <c r="C223" s="33">
        <f>C222+'Annual Forecast'!$D$22</f>
        <v>23084182.876564365</v>
      </c>
      <c r="D223" s="23"/>
      <c r="G223" s="17">
        <f>+C223-[2]Population_Data_Monthly!C691</f>
        <v>154259.50386915356</v>
      </c>
      <c r="J223" s="23"/>
    </row>
    <row r="224" spans="1:10" x14ac:dyDescent="0.25">
      <c r="A224" s="27">
        <f t="shared" si="5"/>
        <v>2027</v>
      </c>
      <c r="B224" s="27">
        <f t="shared" si="6"/>
        <v>7</v>
      </c>
      <c r="C224" s="33">
        <f>C223+'Annual Forecast'!$D$22</f>
        <v>23105043.858401444</v>
      </c>
      <c r="D224" s="23"/>
      <c r="G224" s="17">
        <f>+C224-[2]Population_Data_Monthly!C692</f>
        <v>155674.16958253086</v>
      </c>
      <c r="J224" s="23"/>
    </row>
    <row r="225" spans="1:10" x14ac:dyDescent="0.25">
      <c r="A225" s="27">
        <f t="shared" si="5"/>
        <v>2027</v>
      </c>
      <c r="B225" s="27">
        <f t="shared" si="6"/>
        <v>8</v>
      </c>
      <c r="C225" s="33">
        <f>C224+'Annual Forecast'!$D$22</f>
        <v>23125904.840238523</v>
      </c>
      <c r="D225" s="23"/>
      <c r="G225" s="17">
        <f>+C225-[2]Population_Data_Monthly!C693</f>
        <v>157088.83529590815</v>
      </c>
      <c r="J225" s="23"/>
    </row>
    <row r="226" spans="1:10" x14ac:dyDescent="0.25">
      <c r="A226" s="27">
        <f t="shared" si="5"/>
        <v>2027</v>
      </c>
      <c r="B226" s="27">
        <f t="shared" si="6"/>
        <v>9</v>
      </c>
      <c r="C226" s="33">
        <f>C225+'Annual Forecast'!$D$22</f>
        <v>23146765.822075602</v>
      </c>
      <c r="D226" s="23"/>
      <c r="G226" s="17">
        <f>+C226-[2]Population_Data_Monthly!C694</f>
        <v>158503.50100928545</v>
      </c>
      <c r="J226" s="23"/>
    </row>
    <row r="227" spans="1:10" x14ac:dyDescent="0.25">
      <c r="A227" s="27">
        <f t="shared" si="5"/>
        <v>2027</v>
      </c>
      <c r="B227" s="27">
        <f t="shared" si="6"/>
        <v>10</v>
      </c>
      <c r="C227" s="33">
        <f>C226+'Annual Forecast'!$D$22</f>
        <v>23167626.803912681</v>
      </c>
      <c r="D227" s="23"/>
      <c r="G227" s="17">
        <f>+C227-[2]Population_Data_Monthly!C695</f>
        <v>159918.16672266275</v>
      </c>
      <c r="J227" s="23"/>
    </row>
    <row r="228" spans="1:10" x14ac:dyDescent="0.25">
      <c r="A228" s="27">
        <f t="shared" si="5"/>
        <v>2027</v>
      </c>
      <c r="B228" s="27">
        <f t="shared" si="6"/>
        <v>11</v>
      </c>
      <c r="C228" s="33">
        <f>C227+'Annual Forecast'!$D$22</f>
        <v>23188487.78574976</v>
      </c>
      <c r="D228" s="23"/>
      <c r="G228" s="17">
        <f>+C228-[2]Population_Data_Monthly!C696</f>
        <v>161332.83243604004</v>
      </c>
      <c r="J228" s="23"/>
    </row>
    <row r="229" spans="1:10" x14ac:dyDescent="0.25">
      <c r="A229" s="27">
        <f t="shared" si="5"/>
        <v>2027</v>
      </c>
      <c r="B229" s="27">
        <f t="shared" si="6"/>
        <v>12</v>
      </c>
      <c r="C229" s="33">
        <f>C228+'Annual Forecast'!$D$22</f>
        <v>23209348.767586838</v>
      </c>
      <c r="D229" s="23"/>
      <c r="G229" s="17">
        <f>+C229-[2]Population_Data_Monthly!C697</f>
        <v>162747.49814941734</v>
      </c>
      <c r="J229" s="23"/>
    </row>
    <row r="230" spans="1:10" x14ac:dyDescent="0.25">
      <c r="A230" s="27">
        <f t="shared" si="5"/>
        <v>2028</v>
      </c>
      <c r="B230" s="27">
        <f t="shared" si="6"/>
        <v>1</v>
      </c>
      <c r="C230" s="33">
        <f>C229+'Annual Forecast'!$D$22</f>
        <v>23230209.749423917</v>
      </c>
      <c r="D230" s="23"/>
      <c r="G230" s="17">
        <f>+C230-[2]Population_Data_Monthly!C698</f>
        <v>164162.16386279464</v>
      </c>
      <c r="J230" s="23"/>
    </row>
    <row r="231" spans="1:10" x14ac:dyDescent="0.25">
      <c r="A231" s="27">
        <f t="shared" si="5"/>
        <v>2028</v>
      </c>
      <c r="B231" s="27">
        <f t="shared" si="6"/>
        <v>2</v>
      </c>
      <c r="C231" s="33">
        <f>C230+'Annual Forecast'!$D$22</f>
        <v>23251070.731260996</v>
      </c>
      <c r="D231" s="23"/>
      <c r="G231" s="17">
        <f>+C231-[2]Population_Data_Monthly!C699</f>
        <v>165576.82957617193</v>
      </c>
      <c r="J231" s="23"/>
    </row>
    <row r="232" spans="1:10" x14ac:dyDescent="0.25">
      <c r="A232" s="27">
        <f t="shared" si="5"/>
        <v>2028</v>
      </c>
      <c r="B232" s="27">
        <f t="shared" si="6"/>
        <v>3</v>
      </c>
      <c r="C232" s="33">
        <f>C231+'Annual Forecast'!$D$22</f>
        <v>23271931.713098075</v>
      </c>
      <c r="D232" s="23"/>
      <c r="G232" s="17">
        <f>+C232-[2]Population_Data_Monthly!C700</f>
        <v>166991.49528954923</v>
      </c>
      <c r="J232" s="23"/>
    </row>
    <row r="233" spans="1:10" x14ac:dyDescent="0.25">
      <c r="A233" s="27">
        <f t="shared" si="5"/>
        <v>2028</v>
      </c>
      <c r="B233" s="27">
        <f t="shared" si="6"/>
        <v>4</v>
      </c>
      <c r="C233" s="33">
        <f>+'Annual Forecast'!$B$22</f>
        <v>23292792.694935158</v>
      </c>
      <c r="D233" s="23"/>
      <c r="G233" s="17">
        <f>+C233-[2]Population_Data_Monthly!C701</f>
        <v>168406.16100293398</v>
      </c>
      <c r="J233" s="23"/>
    </row>
    <row r="234" spans="1:10" x14ac:dyDescent="0.25">
      <c r="A234" s="27">
        <f t="shared" si="5"/>
        <v>2028</v>
      </c>
      <c r="B234" s="27">
        <f t="shared" si="6"/>
        <v>5</v>
      </c>
      <c r="C234" s="33">
        <f>C233+'Annual Forecast'!$D$23</f>
        <v>23313395.042594396</v>
      </c>
      <c r="D234" s="23"/>
      <c r="G234" s="17">
        <f>+C234-[2]Population_Data_Monthly!C702</f>
        <v>169363.95286194235</v>
      </c>
      <c r="J234" s="23"/>
    </row>
    <row r="235" spans="1:10" x14ac:dyDescent="0.25">
      <c r="A235" s="27">
        <f t="shared" si="5"/>
        <v>2028</v>
      </c>
      <c r="B235" s="27">
        <f t="shared" si="6"/>
        <v>6</v>
      </c>
      <c r="C235" s="33">
        <f>C234+'Annual Forecast'!$D$23</f>
        <v>23333997.390253633</v>
      </c>
      <c r="D235" s="23"/>
      <c r="G235" s="17">
        <f>+C235-[2]Population_Data_Monthly!C703</f>
        <v>170321.74472095072</v>
      </c>
      <c r="J235" s="23"/>
    </row>
    <row r="236" spans="1:10" x14ac:dyDescent="0.25">
      <c r="A236" s="27">
        <f t="shared" si="5"/>
        <v>2028</v>
      </c>
      <c r="B236" s="27">
        <f t="shared" si="6"/>
        <v>7</v>
      </c>
      <c r="C236" s="33">
        <f>C235+'Annual Forecast'!$D$23</f>
        <v>23354599.737912871</v>
      </c>
      <c r="D236" s="23"/>
      <c r="G236" s="17">
        <f>+C236-[2]Population_Data_Monthly!C704</f>
        <v>171279.53657995909</v>
      </c>
      <c r="J236" s="23"/>
    </row>
    <row r="237" spans="1:10" x14ac:dyDescent="0.25">
      <c r="A237" s="27">
        <f t="shared" si="5"/>
        <v>2028</v>
      </c>
      <c r="B237" s="27">
        <f t="shared" si="6"/>
        <v>8</v>
      </c>
      <c r="C237" s="33">
        <f>C236+'Annual Forecast'!$D$23</f>
        <v>23375202.085572109</v>
      </c>
      <c r="D237" s="23"/>
      <c r="G237" s="17">
        <f>+C237-[2]Population_Data_Monthly!C705</f>
        <v>172237.32843896747</v>
      </c>
      <c r="J237" s="23"/>
    </row>
    <row r="238" spans="1:10" x14ac:dyDescent="0.25">
      <c r="A238" s="27">
        <f t="shared" si="5"/>
        <v>2028</v>
      </c>
      <c r="B238" s="27">
        <f t="shared" si="6"/>
        <v>9</v>
      </c>
      <c r="C238" s="33">
        <f>C237+'Annual Forecast'!$D$23</f>
        <v>23395804.433231346</v>
      </c>
      <c r="D238" s="23"/>
      <c r="G238" s="17">
        <f>+C238-[2]Population_Data_Monthly!C706</f>
        <v>173195.12029797584</v>
      </c>
      <c r="J238" s="23"/>
    </row>
    <row r="239" spans="1:10" x14ac:dyDescent="0.25">
      <c r="A239" s="27">
        <f t="shared" si="5"/>
        <v>2028</v>
      </c>
      <c r="B239" s="27">
        <f t="shared" si="6"/>
        <v>10</v>
      </c>
      <c r="C239" s="33">
        <f>C238+'Annual Forecast'!$D$23</f>
        <v>23416406.780890584</v>
      </c>
      <c r="D239" s="23"/>
      <c r="G239" s="17">
        <f>+C239-[2]Population_Data_Monthly!C707</f>
        <v>174152.91215698421</v>
      </c>
      <c r="J239" s="23"/>
    </row>
    <row r="240" spans="1:10" x14ac:dyDescent="0.25">
      <c r="A240" s="27">
        <f t="shared" si="5"/>
        <v>2028</v>
      </c>
      <c r="B240" s="27">
        <f t="shared" si="6"/>
        <v>11</v>
      </c>
      <c r="C240" s="33">
        <f>C239+'Annual Forecast'!$D$23</f>
        <v>23437009.128549822</v>
      </c>
      <c r="D240" s="23"/>
      <c r="G240" s="17">
        <f>+C240-[2]Population_Data_Monthly!C708</f>
        <v>175110.70401599258</v>
      </c>
      <c r="J240" s="23"/>
    </row>
    <row r="241" spans="1:10" x14ac:dyDescent="0.25">
      <c r="A241" s="27">
        <f t="shared" si="5"/>
        <v>2028</v>
      </c>
      <c r="B241" s="27">
        <f t="shared" si="6"/>
        <v>12</v>
      </c>
      <c r="C241" s="33">
        <f>C240+'Annual Forecast'!$D$23</f>
        <v>23457611.476209059</v>
      </c>
      <c r="D241" s="23"/>
      <c r="G241" s="17">
        <f>+C241-[2]Population_Data_Monthly!C709</f>
        <v>176068.49587500095</v>
      </c>
      <c r="J241" s="23"/>
    </row>
    <row r="242" spans="1:10" x14ac:dyDescent="0.25">
      <c r="A242" s="27">
        <f t="shared" si="5"/>
        <v>2029</v>
      </c>
      <c r="B242" s="27">
        <f t="shared" si="6"/>
        <v>1</v>
      </c>
      <c r="C242" s="33">
        <f>C241+'Annual Forecast'!$D$23</f>
        <v>23478213.823868297</v>
      </c>
      <c r="D242" s="23"/>
      <c r="G242" s="17">
        <f>+C242-[2]Population_Data_Monthly!C710</f>
        <v>177026.28773400933</v>
      </c>
      <c r="J242" s="23"/>
    </row>
    <row r="243" spans="1:10" x14ac:dyDescent="0.25">
      <c r="A243" s="27">
        <f t="shared" si="5"/>
        <v>2029</v>
      </c>
      <c r="B243" s="27">
        <f t="shared" si="6"/>
        <v>2</v>
      </c>
      <c r="C243" s="33">
        <f>C242+'Annual Forecast'!$D$23</f>
        <v>23498816.171527535</v>
      </c>
      <c r="D243" s="23"/>
      <c r="G243" s="17">
        <f>+C243-[2]Population_Data_Monthly!C711</f>
        <v>177984.0795930177</v>
      </c>
      <c r="J243" s="23"/>
    </row>
    <row r="244" spans="1:10" x14ac:dyDescent="0.25">
      <c r="A244" s="27">
        <f t="shared" si="5"/>
        <v>2029</v>
      </c>
      <c r="B244" s="27">
        <f t="shared" si="6"/>
        <v>3</v>
      </c>
      <c r="C244" s="33">
        <f>C243+'Annual Forecast'!$D$23</f>
        <v>23519418.519186772</v>
      </c>
      <c r="D244" s="23"/>
      <c r="G244" s="17">
        <f>+C244-[2]Population_Data_Monthly!C712</f>
        <v>178941.87145202607</v>
      </c>
      <c r="J244" s="23"/>
    </row>
    <row r="245" spans="1:10" x14ac:dyDescent="0.25">
      <c r="A245" s="27">
        <f t="shared" si="5"/>
        <v>2029</v>
      </c>
      <c r="B245" s="27">
        <f t="shared" si="6"/>
        <v>4</v>
      </c>
      <c r="C245" s="33">
        <f>+'Annual Forecast'!$B$23</f>
        <v>23540020.866845988</v>
      </c>
      <c r="D245" s="23"/>
      <c r="G245" s="17">
        <f>+C245-[2]Population_Data_Monthly!C713</f>
        <v>179899.66331100464</v>
      </c>
      <c r="J245" s="23"/>
    </row>
    <row r="246" spans="1:10" x14ac:dyDescent="0.25">
      <c r="A246" s="27">
        <f t="shared" si="5"/>
        <v>2029</v>
      </c>
      <c r="B246" s="27">
        <f t="shared" si="6"/>
        <v>5</v>
      </c>
      <c r="C246" s="33">
        <f>C245+'Annual Forecast'!$D$24</f>
        <v>23560450.294608824</v>
      </c>
      <c r="D246" s="23"/>
      <c r="G246" s="17">
        <f>+C246-[2]Population_Data_Monthly!C714</f>
        <v>180484.27470175549</v>
      </c>
      <c r="J246" s="23"/>
    </row>
    <row r="247" spans="1:10" x14ac:dyDescent="0.25">
      <c r="A247" s="27">
        <f t="shared" si="5"/>
        <v>2029</v>
      </c>
      <c r="B247" s="27">
        <f t="shared" si="6"/>
        <v>6</v>
      </c>
      <c r="C247" s="33">
        <f>C246+'Annual Forecast'!$D$24</f>
        <v>23580879.72237166</v>
      </c>
      <c r="D247" s="23"/>
      <c r="G247" s="17">
        <f>+C247-[2]Population_Data_Monthly!C715</f>
        <v>181068.88609250635</v>
      </c>
      <c r="J247" s="23"/>
    </row>
    <row r="248" spans="1:10" x14ac:dyDescent="0.25">
      <c r="A248" s="27">
        <f t="shared" si="5"/>
        <v>2029</v>
      </c>
      <c r="B248" s="27">
        <f t="shared" si="6"/>
        <v>7</v>
      </c>
      <c r="C248" s="33">
        <f>C247+'Annual Forecast'!$D$24</f>
        <v>23601309.150134496</v>
      </c>
      <c r="D248" s="23"/>
      <c r="G248" s="17">
        <f>+C248-[2]Population_Data_Monthly!C716</f>
        <v>181653.4974832572</v>
      </c>
      <c r="J248" s="23"/>
    </row>
    <row r="249" spans="1:10" x14ac:dyDescent="0.25">
      <c r="A249" s="27">
        <f t="shared" si="5"/>
        <v>2029</v>
      </c>
      <c r="B249" s="27">
        <f t="shared" si="6"/>
        <v>8</v>
      </c>
      <c r="C249" s="33">
        <f>C248+'Annual Forecast'!$D$24</f>
        <v>23621738.577897333</v>
      </c>
      <c r="D249" s="23"/>
      <c r="G249" s="17">
        <f>+C249-[2]Population_Data_Monthly!C717</f>
        <v>182238.10887400806</v>
      </c>
      <c r="J249" s="23"/>
    </row>
    <row r="250" spans="1:10" x14ac:dyDescent="0.25">
      <c r="A250" s="27">
        <f t="shared" si="5"/>
        <v>2029</v>
      </c>
      <c r="B250" s="27">
        <f t="shared" si="6"/>
        <v>9</v>
      </c>
      <c r="C250" s="33">
        <f>C249+'Annual Forecast'!$D$24</f>
        <v>23642168.005660169</v>
      </c>
      <c r="D250" s="23"/>
      <c r="G250" s="17">
        <f>+C250-[2]Population_Data_Monthly!C718</f>
        <v>182822.72026475891</v>
      </c>
      <c r="J250" s="23"/>
    </row>
    <row r="251" spans="1:10" x14ac:dyDescent="0.25">
      <c r="A251" s="27">
        <f t="shared" si="5"/>
        <v>2029</v>
      </c>
      <c r="B251" s="27">
        <f t="shared" si="6"/>
        <v>10</v>
      </c>
      <c r="C251" s="33">
        <f>C250+'Annual Forecast'!$D$24</f>
        <v>23662597.433423005</v>
      </c>
      <c r="D251" s="23"/>
      <c r="G251" s="17">
        <f>+C251-[2]Population_Data_Monthly!C719</f>
        <v>183407.33165550977</v>
      </c>
      <c r="J251" s="23"/>
    </row>
    <row r="252" spans="1:10" x14ac:dyDescent="0.25">
      <c r="A252" s="27">
        <f t="shared" si="5"/>
        <v>2029</v>
      </c>
      <c r="B252" s="27">
        <f t="shared" si="6"/>
        <v>11</v>
      </c>
      <c r="C252" s="33">
        <f>C251+'Annual Forecast'!$D$24</f>
        <v>23683026.861185841</v>
      </c>
      <c r="D252" s="23"/>
      <c r="G252" s="17">
        <f>+C252-[2]Population_Data_Monthly!C720</f>
        <v>183991.94304626063</v>
      </c>
      <c r="J252" s="23"/>
    </row>
    <row r="253" spans="1:10" x14ac:dyDescent="0.25">
      <c r="A253" s="27">
        <f t="shared" si="5"/>
        <v>2029</v>
      </c>
      <c r="B253" s="27">
        <f t="shared" si="6"/>
        <v>12</v>
      </c>
      <c r="C253" s="33">
        <f>C252+'Annual Forecast'!$D$24</f>
        <v>23703456.288948677</v>
      </c>
      <c r="D253" s="23"/>
      <c r="G253" s="17">
        <f>+C253-[2]Population_Data_Monthly!C721</f>
        <v>184576.55443701148</v>
      </c>
      <c r="J253" s="23"/>
    </row>
    <row r="254" spans="1:10" x14ac:dyDescent="0.25">
      <c r="A254" s="27">
        <f t="shared" ref="A254:A317" si="7">+A242+1</f>
        <v>2030</v>
      </c>
      <c r="B254" s="27">
        <f t="shared" ref="B254:B317" si="8">+B242</f>
        <v>1</v>
      </c>
      <c r="C254" s="33">
        <f>C253+'Annual Forecast'!$D$24</f>
        <v>23723885.716711514</v>
      </c>
      <c r="D254" s="23"/>
      <c r="G254" s="17">
        <f>+C254-[2]Population_Data_Monthly!C722</f>
        <v>185161.16582776234</v>
      </c>
      <c r="J254" s="23"/>
    </row>
    <row r="255" spans="1:10" x14ac:dyDescent="0.25">
      <c r="A255" s="27">
        <f t="shared" si="7"/>
        <v>2030</v>
      </c>
      <c r="B255" s="27">
        <f t="shared" si="8"/>
        <v>2</v>
      </c>
      <c r="C255" s="33">
        <f>C254+'Annual Forecast'!$D$24</f>
        <v>23744315.14447435</v>
      </c>
      <c r="D255" s="23"/>
      <c r="G255" s="17">
        <f>+C255-[2]Population_Data_Monthly!C723</f>
        <v>185745.77721851319</v>
      </c>
      <c r="J255" s="23"/>
    </row>
    <row r="256" spans="1:10" x14ac:dyDescent="0.25">
      <c r="A256" s="27">
        <f t="shared" si="7"/>
        <v>2030</v>
      </c>
      <c r="B256" s="27">
        <f t="shared" si="8"/>
        <v>3</v>
      </c>
      <c r="C256" s="33">
        <f>C255+'Annual Forecast'!$D$24</f>
        <v>23764744.572237186</v>
      </c>
      <c r="D256" s="23"/>
      <c r="G256" s="17">
        <f>+C256-[2]Population_Data_Monthly!C724</f>
        <v>186330.38860926405</v>
      </c>
      <c r="J256" s="23"/>
    </row>
    <row r="257" spans="1:10" x14ac:dyDescent="0.25">
      <c r="A257" s="27">
        <f t="shared" si="7"/>
        <v>2030</v>
      </c>
      <c r="B257" s="27">
        <f t="shared" si="8"/>
        <v>4</v>
      </c>
      <c r="C257" s="33">
        <f>+'Annual Forecast'!$B$24</f>
        <v>23785174</v>
      </c>
      <c r="D257" s="23"/>
      <c r="G257" s="17">
        <f>+C257-[2]Population_Data_Monthly!C725</f>
        <v>186915</v>
      </c>
      <c r="J257" s="23"/>
    </row>
    <row r="258" spans="1:10" x14ac:dyDescent="0.25">
      <c r="A258" s="27">
        <f t="shared" si="7"/>
        <v>2030</v>
      </c>
      <c r="B258" s="27">
        <f t="shared" si="8"/>
        <v>5</v>
      </c>
      <c r="C258" s="33">
        <f>C257+'Annual Forecast'!$D$25</f>
        <v>23804953.343485616</v>
      </c>
      <c r="D258" s="23"/>
      <c r="G258" s="17">
        <f>+C258-[2]Population_Data_Monthly!C726</f>
        <v>189564.27267199755</v>
      </c>
      <c r="J258" s="23"/>
    </row>
    <row r="259" spans="1:10" x14ac:dyDescent="0.25">
      <c r="A259" s="27">
        <f t="shared" si="7"/>
        <v>2030</v>
      </c>
      <c r="B259" s="27">
        <f t="shared" si="8"/>
        <v>6</v>
      </c>
      <c r="C259" s="33">
        <f>C258+'Annual Forecast'!$D$25</f>
        <v>23824732.686971232</v>
      </c>
      <c r="D259" s="23"/>
      <c r="G259" s="17">
        <f>+C259-[2]Population_Data_Monthly!C727</f>
        <v>192213.54534399509</v>
      </c>
      <c r="J259" s="23"/>
    </row>
    <row r="260" spans="1:10" x14ac:dyDescent="0.25">
      <c r="A260" s="27">
        <f t="shared" si="7"/>
        <v>2030</v>
      </c>
      <c r="B260" s="27">
        <f t="shared" si="8"/>
        <v>7</v>
      </c>
      <c r="C260" s="33">
        <f>C259+'Annual Forecast'!$D$25</f>
        <v>23844512.030456848</v>
      </c>
      <c r="D260" s="23"/>
      <c r="G260" s="17">
        <f>+C260-[2]Population_Data_Monthly!C728</f>
        <v>194862.81801599264</v>
      </c>
      <c r="J260" s="23"/>
    </row>
    <row r="261" spans="1:10" x14ac:dyDescent="0.25">
      <c r="A261" s="27">
        <f t="shared" si="7"/>
        <v>2030</v>
      </c>
      <c r="B261" s="27">
        <f t="shared" si="8"/>
        <v>8</v>
      </c>
      <c r="C261" s="33">
        <f>C260+'Annual Forecast'!$D$25</f>
        <v>23864291.373942465</v>
      </c>
      <c r="D261" s="23"/>
      <c r="G261" s="17">
        <f>+C261-[2]Population_Data_Monthly!C729</f>
        <v>197512.09068799019</v>
      </c>
      <c r="J261" s="23"/>
    </row>
    <row r="262" spans="1:10" x14ac:dyDescent="0.25">
      <c r="A262" s="27">
        <f t="shared" si="7"/>
        <v>2030</v>
      </c>
      <c r="B262" s="27">
        <f t="shared" si="8"/>
        <v>9</v>
      </c>
      <c r="C262" s="33">
        <f>C261+'Annual Forecast'!$D$25</f>
        <v>23884070.717428081</v>
      </c>
      <c r="D262" s="23"/>
      <c r="G262" s="17">
        <f>+C262-[2]Population_Data_Monthly!C730</f>
        <v>200161.36335998774</v>
      </c>
      <c r="J262" s="23"/>
    </row>
    <row r="263" spans="1:10" x14ac:dyDescent="0.25">
      <c r="A263" s="27">
        <f t="shared" si="7"/>
        <v>2030</v>
      </c>
      <c r="B263" s="27">
        <f t="shared" si="8"/>
        <v>10</v>
      </c>
      <c r="C263" s="33">
        <f>C262+'Annual Forecast'!$D$25</f>
        <v>23903850.060913697</v>
      </c>
      <c r="D263" s="23"/>
      <c r="G263" s="17">
        <f>+C263-[2]Population_Data_Monthly!C731</f>
        <v>202810.63603198528</v>
      </c>
      <c r="J263" s="23"/>
    </row>
    <row r="264" spans="1:10" x14ac:dyDescent="0.25">
      <c r="A264" s="27">
        <f t="shared" si="7"/>
        <v>2030</v>
      </c>
      <c r="B264" s="27">
        <f t="shared" si="8"/>
        <v>11</v>
      </c>
      <c r="C264" s="33">
        <f>C263+'Annual Forecast'!$D$25</f>
        <v>23923629.404399313</v>
      </c>
      <c r="D264" s="23"/>
      <c r="G264" s="17">
        <f>+C264-[2]Population_Data_Monthly!C732</f>
        <v>205459.90870398283</v>
      </c>
      <c r="J264" s="23"/>
    </row>
    <row r="265" spans="1:10" x14ac:dyDescent="0.25">
      <c r="A265" s="27">
        <f t="shared" si="7"/>
        <v>2030</v>
      </c>
      <c r="B265" s="27">
        <f t="shared" si="8"/>
        <v>12</v>
      </c>
      <c r="C265" s="33">
        <f>C264+'Annual Forecast'!$D$25</f>
        <v>23943408.747884929</v>
      </c>
      <c r="D265" s="23"/>
      <c r="G265" s="17">
        <f>+C265-[2]Population_Data_Monthly!C733</f>
        <v>208109.18137598038</v>
      </c>
      <c r="J265" s="23"/>
    </row>
    <row r="266" spans="1:10" x14ac:dyDescent="0.25">
      <c r="A266" s="27">
        <f t="shared" si="7"/>
        <v>2031</v>
      </c>
      <c r="B266" s="27">
        <f t="shared" si="8"/>
        <v>1</v>
      </c>
      <c r="C266" s="33">
        <f>C265+'Annual Forecast'!$D$25</f>
        <v>23963188.091370545</v>
      </c>
      <c r="D266" s="23"/>
      <c r="G266" s="17">
        <f>+C266-[2]Population_Data_Monthly!C734</f>
        <v>210758.45404797792</v>
      </c>
      <c r="J266" s="23"/>
    </row>
    <row r="267" spans="1:10" x14ac:dyDescent="0.25">
      <c r="A267" s="27">
        <f t="shared" si="7"/>
        <v>2031</v>
      </c>
      <c r="B267" s="27">
        <f t="shared" si="8"/>
        <v>2</v>
      </c>
      <c r="C267" s="33">
        <f>C266+'Annual Forecast'!$D$25</f>
        <v>23982967.434856161</v>
      </c>
      <c r="D267" s="23"/>
      <c r="G267" s="17">
        <f>+C267-[2]Population_Data_Monthly!C735</f>
        <v>213407.72671997547</v>
      </c>
      <c r="J267" s="23"/>
    </row>
    <row r="268" spans="1:10" x14ac:dyDescent="0.25">
      <c r="A268" s="27">
        <f t="shared" si="7"/>
        <v>2031</v>
      </c>
      <c r="B268" s="27">
        <f t="shared" si="8"/>
        <v>3</v>
      </c>
      <c r="C268" s="33">
        <f>C267+'Annual Forecast'!$D$25</f>
        <v>24002746.778341778</v>
      </c>
      <c r="D268" s="23"/>
      <c r="G268" s="17">
        <f>+C268-[2]Population_Data_Monthly!C736</f>
        <v>216056.99939197302</v>
      </c>
      <c r="J268" s="23"/>
    </row>
    <row r="269" spans="1:10" x14ac:dyDescent="0.25">
      <c r="A269" s="27">
        <f t="shared" si="7"/>
        <v>2031</v>
      </c>
      <c r="B269" s="27">
        <f t="shared" si="8"/>
        <v>4</v>
      </c>
      <c r="C269" s="33">
        <f>+'Annual Forecast'!$B$25</f>
        <v>24022526.121827397</v>
      </c>
      <c r="D269" s="23"/>
      <c r="G269" s="17">
        <f>+C269-[2]Population_Data_Monthly!C737</f>
        <v>218706.27206397802</v>
      </c>
      <c r="J269" s="23"/>
    </row>
    <row r="270" spans="1:10" x14ac:dyDescent="0.25">
      <c r="A270" s="27">
        <f t="shared" si="7"/>
        <v>2031</v>
      </c>
      <c r="B270" s="27">
        <f t="shared" si="8"/>
        <v>5</v>
      </c>
      <c r="C270" s="33">
        <f>C269+'Annual Forecast'!$D$26</f>
        <v>24041802.186262064</v>
      </c>
      <c r="D270" s="23"/>
      <c r="G270" s="17">
        <f>+C270-[2]Population_Data_Monthly!C738</f>
        <v>220703.04824008793</v>
      </c>
      <c r="J270" s="23"/>
    </row>
    <row r="271" spans="1:10" x14ac:dyDescent="0.25">
      <c r="A271" s="27">
        <f t="shared" si="7"/>
        <v>2031</v>
      </c>
      <c r="B271" s="27">
        <f t="shared" si="8"/>
        <v>6</v>
      </c>
      <c r="C271" s="33">
        <f>C270+'Annual Forecast'!$D$26</f>
        <v>24061078.25069673</v>
      </c>
      <c r="D271" s="23"/>
      <c r="G271" s="17">
        <f>+C271-[2]Population_Data_Monthly!C739</f>
        <v>222699.82441619784</v>
      </c>
      <c r="J271" s="23"/>
    </row>
    <row r="272" spans="1:10" x14ac:dyDescent="0.25">
      <c r="A272" s="27">
        <f t="shared" si="7"/>
        <v>2031</v>
      </c>
      <c r="B272" s="27">
        <f t="shared" si="8"/>
        <v>7</v>
      </c>
      <c r="C272" s="33">
        <f>C271+'Annual Forecast'!$D$26</f>
        <v>24080354.315131396</v>
      </c>
      <c r="D272" s="23"/>
      <c r="G272" s="17">
        <f>+C272-[2]Population_Data_Monthly!C740</f>
        <v>224696.60059230775</v>
      </c>
      <c r="J272" s="23"/>
    </row>
    <row r="273" spans="1:10" x14ac:dyDescent="0.25">
      <c r="A273" s="27">
        <f t="shared" si="7"/>
        <v>2031</v>
      </c>
      <c r="B273" s="27">
        <f t="shared" si="8"/>
        <v>8</v>
      </c>
      <c r="C273" s="33">
        <f>C272+'Annual Forecast'!$D$26</f>
        <v>24099630.379566062</v>
      </c>
      <c r="D273" s="23"/>
      <c r="G273" s="17">
        <f>+C273-[2]Population_Data_Monthly!C741</f>
        <v>226693.37676841766</v>
      </c>
      <c r="J273" s="23"/>
    </row>
    <row r="274" spans="1:10" x14ac:dyDescent="0.25">
      <c r="A274" s="27">
        <f t="shared" si="7"/>
        <v>2031</v>
      </c>
      <c r="B274" s="27">
        <f t="shared" si="8"/>
        <v>9</v>
      </c>
      <c r="C274" s="33">
        <f>C273+'Annual Forecast'!$D$26</f>
        <v>24118906.444000728</v>
      </c>
      <c r="D274" s="23"/>
      <c r="G274" s="17">
        <f>+C274-[2]Population_Data_Monthly!C742</f>
        <v>228690.15294452757</v>
      </c>
      <c r="J274" s="23"/>
    </row>
    <row r="275" spans="1:10" x14ac:dyDescent="0.25">
      <c r="A275" s="27">
        <f t="shared" si="7"/>
        <v>2031</v>
      </c>
      <c r="B275" s="27">
        <f t="shared" si="8"/>
        <v>10</v>
      </c>
      <c r="C275" s="33">
        <f>C274+'Annual Forecast'!$D$26</f>
        <v>24138182.508435395</v>
      </c>
      <c r="D275" s="23"/>
      <c r="G275" s="17">
        <f>+C275-[2]Population_Data_Monthly!C743</f>
        <v>230686.92912063748</v>
      </c>
      <c r="J275" s="23"/>
    </row>
    <row r="276" spans="1:10" x14ac:dyDescent="0.25">
      <c r="A276" s="27">
        <f t="shared" si="7"/>
        <v>2031</v>
      </c>
      <c r="B276" s="27">
        <f t="shared" si="8"/>
        <v>11</v>
      </c>
      <c r="C276" s="33">
        <f>C275+'Annual Forecast'!$D$26</f>
        <v>24157458.572870061</v>
      </c>
      <c r="D276" s="23"/>
      <c r="G276" s="17">
        <f>+C276-[2]Population_Data_Monthly!C744</f>
        <v>232683.70529674739</v>
      </c>
      <c r="J276" s="23"/>
    </row>
    <row r="277" spans="1:10" x14ac:dyDescent="0.25">
      <c r="A277" s="27">
        <f t="shared" si="7"/>
        <v>2031</v>
      </c>
      <c r="B277" s="27">
        <f t="shared" si="8"/>
        <v>12</v>
      </c>
      <c r="C277" s="33">
        <f>C276+'Annual Forecast'!$D$26</f>
        <v>24176734.637304727</v>
      </c>
      <c r="D277" s="23"/>
      <c r="G277" s="17">
        <f>+C277-[2]Population_Data_Monthly!C745</f>
        <v>234680.4814728573</v>
      </c>
      <c r="J277" s="23"/>
    </row>
    <row r="278" spans="1:10" x14ac:dyDescent="0.25">
      <c r="A278" s="27">
        <f t="shared" si="7"/>
        <v>2032</v>
      </c>
      <c r="B278" s="27">
        <f t="shared" si="8"/>
        <v>1</v>
      </c>
      <c r="C278" s="33">
        <f>C277+'Annual Forecast'!$D$26</f>
        <v>24196010.701739393</v>
      </c>
      <c r="D278" s="23"/>
      <c r="G278" s="17">
        <f>+C278-[2]Population_Data_Monthly!C746</f>
        <v>236677.25764896721</v>
      </c>
      <c r="J278" s="23"/>
    </row>
    <row r="279" spans="1:10" x14ac:dyDescent="0.25">
      <c r="A279" s="27">
        <f t="shared" si="7"/>
        <v>2032</v>
      </c>
      <c r="B279" s="27">
        <f t="shared" si="8"/>
        <v>2</v>
      </c>
      <c r="C279" s="33">
        <f>C278+'Annual Forecast'!$D$26</f>
        <v>24215286.766174059</v>
      </c>
      <c r="D279" s="23"/>
      <c r="G279" s="17">
        <f>+C279-[2]Population_Data_Monthly!C747</f>
        <v>238674.03382507712</v>
      </c>
      <c r="J279" s="23"/>
    </row>
    <row r="280" spans="1:10" x14ac:dyDescent="0.25">
      <c r="A280" s="27">
        <f t="shared" si="7"/>
        <v>2032</v>
      </c>
      <c r="B280" s="27">
        <f t="shared" si="8"/>
        <v>3</v>
      </c>
      <c r="C280" s="33">
        <f>C279+'Annual Forecast'!$D$26</f>
        <v>24234562.830608726</v>
      </c>
      <c r="D280" s="23"/>
      <c r="G280" s="17">
        <f>+C280-[2]Population_Data_Monthly!C748</f>
        <v>240670.81000118703</v>
      </c>
      <c r="J280" s="23"/>
    </row>
    <row r="281" spans="1:10" x14ac:dyDescent="0.25">
      <c r="A281" s="27">
        <f t="shared" si="7"/>
        <v>2032</v>
      </c>
      <c r="B281" s="27">
        <f t="shared" si="8"/>
        <v>4</v>
      </c>
      <c r="C281" s="33">
        <f>+'Annual Forecast'!$B$26</f>
        <v>24253838.89504341</v>
      </c>
      <c r="D281" s="23"/>
      <c r="G281" s="17">
        <f>+C281-[2]Population_Data_Monthly!C749</f>
        <v>242667.58617732301</v>
      </c>
      <c r="J281" s="23"/>
    </row>
    <row r="282" spans="1:10" x14ac:dyDescent="0.25">
      <c r="A282" s="27">
        <f t="shared" si="7"/>
        <v>2032</v>
      </c>
      <c r="B282" s="27">
        <f t="shared" si="8"/>
        <v>5</v>
      </c>
      <c r="C282" s="33">
        <f>C281+'Annual Forecast'!$D$27</f>
        <v>24272694.222625177</v>
      </c>
      <c r="D282" s="23"/>
      <c r="G282" s="17">
        <f>+C282-[2]Population_Data_Monthly!C750</f>
        <v>244093.1082450971</v>
      </c>
      <c r="J282" s="23"/>
    </row>
    <row r="283" spans="1:10" x14ac:dyDescent="0.25">
      <c r="A283" s="27">
        <f t="shared" si="7"/>
        <v>2032</v>
      </c>
      <c r="B283" s="27">
        <f t="shared" si="8"/>
        <v>6</v>
      </c>
      <c r="C283" s="33">
        <f>C282+'Annual Forecast'!$D$27</f>
        <v>24291549.550206944</v>
      </c>
      <c r="D283" s="23"/>
      <c r="G283" s="17">
        <f>+C283-[2]Population_Data_Monthly!C751</f>
        <v>245518.63031287119</v>
      </c>
      <c r="J283" s="23"/>
    </row>
    <row r="284" spans="1:10" x14ac:dyDescent="0.25">
      <c r="A284" s="27">
        <f t="shared" si="7"/>
        <v>2032</v>
      </c>
      <c r="B284" s="27">
        <f t="shared" si="8"/>
        <v>7</v>
      </c>
      <c r="C284" s="33">
        <f>C283+'Annual Forecast'!$D$27</f>
        <v>24310404.877788711</v>
      </c>
      <c r="D284" s="23"/>
      <c r="G284" s="17">
        <f>+C284-[2]Population_Data_Monthly!C752</f>
        <v>246944.15238064528</v>
      </c>
      <c r="J284" s="23"/>
    </row>
    <row r="285" spans="1:10" x14ac:dyDescent="0.25">
      <c r="A285" s="27">
        <f t="shared" si="7"/>
        <v>2032</v>
      </c>
      <c r="B285" s="27">
        <f t="shared" si="8"/>
        <v>8</v>
      </c>
      <c r="C285" s="33">
        <f>C284+'Annual Forecast'!$D$27</f>
        <v>24329260.205370478</v>
      </c>
      <c r="D285" s="23"/>
      <c r="G285" s="17">
        <f>+C285-[2]Population_Data_Monthly!C753</f>
        <v>248369.67444841936</v>
      </c>
      <c r="J285" s="23"/>
    </row>
    <row r="286" spans="1:10" x14ac:dyDescent="0.25">
      <c r="A286" s="27">
        <f t="shared" si="7"/>
        <v>2032</v>
      </c>
      <c r="B286" s="27">
        <f t="shared" si="8"/>
        <v>9</v>
      </c>
      <c r="C286" s="33">
        <f>C285+'Annual Forecast'!$D$27</f>
        <v>24348115.532952245</v>
      </c>
      <c r="D286" s="23"/>
      <c r="G286" s="17">
        <f>+C286-[2]Population_Data_Monthly!C754</f>
        <v>249795.19651619345</v>
      </c>
      <c r="J286" s="23"/>
    </row>
    <row r="287" spans="1:10" x14ac:dyDescent="0.25">
      <c r="A287" s="27">
        <f t="shared" si="7"/>
        <v>2032</v>
      </c>
      <c r="B287" s="27">
        <f t="shared" si="8"/>
        <v>10</v>
      </c>
      <c r="C287" s="33">
        <f>C286+'Annual Forecast'!$D$27</f>
        <v>24366970.860534012</v>
      </c>
      <c r="D287" s="23"/>
      <c r="G287" s="17">
        <f>+C287-[2]Population_Data_Monthly!C755</f>
        <v>251220.71858396754</v>
      </c>
      <c r="J287" s="23"/>
    </row>
    <row r="288" spans="1:10" x14ac:dyDescent="0.25">
      <c r="A288" s="27">
        <f t="shared" si="7"/>
        <v>2032</v>
      </c>
      <c r="B288" s="27">
        <f t="shared" si="8"/>
        <v>11</v>
      </c>
      <c r="C288" s="33">
        <f>C287+'Annual Forecast'!$D$27</f>
        <v>24385826.188115779</v>
      </c>
      <c r="D288" s="23"/>
      <c r="G288" s="17">
        <f>+C288-[2]Population_Data_Monthly!C756</f>
        <v>252646.24065174162</v>
      </c>
      <c r="J288" s="23"/>
    </row>
    <row r="289" spans="1:10" x14ac:dyDescent="0.25">
      <c r="A289" s="27">
        <f t="shared" si="7"/>
        <v>2032</v>
      </c>
      <c r="B289" s="27">
        <f t="shared" si="8"/>
        <v>12</v>
      </c>
      <c r="C289" s="33">
        <f>C288+'Annual Forecast'!$D$27</f>
        <v>24404681.515697546</v>
      </c>
      <c r="D289" s="23"/>
      <c r="G289" s="17">
        <f>+C289-[2]Population_Data_Monthly!C757</f>
        <v>254071.76271951571</v>
      </c>
      <c r="J289" s="23"/>
    </row>
    <row r="290" spans="1:10" x14ac:dyDescent="0.25">
      <c r="A290" s="27">
        <f t="shared" si="7"/>
        <v>2033</v>
      </c>
      <c r="B290" s="27">
        <f t="shared" si="8"/>
        <v>1</v>
      </c>
      <c r="C290" s="33">
        <f>C289+'Annual Forecast'!$D$27</f>
        <v>24423536.843279313</v>
      </c>
      <c r="D290" s="23"/>
      <c r="G290" s="17">
        <f>+C290-[2]Population_Data_Monthly!C758</f>
        <v>255497.2847872898</v>
      </c>
      <c r="J290" s="23"/>
    </row>
    <row r="291" spans="1:10" x14ac:dyDescent="0.25">
      <c r="A291" s="27">
        <f t="shared" si="7"/>
        <v>2033</v>
      </c>
      <c r="B291" s="27">
        <f t="shared" si="8"/>
        <v>2</v>
      </c>
      <c r="C291" s="33">
        <f>C290+'Annual Forecast'!$D$27</f>
        <v>24442392.17086108</v>
      </c>
      <c r="D291" s="23"/>
      <c r="G291" s="17">
        <f>+C291-[2]Population_Data_Monthly!C759</f>
        <v>256922.80685506389</v>
      </c>
      <c r="J291" s="23"/>
    </row>
    <row r="292" spans="1:10" x14ac:dyDescent="0.25">
      <c r="A292" s="27">
        <f t="shared" si="7"/>
        <v>2033</v>
      </c>
      <c r="B292" s="27">
        <f t="shared" si="8"/>
        <v>3</v>
      </c>
      <c r="C292" s="33">
        <f>C291+'Annual Forecast'!$D$27</f>
        <v>24461247.498442847</v>
      </c>
      <c r="D292" s="23"/>
      <c r="G292" s="17">
        <f>+C292-[2]Population_Data_Monthly!C760</f>
        <v>258348.32892283797</v>
      </c>
      <c r="J292" s="23"/>
    </row>
    <row r="293" spans="1:10" x14ac:dyDescent="0.25">
      <c r="A293" s="27">
        <f t="shared" si="7"/>
        <v>2033</v>
      </c>
      <c r="B293" s="27">
        <f t="shared" si="8"/>
        <v>4</v>
      </c>
      <c r="C293" s="33">
        <f>+'Annual Forecast'!$B$27</f>
        <v>24480102.826024622</v>
      </c>
      <c r="D293" s="23"/>
      <c r="G293" s="17">
        <f>+C293-[2]Population_Data_Monthly!C761</f>
        <v>259773.85099063814</v>
      </c>
      <c r="J293" s="23"/>
    </row>
    <row r="294" spans="1:10" x14ac:dyDescent="0.25">
      <c r="A294" s="27">
        <f t="shared" si="7"/>
        <v>2033</v>
      </c>
      <c r="B294" s="27">
        <f t="shared" si="8"/>
        <v>5</v>
      </c>
      <c r="C294" s="33">
        <f>C293+'Annual Forecast'!$D$28</f>
        <v>24498624.052712519</v>
      </c>
      <c r="D294" s="23"/>
      <c r="G294" s="17">
        <f>+C294-[2]Population_Data_Monthly!C762</f>
        <v>260713.44377615675</v>
      </c>
      <c r="J294" s="23"/>
    </row>
    <row r="295" spans="1:10" x14ac:dyDescent="0.25">
      <c r="A295" s="27">
        <f t="shared" si="7"/>
        <v>2033</v>
      </c>
      <c r="B295" s="27">
        <f t="shared" si="8"/>
        <v>6</v>
      </c>
      <c r="C295" s="33">
        <f>C294+'Annual Forecast'!$D$28</f>
        <v>24517145.279400416</v>
      </c>
      <c r="D295" s="23"/>
      <c r="G295" s="17">
        <f>+C295-[2]Population_Data_Monthly!C763</f>
        <v>261653.03656167537</v>
      </c>
      <c r="J295" s="23"/>
    </row>
    <row r="296" spans="1:10" x14ac:dyDescent="0.25">
      <c r="A296" s="27">
        <f t="shared" si="7"/>
        <v>2033</v>
      </c>
      <c r="B296" s="27">
        <f t="shared" si="8"/>
        <v>7</v>
      </c>
      <c r="C296" s="33">
        <f>C295+'Annual Forecast'!$D$28</f>
        <v>24535666.506088313</v>
      </c>
      <c r="D296" s="23"/>
      <c r="G296" s="17">
        <f>+C296-[2]Population_Data_Monthly!C764</f>
        <v>262592.62934719399</v>
      </c>
      <c r="J296" s="23"/>
    </row>
    <row r="297" spans="1:10" x14ac:dyDescent="0.25">
      <c r="A297" s="27">
        <f t="shared" si="7"/>
        <v>2033</v>
      </c>
      <c r="B297" s="27">
        <f t="shared" si="8"/>
        <v>8</v>
      </c>
      <c r="C297" s="33">
        <f>C296+'Annual Forecast'!$D$28</f>
        <v>24554187.73277621</v>
      </c>
      <c r="D297" s="23"/>
      <c r="G297" s="17">
        <f>+C297-[2]Population_Data_Monthly!C765</f>
        <v>263532.2221327126</v>
      </c>
      <c r="J297" s="23"/>
    </row>
    <row r="298" spans="1:10" x14ac:dyDescent="0.25">
      <c r="A298" s="27">
        <f t="shared" si="7"/>
        <v>2033</v>
      </c>
      <c r="B298" s="27">
        <f t="shared" si="8"/>
        <v>9</v>
      </c>
      <c r="C298" s="33">
        <f>C297+'Annual Forecast'!$D$28</f>
        <v>24572708.959464107</v>
      </c>
      <c r="D298" s="23"/>
      <c r="G298" s="17">
        <f>+C298-[2]Population_Data_Monthly!C766</f>
        <v>264471.81491823122</v>
      </c>
      <c r="J298" s="23"/>
    </row>
    <row r="299" spans="1:10" x14ac:dyDescent="0.25">
      <c r="A299" s="27">
        <f t="shared" si="7"/>
        <v>2033</v>
      </c>
      <c r="B299" s="27">
        <f t="shared" si="8"/>
        <v>10</v>
      </c>
      <c r="C299" s="33">
        <f>C298+'Annual Forecast'!$D$28</f>
        <v>24591230.186152004</v>
      </c>
      <c r="D299" s="23"/>
      <c r="G299" s="17">
        <f>+C299-[2]Population_Data_Monthly!C767</f>
        <v>265411.40770374984</v>
      </c>
      <c r="J299" s="23"/>
    </row>
    <row r="300" spans="1:10" x14ac:dyDescent="0.25">
      <c r="A300" s="27">
        <f t="shared" si="7"/>
        <v>2033</v>
      </c>
      <c r="B300" s="27">
        <f t="shared" si="8"/>
        <v>11</v>
      </c>
      <c r="C300" s="33">
        <f>C299+'Annual Forecast'!$D$28</f>
        <v>24609751.412839901</v>
      </c>
      <c r="D300" s="23"/>
      <c r="G300" s="17">
        <f>+C300-[2]Population_Data_Monthly!C768</f>
        <v>266351.00048926845</v>
      </c>
      <c r="J300" s="23"/>
    </row>
    <row r="301" spans="1:10" x14ac:dyDescent="0.25">
      <c r="A301" s="27">
        <f t="shared" si="7"/>
        <v>2033</v>
      </c>
      <c r="B301" s="27">
        <f t="shared" si="8"/>
        <v>12</v>
      </c>
      <c r="C301" s="33">
        <f>C300+'Annual Forecast'!$D$28</f>
        <v>24628272.639527798</v>
      </c>
      <c r="D301" s="23"/>
      <c r="G301" s="17">
        <f>+C301-[2]Population_Data_Monthly!C769</f>
        <v>267290.59327478707</v>
      </c>
      <c r="J301" s="23"/>
    </row>
    <row r="302" spans="1:10" x14ac:dyDescent="0.25">
      <c r="A302" s="27">
        <f t="shared" si="7"/>
        <v>2034</v>
      </c>
      <c r="B302" s="27">
        <f t="shared" si="8"/>
        <v>1</v>
      </c>
      <c r="C302" s="33">
        <f>C301+'Annual Forecast'!$D$28</f>
        <v>24646793.866215695</v>
      </c>
      <c r="D302" s="23"/>
      <c r="G302" s="17">
        <f>+C302-[2]Population_Data_Monthly!C770</f>
        <v>268230.18606030568</v>
      </c>
      <c r="J302" s="23"/>
    </row>
    <row r="303" spans="1:10" x14ac:dyDescent="0.25">
      <c r="A303" s="27">
        <f t="shared" si="7"/>
        <v>2034</v>
      </c>
      <c r="B303" s="27">
        <f t="shared" si="8"/>
        <v>2</v>
      </c>
      <c r="C303" s="33">
        <f>C302+'Annual Forecast'!$D$28</f>
        <v>24665315.092903592</v>
      </c>
      <c r="D303" s="23"/>
      <c r="G303" s="17">
        <f>+C303-[2]Population_Data_Monthly!C771</f>
        <v>269169.7788458243</v>
      </c>
      <c r="J303" s="23"/>
    </row>
    <row r="304" spans="1:10" x14ac:dyDescent="0.25">
      <c r="A304" s="27">
        <f t="shared" si="7"/>
        <v>2034</v>
      </c>
      <c r="B304" s="27">
        <f t="shared" si="8"/>
        <v>3</v>
      </c>
      <c r="C304" s="33">
        <f>C303+'Annual Forecast'!$D$28</f>
        <v>24683836.319591489</v>
      </c>
      <c r="D304" s="23"/>
      <c r="G304" s="17">
        <f>+C304-[2]Population_Data_Monthly!C772</f>
        <v>270109.37163134292</v>
      </c>
      <c r="J304" s="23"/>
    </row>
    <row r="305" spans="1:10" x14ac:dyDescent="0.25">
      <c r="A305" s="27">
        <f t="shared" si="7"/>
        <v>2034</v>
      </c>
      <c r="B305" s="27">
        <f t="shared" si="8"/>
        <v>4</v>
      </c>
      <c r="C305" s="33">
        <f>+'Annual Forecast'!$B$28</f>
        <v>24702357.546279367</v>
      </c>
      <c r="D305" s="23"/>
      <c r="G305" s="17">
        <f>+C305-[2]Population_Data_Monthly!C773</f>
        <v>271048.96441686526</v>
      </c>
      <c r="J305" s="23"/>
    </row>
    <row r="306" spans="1:10" x14ac:dyDescent="0.25">
      <c r="A306" s="27">
        <f t="shared" si="7"/>
        <v>2034</v>
      </c>
      <c r="B306" s="27">
        <f t="shared" si="8"/>
        <v>5</v>
      </c>
      <c r="C306" s="33">
        <f>C305+'Annual Forecast'!$D$29</f>
        <v>24720636.000756085</v>
      </c>
      <c r="D306" s="23"/>
      <c r="G306" s="17">
        <f>+C306-[2]Population_Data_Monthly!C774</f>
        <v>271592.63404878974</v>
      </c>
      <c r="J306" s="23"/>
    </row>
    <row r="307" spans="1:10" x14ac:dyDescent="0.25">
      <c r="A307" s="27">
        <f t="shared" si="7"/>
        <v>2034</v>
      </c>
      <c r="B307" s="27">
        <f t="shared" si="8"/>
        <v>6</v>
      </c>
      <c r="C307" s="33">
        <f>C306+'Annual Forecast'!$D$29</f>
        <v>24738914.455232803</v>
      </c>
      <c r="D307" s="23"/>
      <c r="G307" s="17">
        <f>+C307-[2]Population_Data_Monthly!C775</f>
        <v>272136.30368071422</v>
      </c>
      <c r="J307" s="23"/>
    </row>
    <row r="308" spans="1:10" x14ac:dyDescent="0.25">
      <c r="A308" s="27">
        <f t="shared" si="7"/>
        <v>2034</v>
      </c>
      <c r="B308" s="27">
        <f t="shared" si="8"/>
        <v>7</v>
      </c>
      <c r="C308" s="33">
        <f>C307+'Annual Forecast'!$D$29</f>
        <v>24757192.909709521</v>
      </c>
      <c r="D308" s="23"/>
      <c r="G308" s="17">
        <f>+C308-[2]Population_Data_Monthly!C776</f>
        <v>272679.9733126387</v>
      </c>
      <c r="J308" s="23"/>
    </row>
    <row r="309" spans="1:10" x14ac:dyDescent="0.25">
      <c r="A309" s="27">
        <f t="shared" si="7"/>
        <v>2034</v>
      </c>
      <c r="B309" s="27">
        <f t="shared" si="8"/>
        <v>8</v>
      </c>
      <c r="C309" s="33">
        <f>C308+'Annual Forecast'!$D$29</f>
        <v>24775471.364186238</v>
      </c>
      <c r="D309" s="23"/>
      <c r="G309" s="17">
        <f>+C309-[2]Population_Data_Monthly!C777</f>
        <v>273223.64294456318</v>
      </c>
      <c r="J309" s="23"/>
    </row>
    <row r="310" spans="1:10" x14ac:dyDescent="0.25">
      <c r="A310" s="27">
        <f t="shared" si="7"/>
        <v>2034</v>
      </c>
      <c r="B310" s="27">
        <f t="shared" si="8"/>
        <v>9</v>
      </c>
      <c r="C310" s="33">
        <f>C309+'Annual Forecast'!$D$29</f>
        <v>24793749.818662956</v>
      </c>
      <c r="D310" s="23"/>
      <c r="G310" s="17">
        <f>+C310-[2]Population_Data_Monthly!C778</f>
        <v>273767.31257648766</v>
      </c>
      <c r="J310" s="23"/>
    </row>
    <row r="311" spans="1:10" x14ac:dyDescent="0.25">
      <c r="A311" s="27">
        <f t="shared" si="7"/>
        <v>2034</v>
      </c>
      <c r="B311" s="27">
        <f t="shared" si="8"/>
        <v>10</v>
      </c>
      <c r="C311" s="33">
        <f>C310+'Annual Forecast'!$D$29</f>
        <v>24812028.273139674</v>
      </c>
      <c r="D311" s="23"/>
      <c r="G311" s="17">
        <f>+C311-[2]Population_Data_Monthly!C779</f>
        <v>274310.98220841214</v>
      </c>
      <c r="J311" s="23"/>
    </row>
    <row r="312" spans="1:10" x14ac:dyDescent="0.25">
      <c r="A312" s="27">
        <f t="shared" si="7"/>
        <v>2034</v>
      </c>
      <c r="B312" s="27">
        <f t="shared" si="8"/>
        <v>11</v>
      </c>
      <c r="C312" s="33">
        <f>C311+'Annual Forecast'!$D$29</f>
        <v>24830306.727616392</v>
      </c>
      <c r="D312" s="23"/>
      <c r="G312" s="17">
        <f>+C312-[2]Population_Data_Monthly!C780</f>
        <v>274854.65184033662</v>
      </c>
      <c r="J312" s="23"/>
    </row>
    <row r="313" spans="1:10" x14ac:dyDescent="0.25">
      <c r="A313" s="27">
        <f t="shared" si="7"/>
        <v>2034</v>
      </c>
      <c r="B313" s="27">
        <f t="shared" si="8"/>
        <v>12</v>
      </c>
      <c r="C313" s="33">
        <f>C312+'Annual Forecast'!$D$29</f>
        <v>24848585.18209311</v>
      </c>
      <c r="D313" s="23"/>
      <c r="G313" s="17">
        <f>+C313-[2]Population_Data_Monthly!C781</f>
        <v>275398.3214722611</v>
      </c>
      <c r="J313" s="23"/>
    </row>
    <row r="314" spans="1:10" x14ac:dyDescent="0.25">
      <c r="A314" s="27">
        <f t="shared" si="7"/>
        <v>2035</v>
      </c>
      <c r="B314" s="27">
        <f t="shared" si="8"/>
        <v>1</v>
      </c>
      <c r="C314" s="33">
        <f>C313+'Annual Forecast'!$D$29</f>
        <v>24866863.636569828</v>
      </c>
      <c r="D314" s="23"/>
      <c r="G314" s="17">
        <f>+C314-[2]Population_Data_Monthly!C782</f>
        <v>275941.99110418558</v>
      </c>
      <c r="J314" s="23"/>
    </row>
    <row r="315" spans="1:10" x14ac:dyDescent="0.25">
      <c r="A315" s="27">
        <f t="shared" si="7"/>
        <v>2035</v>
      </c>
      <c r="B315" s="27">
        <f t="shared" si="8"/>
        <v>2</v>
      </c>
      <c r="C315" s="33">
        <f>C314+'Annual Forecast'!$D$29</f>
        <v>24885142.091046546</v>
      </c>
      <c r="D315" s="23"/>
      <c r="G315" s="17">
        <f>+C315-[2]Population_Data_Monthly!C783</f>
        <v>276485.66073611006</v>
      </c>
      <c r="J315" s="23"/>
    </row>
    <row r="316" spans="1:10" x14ac:dyDescent="0.25">
      <c r="A316" s="27">
        <f t="shared" si="7"/>
        <v>2035</v>
      </c>
      <c r="B316" s="27">
        <f t="shared" si="8"/>
        <v>3</v>
      </c>
      <c r="C316" s="33">
        <f>C315+'Annual Forecast'!$D$29</f>
        <v>24903420.545523264</v>
      </c>
      <c r="D316" s="23"/>
      <c r="G316" s="17">
        <f>+C316-[2]Population_Data_Monthly!C784</f>
        <v>277029.33036803454</v>
      </c>
      <c r="J316" s="23"/>
    </row>
    <row r="317" spans="1:10" x14ac:dyDescent="0.25">
      <c r="A317" s="27">
        <f t="shared" si="7"/>
        <v>2035</v>
      </c>
      <c r="B317" s="27">
        <f t="shared" si="8"/>
        <v>4</v>
      </c>
      <c r="C317" s="33">
        <f>+'Annual Forecast'!$B$29</f>
        <v>24921699</v>
      </c>
      <c r="D317" s="23"/>
      <c r="G317" s="17">
        <f>+C317-[2]Population_Data_Monthly!C785</f>
        <v>277573</v>
      </c>
      <c r="J317" s="23"/>
    </row>
    <row r="318" spans="1:10" x14ac:dyDescent="0.25">
      <c r="A318" s="27">
        <f t="shared" ref="A318:A381" si="9">+A306+1</f>
        <v>2035</v>
      </c>
      <c r="B318" s="27">
        <f t="shared" ref="B318:B381" si="10">+B306</f>
        <v>5</v>
      </c>
      <c r="C318" s="33">
        <f>C317+'Annual Forecast'!$D$30</f>
        <v>24939722.513721101</v>
      </c>
      <c r="D318" s="23"/>
      <c r="G318" s="17">
        <f>+C318-[2]Population_Data_Monthly!C786</f>
        <v>280012.54438231513</v>
      </c>
      <c r="J318" s="23"/>
    </row>
    <row r="319" spans="1:10" x14ac:dyDescent="0.25">
      <c r="A319" s="27">
        <f t="shared" si="9"/>
        <v>2035</v>
      </c>
      <c r="B319" s="27">
        <f t="shared" si="10"/>
        <v>6</v>
      </c>
      <c r="C319" s="33">
        <f>C318+'Annual Forecast'!$D$30</f>
        <v>24957746.027442202</v>
      </c>
      <c r="D319" s="23"/>
      <c r="G319" s="17">
        <f>+C319-[2]Population_Data_Monthly!C787</f>
        <v>282452.08876463026</v>
      </c>
      <c r="J319" s="23"/>
    </row>
    <row r="320" spans="1:10" x14ac:dyDescent="0.25">
      <c r="A320" s="27">
        <f t="shared" si="9"/>
        <v>2035</v>
      </c>
      <c r="B320" s="27">
        <f t="shared" si="10"/>
        <v>7</v>
      </c>
      <c r="C320" s="33">
        <f>C319+'Annual Forecast'!$D$30</f>
        <v>24975769.541163303</v>
      </c>
      <c r="D320" s="23"/>
      <c r="G320" s="17">
        <f>+C320-[2]Population_Data_Monthly!C788</f>
        <v>284891.63314694539</v>
      </c>
      <c r="J320" s="23"/>
    </row>
    <row r="321" spans="1:10" x14ac:dyDescent="0.25">
      <c r="A321" s="27">
        <f t="shared" si="9"/>
        <v>2035</v>
      </c>
      <c r="B321" s="27">
        <f t="shared" si="10"/>
        <v>8</v>
      </c>
      <c r="C321" s="33">
        <f>C320+'Annual Forecast'!$D$30</f>
        <v>24993793.054884404</v>
      </c>
      <c r="D321" s="23"/>
      <c r="G321" s="17">
        <f>+C321-[2]Population_Data_Monthly!C789</f>
        <v>287331.17752926052</v>
      </c>
      <c r="J321" s="23"/>
    </row>
    <row r="322" spans="1:10" x14ac:dyDescent="0.25">
      <c r="A322" s="27">
        <f t="shared" si="9"/>
        <v>2035</v>
      </c>
      <c r="B322" s="27">
        <f t="shared" si="10"/>
        <v>9</v>
      </c>
      <c r="C322" s="33">
        <f>C321+'Annual Forecast'!$D$30</f>
        <v>25011816.568605505</v>
      </c>
      <c r="D322" s="23"/>
      <c r="G322" s="17">
        <f>+C322-[2]Population_Data_Monthly!C790</f>
        <v>289770.72191157565</v>
      </c>
      <c r="J322" s="23"/>
    </row>
    <row r="323" spans="1:10" x14ac:dyDescent="0.25">
      <c r="A323" s="27">
        <f t="shared" si="9"/>
        <v>2035</v>
      </c>
      <c r="B323" s="27">
        <f t="shared" si="10"/>
        <v>10</v>
      </c>
      <c r="C323" s="33">
        <f>C322+'Annual Forecast'!$D$30</f>
        <v>25029840.082326606</v>
      </c>
      <c r="D323" s="23"/>
      <c r="G323" s="17">
        <f>+C323-[2]Population_Data_Monthly!C791</f>
        <v>292210.26629389077</v>
      </c>
      <c r="J323" s="23"/>
    </row>
    <row r="324" spans="1:10" x14ac:dyDescent="0.25">
      <c r="A324" s="27">
        <f t="shared" si="9"/>
        <v>2035</v>
      </c>
      <c r="B324" s="27">
        <f t="shared" si="10"/>
        <v>11</v>
      </c>
      <c r="C324" s="33">
        <f>C323+'Annual Forecast'!$D$30</f>
        <v>25047863.596047707</v>
      </c>
      <c r="D324" s="23"/>
      <c r="G324" s="17">
        <f>+C324-[2]Population_Data_Monthly!C792</f>
        <v>294649.8106762059</v>
      </c>
      <c r="J324" s="23"/>
    </row>
    <row r="325" spans="1:10" x14ac:dyDescent="0.25">
      <c r="A325" s="27">
        <f t="shared" si="9"/>
        <v>2035</v>
      </c>
      <c r="B325" s="27">
        <f t="shared" si="10"/>
        <v>12</v>
      </c>
      <c r="C325" s="33">
        <f>C324+'Annual Forecast'!$D$30</f>
        <v>25065887.109768808</v>
      </c>
      <c r="D325" s="23"/>
      <c r="G325" s="17">
        <f>+C325-[2]Population_Data_Monthly!C793</f>
        <v>297089.35505852103</v>
      </c>
      <c r="J325" s="23"/>
    </row>
    <row r="326" spans="1:10" x14ac:dyDescent="0.25">
      <c r="A326" s="27">
        <f t="shared" si="9"/>
        <v>2036</v>
      </c>
      <c r="B326" s="27">
        <f t="shared" si="10"/>
        <v>1</v>
      </c>
      <c r="C326" s="33">
        <f>C325+'Annual Forecast'!$D$30</f>
        <v>25083910.623489909</v>
      </c>
      <c r="D326" s="23"/>
      <c r="G326" s="17">
        <f>+C326-[2]Population_Data_Monthly!C794</f>
        <v>299528.89944083616</v>
      </c>
      <c r="J326" s="23"/>
    </row>
    <row r="327" spans="1:10" x14ac:dyDescent="0.25">
      <c r="A327" s="27">
        <f t="shared" si="9"/>
        <v>2036</v>
      </c>
      <c r="B327" s="27">
        <f t="shared" si="10"/>
        <v>2</v>
      </c>
      <c r="C327" s="33">
        <f>C326+'Annual Forecast'!$D$30</f>
        <v>25101934.13721101</v>
      </c>
      <c r="D327" s="23"/>
      <c r="G327" s="17">
        <f>+C327-[2]Population_Data_Monthly!C795</f>
        <v>301968.44382315129</v>
      </c>
      <c r="J327" s="23"/>
    </row>
    <row r="328" spans="1:10" x14ac:dyDescent="0.25">
      <c r="A328" s="27">
        <f t="shared" si="9"/>
        <v>2036</v>
      </c>
      <c r="B328" s="27">
        <f t="shared" si="10"/>
        <v>3</v>
      </c>
      <c r="C328" s="33">
        <f>C327+'Annual Forecast'!$D$30</f>
        <v>25119957.650932111</v>
      </c>
      <c r="D328" s="23"/>
      <c r="G328" s="17">
        <f>+C328-[2]Population_Data_Monthly!C796</f>
        <v>304407.98820546642</v>
      </c>
      <c r="J328" s="23"/>
    </row>
    <row r="329" spans="1:10" x14ac:dyDescent="0.25">
      <c r="A329" s="27">
        <f t="shared" si="9"/>
        <v>2036</v>
      </c>
      <c r="B329" s="27">
        <f t="shared" si="10"/>
        <v>4</v>
      </c>
      <c r="C329" s="33">
        <f>+'Annual Forecast'!$B$30</f>
        <v>25137981.164653227</v>
      </c>
      <c r="D329" s="23"/>
      <c r="G329" s="17">
        <f>+C329-[2]Population_Data_Monthly!C797</f>
        <v>306847.532587789</v>
      </c>
      <c r="J329" s="23"/>
    </row>
    <row r="330" spans="1:10" x14ac:dyDescent="0.25">
      <c r="A330" s="27">
        <f t="shared" si="9"/>
        <v>2036</v>
      </c>
      <c r="B330" s="27">
        <f t="shared" si="10"/>
        <v>5</v>
      </c>
      <c r="C330" s="33">
        <f>C329+'Annual Forecast'!$D$31</f>
        <v>25155844.753303383</v>
      </c>
      <c r="D330" s="23"/>
      <c r="G330" s="17">
        <f>+C330-[2]Population_Data_Monthly!C798</f>
        <v>309008.89567841589</v>
      </c>
      <c r="J330" s="23"/>
    </row>
    <row r="331" spans="1:10" x14ac:dyDescent="0.25">
      <c r="A331" s="27">
        <f t="shared" si="9"/>
        <v>2036</v>
      </c>
      <c r="B331" s="27">
        <f t="shared" si="10"/>
        <v>6</v>
      </c>
      <c r="C331" s="33">
        <f>C330+'Annual Forecast'!$D$31</f>
        <v>25173708.341953538</v>
      </c>
      <c r="D331" s="23"/>
      <c r="G331" s="17">
        <f>+C331-[2]Population_Data_Monthly!C799</f>
        <v>311170.25876904279</v>
      </c>
      <c r="J331" s="23"/>
    </row>
    <row r="332" spans="1:10" x14ac:dyDescent="0.25">
      <c r="A332" s="27">
        <f t="shared" si="9"/>
        <v>2036</v>
      </c>
      <c r="B332" s="27">
        <f t="shared" si="10"/>
        <v>7</v>
      </c>
      <c r="C332" s="33">
        <f>C331+'Annual Forecast'!$D$31</f>
        <v>25191571.930603694</v>
      </c>
      <c r="D332" s="23"/>
      <c r="G332" s="17">
        <f>+C332-[2]Population_Data_Monthly!C800</f>
        <v>313331.62185966969</v>
      </c>
      <c r="J332" s="23"/>
    </row>
    <row r="333" spans="1:10" x14ac:dyDescent="0.25">
      <c r="A333" s="27">
        <f t="shared" si="9"/>
        <v>2036</v>
      </c>
      <c r="B333" s="27">
        <f t="shared" si="10"/>
        <v>8</v>
      </c>
      <c r="C333" s="33">
        <f>C332+'Annual Forecast'!$D$31</f>
        <v>25209435.51925385</v>
      </c>
      <c r="D333" s="23"/>
      <c r="G333" s="17">
        <f>+C333-[2]Population_Data_Monthly!C801</f>
        <v>315492.98495029658</v>
      </c>
      <c r="J333" s="23"/>
    </row>
    <row r="334" spans="1:10" x14ac:dyDescent="0.25">
      <c r="A334" s="27">
        <f t="shared" si="9"/>
        <v>2036</v>
      </c>
      <c r="B334" s="27">
        <f t="shared" si="10"/>
        <v>9</v>
      </c>
      <c r="C334" s="33">
        <f>C333+'Annual Forecast'!$D$31</f>
        <v>25227299.107904006</v>
      </c>
      <c r="D334" s="23"/>
      <c r="G334" s="17">
        <f>+C334-[2]Population_Data_Monthly!C802</f>
        <v>317654.34804092348</v>
      </c>
      <c r="J334" s="23"/>
    </row>
    <row r="335" spans="1:10" x14ac:dyDescent="0.25">
      <c r="A335" s="27">
        <f t="shared" si="9"/>
        <v>2036</v>
      </c>
      <c r="B335" s="27">
        <f t="shared" si="10"/>
        <v>10</v>
      </c>
      <c r="C335" s="33">
        <f>C334+'Annual Forecast'!$D$31</f>
        <v>25245162.696554162</v>
      </c>
      <c r="D335" s="23"/>
      <c r="G335" s="17">
        <f>+C335-[2]Population_Data_Monthly!C803</f>
        <v>319815.71113155037</v>
      </c>
      <c r="J335" s="23"/>
    </row>
    <row r="336" spans="1:10" x14ac:dyDescent="0.25">
      <c r="A336" s="27">
        <f t="shared" si="9"/>
        <v>2036</v>
      </c>
      <c r="B336" s="27">
        <f t="shared" si="10"/>
        <v>11</v>
      </c>
      <c r="C336" s="33">
        <f>C335+'Annual Forecast'!$D$31</f>
        <v>25263026.285204317</v>
      </c>
      <c r="D336" s="23"/>
      <c r="G336" s="17">
        <f>+C336-[2]Population_Data_Monthly!C804</f>
        <v>321977.07422217727</v>
      </c>
      <c r="J336" s="23"/>
    </row>
    <row r="337" spans="1:10" x14ac:dyDescent="0.25">
      <c r="A337" s="27">
        <f t="shared" si="9"/>
        <v>2036</v>
      </c>
      <c r="B337" s="27">
        <f t="shared" si="10"/>
        <v>12</v>
      </c>
      <c r="C337" s="33">
        <f>C336+'Annual Forecast'!$D$31</f>
        <v>25280889.873854473</v>
      </c>
      <c r="D337" s="23"/>
      <c r="G337" s="17">
        <f>+C337-[2]Population_Data_Monthly!C805</f>
        <v>324138.43731280416</v>
      </c>
      <c r="J337" s="23"/>
    </row>
    <row r="338" spans="1:10" x14ac:dyDescent="0.25">
      <c r="A338" s="27">
        <f t="shared" si="9"/>
        <v>2037</v>
      </c>
      <c r="B338" s="27">
        <f t="shared" si="10"/>
        <v>1</v>
      </c>
      <c r="C338" s="33">
        <f>C337+'Annual Forecast'!$D$31</f>
        <v>25298753.462504629</v>
      </c>
      <c r="D338" s="23"/>
      <c r="G338" s="17">
        <f>+C338-[2]Population_Data_Monthly!C806</f>
        <v>326299.80040343106</v>
      </c>
      <c r="J338" s="23"/>
    </row>
    <row r="339" spans="1:10" x14ac:dyDescent="0.25">
      <c r="A339" s="27">
        <f t="shared" si="9"/>
        <v>2037</v>
      </c>
      <c r="B339" s="27">
        <f t="shared" si="10"/>
        <v>2</v>
      </c>
      <c r="C339" s="33">
        <f>C338+'Annual Forecast'!$D$31</f>
        <v>25316617.051154785</v>
      </c>
      <c r="D339" s="23"/>
      <c r="G339" s="17">
        <f>+C339-[2]Population_Data_Monthly!C807</f>
        <v>328461.16349405795</v>
      </c>
      <c r="J339" s="23"/>
    </row>
    <row r="340" spans="1:10" x14ac:dyDescent="0.25">
      <c r="A340" s="27">
        <f t="shared" si="9"/>
        <v>2037</v>
      </c>
      <c r="B340" s="27">
        <f t="shared" si="10"/>
        <v>3</v>
      </c>
      <c r="C340" s="33">
        <f>C339+'Annual Forecast'!$D$31</f>
        <v>25334480.639804941</v>
      </c>
      <c r="D340" s="23"/>
      <c r="G340" s="17">
        <f>+C340-[2]Population_Data_Monthly!C808</f>
        <v>330622.52658468485</v>
      </c>
      <c r="J340" s="23"/>
    </row>
    <row r="341" spans="1:10" x14ac:dyDescent="0.25">
      <c r="A341" s="27">
        <f t="shared" si="9"/>
        <v>2037</v>
      </c>
      <c r="B341" s="27">
        <f t="shared" si="10"/>
        <v>4</v>
      </c>
      <c r="C341" s="33">
        <f>+'Annual Forecast'!$B$31</f>
        <v>25352344.228455082</v>
      </c>
      <c r="D341" s="23"/>
      <c r="G341" s="17">
        <f>+C341-[2]Population_Data_Monthly!C809</f>
        <v>332783.88967531547</v>
      </c>
      <c r="J341" s="23"/>
    </row>
    <row r="342" spans="1:10" x14ac:dyDescent="0.25">
      <c r="A342" s="27">
        <f t="shared" si="9"/>
        <v>2037</v>
      </c>
      <c r="B342" s="27">
        <f t="shared" si="10"/>
        <v>5</v>
      </c>
      <c r="C342" s="33">
        <f>C341+'Annual Forecast'!$D$32</f>
        <v>25369918.616915092</v>
      </c>
      <c r="D342" s="23"/>
      <c r="G342" s="17">
        <f>+C342-[2]Population_Data_Monthly!C810</f>
        <v>334536.89898844808</v>
      </c>
      <c r="J342" s="23"/>
    </row>
    <row r="343" spans="1:10" x14ac:dyDescent="0.25">
      <c r="A343" s="27">
        <f t="shared" si="9"/>
        <v>2037</v>
      </c>
      <c r="B343" s="27">
        <f t="shared" si="10"/>
        <v>6</v>
      </c>
      <c r="C343" s="33">
        <f>C342+'Annual Forecast'!$D$32</f>
        <v>25387493.005375102</v>
      </c>
      <c r="D343" s="23"/>
      <c r="G343" s="17">
        <f>+C343-[2]Population_Data_Monthly!C811</f>
        <v>336289.9083015807</v>
      </c>
      <c r="J343" s="23"/>
    </row>
    <row r="344" spans="1:10" x14ac:dyDescent="0.25">
      <c r="A344" s="27">
        <f t="shared" si="9"/>
        <v>2037</v>
      </c>
      <c r="B344" s="27">
        <f t="shared" si="10"/>
        <v>7</v>
      </c>
      <c r="C344" s="33">
        <f>C343+'Annual Forecast'!$D$32</f>
        <v>25405067.393835112</v>
      </c>
      <c r="D344" s="23"/>
      <c r="G344" s="17">
        <f>+C344-[2]Population_Data_Monthly!C812</f>
        <v>338042.91761471331</v>
      </c>
      <c r="J344" s="23"/>
    </row>
    <row r="345" spans="1:10" x14ac:dyDescent="0.25">
      <c r="A345" s="27">
        <f t="shared" si="9"/>
        <v>2037</v>
      </c>
      <c r="B345" s="27">
        <f t="shared" si="10"/>
        <v>8</v>
      </c>
      <c r="C345" s="33">
        <f>C344+'Annual Forecast'!$D$32</f>
        <v>25422641.782295123</v>
      </c>
      <c r="D345" s="23"/>
      <c r="G345" s="17">
        <f>+C345-[2]Population_Data_Monthly!C813</f>
        <v>339795.92692784593</v>
      </c>
      <c r="J345" s="23"/>
    </row>
    <row r="346" spans="1:10" x14ac:dyDescent="0.25">
      <c r="A346" s="27">
        <f t="shared" si="9"/>
        <v>2037</v>
      </c>
      <c r="B346" s="27">
        <f t="shared" si="10"/>
        <v>9</v>
      </c>
      <c r="C346" s="33">
        <f>C345+'Annual Forecast'!$D$32</f>
        <v>25440216.170755133</v>
      </c>
      <c r="D346" s="23"/>
      <c r="G346" s="17">
        <f>+C346-[2]Population_Data_Monthly!C814</f>
        <v>341548.93624097854</v>
      </c>
      <c r="J346" s="23"/>
    </row>
    <row r="347" spans="1:10" x14ac:dyDescent="0.25">
      <c r="A347" s="27">
        <f t="shared" si="9"/>
        <v>2037</v>
      </c>
      <c r="B347" s="27">
        <f t="shared" si="10"/>
        <v>10</v>
      </c>
      <c r="C347" s="33">
        <f>C346+'Annual Forecast'!$D$32</f>
        <v>25457790.559215143</v>
      </c>
      <c r="D347" s="23"/>
      <c r="G347" s="17">
        <f>+C347-[2]Population_Data_Monthly!C815</f>
        <v>343301.94555411115</v>
      </c>
      <c r="J347" s="23"/>
    </row>
    <row r="348" spans="1:10" x14ac:dyDescent="0.25">
      <c r="A348" s="27">
        <f t="shared" si="9"/>
        <v>2037</v>
      </c>
      <c r="B348" s="27">
        <f t="shared" si="10"/>
        <v>11</v>
      </c>
      <c r="C348" s="33">
        <f>C347+'Annual Forecast'!$D$32</f>
        <v>25475364.947675154</v>
      </c>
      <c r="D348" s="23"/>
      <c r="G348" s="17">
        <f>+C348-[2]Population_Data_Monthly!C816</f>
        <v>345054.95486724377</v>
      </c>
      <c r="J348" s="23"/>
    </row>
    <row r="349" spans="1:10" x14ac:dyDescent="0.25">
      <c r="A349" s="27">
        <f t="shared" si="9"/>
        <v>2037</v>
      </c>
      <c r="B349" s="27">
        <f t="shared" si="10"/>
        <v>12</v>
      </c>
      <c r="C349" s="33">
        <f>C348+'Annual Forecast'!$D$32</f>
        <v>25492939.336135164</v>
      </c>
      <c r="D349" s="23"/>
      <c r="G349" s="17">
        <f>+C349-[2]Population_Data_Monthly!C817</f>
        <v>346807.96418037638</v>
      </c>
      <c r="J349" s="23"/>
    </row>
    <row r="350" spans="1:10" x14ac:dyDescent="0.25">
      <c r="A350" s="27">
        <f t="shared" si="9"/>
        <v>2038</v>
      </c>
      <c r="B350" s="27">
        <f t="shared" si="10"/>
        <v>1</v>
      </c>
      <c r="C350" s="33">
        <f>C349+'Annual Forecast'!$D$32</f>
        <v>25510513.724595174</v>
      </c>
      <c r="D350" s="23"/>
      <c r="G350" s="17">
        <f>+C350-[2]Population_Data_Monthly!C818</f>
        <v>348560.97349350899</v>
      </c>
      <c r="J350" s="23"/>
    </row>
    <row r="351" spans="1:10" x14ac:dyDescent="0.25">
      <c r="A351" s="27">
        <f t="shared" si="9"/>
        <v>2038</v>
      </c>
      <c r="B351" s="27">
        <f t="shared" si="10"/>
        <v>2</v>
      </c>
      <c r="C351" s="33">
        <f>C350+'Annual Forecast'!$D$32</f>
        <v>25528088.113055184</v>
      </c>
      <c r="D351" s="23"/>
      <c r="G351" s="17">
        <f>+C351-[2]Population_Data_Monthly!C819</f>
        <v>350313.98280664161</v>
      </c>
      <c r="J351" s="23"/>
    </row>
    <row r="352" spans="1:10" x14ac:dyDescent="0.25">
      <c r="A352" s="27">
        <f t="shared" si="9"/>
        <v>2038</v>
      </c>
      <c r="B352" s="27">
        <f t="shared" si="10"/>
        <v>3</v>
      </c>
      <c r="C352" s="33">
        <f>C351+'Annual Forecast'!$D$32</f>
        <v>25545662.501515195</v>
      </c>
      <c r="D352" s="23"/>
      <c r="G352" s="17">
        <f>+C352-[2]Population_Data_Monthly!C820</f>
        <v>352066.99211977422</v>
      </c>
      <c r="J352" s="23"/>
    </row>
    <row r="353" spans="1:10" x14ac:dyDescent="0.25">
      <c r="A353" s="27">
        <f t="shared" si="9"/>
        <v>2038</v>
      </c>
      <c r="B353" s="27">
        <f t="shared" si="10"/>
        <v>4</v>
      </c>
      <c r="C353" s="33">
        <f>C352+'Annual Forecast'!$D$31</f>
        <v>25563526.090165351</v>
      </c>
      <c r="D353" s="23"/>
      <c r="G353" s="17">
        <f>+C353-[2]Population_Data_Monthly!C821</f>
        <v>354109.20162303746</v>
      </c>
      <c r="J353" s="23"/>
    </row>
    <row r="354" spans="1:10" x14ac:dyDescent="0.25">
      <c r="A354" s="27">
        <f t="shared" si="9"/>
        <v>2038</v>
      </c>
      <c r="B354" s="27">
        <f t="shared" si="10"/>
        <v>5</v>
      </c>
      <c r="C354" s="33">
        <f>C353+'Annual Forecast'!$D$33</f>
        <v>25580735.405873738</v>
      </c>
      <c r="D354" s="23"/>
      <c r="G354" s="17">
        <f>+C354-[2]Population_Data_Monthly!C822</f>
        <v>355377.08042107522</v>
      </c>
      <c r="J354" s="23"/>
    </row>
    <row r="355" spans="1:10" x14ac:dyDescent="0.25">
      <c r="A355" s="27">
        <f t="shared" si="9"/>
        <v>2038</v>
      </c>
      <c r="B355" s="27">
        <f t="shared" si="10"/>
        <v>6</v>
      </c>
      <c r="C355" s="33">
        <f>C354+'Annual Forecast'!$D$33</f>
        <v>25597944.721582126</v>
      </c>
      <c r="D355" s="23"/>
      <c r="G355" s="17">
        <f>+C355-[2]Population_Data_Monthly!C823</f>
        <v>356644.95921911299</v>
      </c>
      <c r="J355" s="23"/>
    </row>
    <row r="356" spans="1:10" x14ac:dyDescent="0.25">
      <c r="A356" s="27">
        <f t="shared" si="9"/>
        <v>2038</v>
      </c>
      <c r="B356" s="27">
        <f t="shared" si="10"/>
        <v>7</v>
      </c>
      <c r="C356" s="33">
        <f>C355+'Annual Forecast'!$D$33</f>
        <v>25615154.037290514</v>
      </c>
      <c r="D356" s="23"/>
      <c r="G356" s="17">
        <f>+C356-[2]Population_Data_Monthly!C824</f>
        <v>357912.83801715076</v>
      </c>
      <c r="J356" s="23"/>
    </row>
    <row r="357" spans="1:10" x14ac:dyDescent="0.25">
      <c r="A357" s="27">
        <f t="shared" si="9"/>
        <v>2038</v>
      </c>
      <c r="B357" s="27">
        <f t="shared" si="10"/>
        <v>8</v>
      </c>
      <c r="C357" s="33">
        <f>C356+'Annual Forecast'!$D$33</f>
        <v>25632363.352998901</v>
      </c>
      <c r="D357" s="23"/>
      <c r="G357" s="17">
        <f>+C357-[2]Population_Data_Monthly!C825</f>
        <v>359180.71681518853</v>
      </c>
      <c r="J357" s="23"/>
    </row>
    <row r="358" spans="1:10" x14ac:dyDescent="0.25">
      <c r="A358" s="27">
        <f t="shared" si="9"/>
        <v>2038</v>
      </c>
      <c r="B358" s="27">
        <f t="shared" si="10"/>
        <v>9</v>
      </c>
      <c r="C358" s="33">
        <f>C357+'Annual Forecast'!$D$33</f>
        <v>25649572.668707289</v>
      </c>
      <c r="D358" s="23"/>
      <c r="G358" s="17">
        <f>+C358-[2]Population_Data_Monthly!C826</f>
        <v>360448.59561322629</v>
      </c>
      <c r="J358" s="23"/>
    </row>
    <row r="359" spans="1:10" x14ac:dyDescent="0.25">
      <c r="A359" s="27">
        <f t="shared" si="9"/>
        <v>2038</v>
      </c>
      <c r="B359" s="27">
        <f t="shared" si="10"/>
        <v>10</v>
      </c>
      <c r="C359" s="33">
        <f>C358+'Annual Forecast'!$D$33</f>
        <v>25666781.984415676</v>
      </c>
      <c r="D359" s="23"/>
      <c r="G359" s="17">
        <f>+C359-[2]Population_Data_Monthly!C827</f>
        <v>361716.47441126406</v>
      </c>
      <c r="J359" s="23"/>
    </row>
    <row r="360" spans="1:10" x14ac:dyDescent="0.25">
      <c r="A360" s="27">
        <f t="shared" si="9"/>
        <v>2038</v>
      </c>
      <c r="B360" s="27">
        <f t="shared" si="10"/>
        <v>11</v>
      </c>
      <c r="C360" s="33">
        <f>C359+'Annual Forecast'!$D$33</f>
        <v>25683991.300124064</v>
      </c>
      <c r="D360" s="23"/>
      <c r="G360" s="17">
        <f>+C360-[2]Population_Data_Monthly!C828</f>
        <v>362984.35320930183</v>
      </c>
      <c r="J360" s="23"/>
    </row>
    <row r="361" spans="1:10" x14ac:dyDescent="0.25">
      <c r="A361" s="27">
        <f t="shared" si="9"/>
        <v>2038</v>
      </c>
      <c r="B361" s="27">
        <f t="shared" si="10"/>
        <v>12</v>
      </c>
      <c r="C361" s="33">
        <f>C360+'Annual Forecast'!$D$33</f>
        <v>25701200.615832452</v>
      </c>
      <c r="D361" s="23"/>
      <c r="G361" s="17">
        <f>+C361-[2]Population_Data_Monthly!C829</f>
        <v>364252.2320073396</v>
      </c>
      <c r="J361" s="23"/>
    </row>
    <row r="362" spans="1:10" x14ac:dyDescent="0.25">
      <c r="A362" s="27">
        <f t="shared" si="9"/>
        <v>2039</v>
      </c>
      <c r="B362" s="27">
        <f t="shared" si="10"/>
        <v>1</v>
      </c>
      <c r="C362" s="33">
        <f>C361+'Annual Forecast'!$D$33</f>
        <v>25718409.931540839</v>
      </c>
      <c r="D362" s="23"/>
      <c r="G362" s="17">
        <f>+C362-[2]Population_Data_Monthly!C830</f>
        <v>365520.11080537736</v>
      </c>
      <c r="J362" s="23"/>
    </row>
    <row r="363" spans="1:10" x14ac:dyDescent="0.25">
      <c r="A363" s="27">
        <f t="shared" si="9"/>
        <v>2039</v>
      </c>
      <c r="B363" s="27">
        <f t="shared" si="10"/>
        <v>2</v>
      </c>
      <c r="C363" s="33">
        <f>C362+'Annual Forecast'!$D$33</f>
        <v>25735619.247249227</v>
      </c>
      <c r="D363" s="23"/>
      <c r="G363" s="17">
        <f>+C363-[2]Population_Data_Monthly!C831</f>
        <v>366787.98960341513</v>
      </c>
      <c r="J363" s="23"/>
    </row>
    <row r="364" spans="1:10" x14ac:dyDescent="0.25">
      <c r="A364" s="27">
        <f t="shared" si="9"/>
        <v>2039</v>
      </c>
      <c r="B364" s="27">
        <f t="shared" si="10"/>
        <v>3</v>
      </c>
      <c r="C364" s="33">
        <f>C363+'Annual Forecast'!$D$33</f>
        <v>25752828.562957615</v>
      </c>
      <c r="D364" s="23"/>
      <c r="G364" s="17">
        <f>+C364-[2]Population_Data_Monthly!C832</f>
        <v>368055.8684014529</v>
      </c>
      <c r="J364" s="23"/>
    </row>
    <row r="365" spans="1:10" x14ac:dyDescent="0.25">
      <c r="A365" s="27">
        <f t="shared" si="9"/>
        <v>2039</v>
      </c>
      <c r="B365" s="27">
        <f t="shared" si="10"/>
        <v>4</v>
      </c>
      <c r="C365" s="33">
        <f>+'Annual Forecast'!$B$33</f>
        <v>25769748.678475864</v>
      </c>
      <c r="D365" s="23"/>
      <c r="G365" s="17">
        <f>+C365-[2]Population_Data_Monthly!C833</f>
        <v>369034.54700934514</v>
      </c>
      <c r="J365" s="23"/>
    </row>
    <row r="366" spans="1:10" x14ac:dyDescent="0.25">
      <c r="A366" s="27">
        <f t="shared" si="9"/>
        <v>2039</v>
      </c>
      <c r="B366" s="27">
        <f t="shared" si="10"/>
        <v>5</v>
      </c>
      <c r="C366" s="33">
        <f>C365+'Annual Forecast'!$D$34</f>
        <v>25786476.955269542</v>
      </c>
      <c r="D366" s="23"/>
      <c r="G366" s="17">
        <f>+C366-[2]Population_Data_Monthly!C834</f>
        <v>369700.41809190065</v>
      </c>
      <c r="J366" s="23"/>
    </row>
    <row r="367" spans="1:10" x14ac:dyDescent="0.25">
      <c r="A367" s="27">
        <f t="shared" si="9"/>
        <v>2039</v>
      </c>
      <c r="B367" s="27">
        <f t="shared" si="10"/>
        <v>6</v>
      </c>
      <c r="C367" s="33">
        <f>C366+'Annual Forecast'!$D$34</f>
        <v>25803205.232063219</v>
      </c>
      <c r="D367" s="23"/>
      <c r="G367" s="17">
        <f>+C367-[2]Population_Data_Monthly!C835</f>
        <v>370366.28917445615</v>
      </c>
      <c r="J367" s="23"/>
    </row>
    <row r="368" spans="1:10" x14ac:dyDescent="0.25">
      <c r="A368" s="27">
        <f t="shared" si="9"/>
        <v>2039</v>
      </c>
      <c r="B368" s="27">
        <f t="shared" si="10"/>
        <v>7</v>
      </c>
      <c r="C368" s="33">
        <f>C367+'Annual Forecast'!$D$34</f>
        <v>25819933.508856896</v>
      </c>
      <c r="D368" s="23"/>
      <c r="G368" s="17">
        <f>+C368-[2]Population_Data_Monthly!C836</f>
        <v>371032.16025701165</v>
      </c>
      <c r="J368" s="23"/>
    </row>
    <row r="369" spans="1:10" x14ac:dyDescent="0.25">
      <c r="A369" s="27">
        <f t="shared" si="9"/>
        <v>2039</v>
      </c>
      <c r="B369" s="27">
        <f t="shared" si="10"/>
        <v>8</v>
      </c>
      <c r="C369" s="33">
        <f>C368+'Annual Forecast'!$D$34</f>
        <v>25836661.785650574</v>
      </c>
      <c r="D369" s="23"/>
      <c r="G369" s="17">
        <f>+C369-[2]Population_Data_Monthly!C837</f>
        <v>371698.03133956715</v>
      </c>
      <c r="J369" s="23"/>
    </row>
    <row r="370" spans="1:10" x14ac:dyDescent="0.25">
      <c r="A370" s="27">
        <f t="shared" si="9"/>
        <v>2039</v>
      </c>
      <c r="B370" s="27">
        <f t="shared" si="10"/>
        <v>9</v>
      </c>
      <c r="C370" s="33">
        <f>C369+'Annual Forecast'!$D$34</f>
        <v>25853390.062444251</v>
      </c>
      <c r="D370" s="23"/>
      <c r="G370" s="17">
        <f>+C370-[2]Population_Data_Monthly!C838</f>
        <v>372363.90242212266</v>
      </c>
      <c r="J370" s="23"/>
    </row>
    <row r="371" spans="1:10" x14ac:dyDescent="0.25">
      <c r="A371" s="27">
        <f t="shared" si="9"/>
        <v>2039</v>
      </c>
      <c r="B371" s="27">
        <f t="shared" si="10"/>
        <v>10</v>
      </c>
      <c r="C371" s="33">
        <f>C370+'Annual Forecast'!$D$34</f>
        <v>25870118.339237928</v>
      </c>
      <c r="D371" s="23"/>
      <c r="G371" s="17">
        <f>+C371-[2]Population_Data_Monthly!C839</f>
        <v>373029.77350467816</v>
      </c>
      <c r="J371" s="23"/>
    </row>
    <row r="372" spans="1:10" x14ac:dyDescent="0.25">
      <c r="A372" s="27">
        <f t="shared" si="9"/>
        <v>2039</v>
      </c>
      <c r="B372" s="27">
        <f t="shared" si="10"/>
        <v>11</v>
      </c>
      <c r="C372" s="33">
        <f>C371+'Annual Forecast'!$D$34</f>
        <v>25886846.616031606</v>
      </c>
      <c r="D372" s="23"/>
      <c r="G372" s="17">
        <f>+C372-[2]Population_Data_Monthly!C840</f>
        <v>373695.64458723366</v>
      </c>
      <c r="J372" s="23"/>
    </row>
    <row r="373" spans="1:10" x14ac:dyDescent="0.25">
      <c r="A373" s="27">
        <f t="shared" si="9"/>
        <v>2039</v>
      </c>
      <c r="B373" s="27">
        <f t="shared" si="10"/>
        <v>12</v>
      </c>
      <c r="C373" s="33">
        <f>C372+'Annual Forecast'!$D$34</f>
        <v>25903574.892825283</v>
      </c>
      <c r="D373" s="23"/>
      <c r="G373" s="17">
        <f>+C373-[2]Population_Data_Monthly!C841</f>
        <v>374361.51566978917</v>
      </c>
      <c r="J373" s="23"/>
    </row>
    <row r="374" spans="1:10" x14ac:dyDescent="0.25">
      <c r="A374" s="27">
        <f t="shared" si="9"/>
        <v>2040</v>
      </c>
      <c r="B374" s="27">
        <f t="shared" si="10"/>
        <v>1</v>
      </c>
      <c r="C374" s="33">
        <f>C373+'Annual Forecast'!$D$34</f>
        <v>25920303.16961896</v>
      </c>
      <c r="D374" s="23"/>
      <c r="G374" s="17">
        <f>+C374-[2]Population_Data_Monthly!C842</f>
        <v>375027.38675234467</v>
      </c>
      <c r="J374" s="23"/>
    </row>
    <row r="375" spans="1:10" x14ac:dyDescent="0.25">
      <c r="A375" s="27">
        <f t="shared" si="9"/>
        <v>2040</v>
      </c>
      <c r="B375" s="27">
        <f t="shared" si="10"/>
        <v>2</v>
      </c>
      <c r="C375" s="33">
        <f>C374+'Annual Forecast'!$D$34</f>
        <v>25937031.446412638</v>
      </c>
      <c r="D375" s="23"/>
      <c r="G375" s="17">
        <f>+C375-[2]Population_Data_Monthly!C843</f>
        <v>375693.25783490017</v>
      </c>
      <c r="J375" s="23"/>
    </row>
    <row r="376" spans="1:10" x14ac:dyDescent="0.25">
      <c r="A376" s="27">
        <f t="shared" si="9"/>
        <v>2040</v>
      </c>
      <c r="B376" s="27">
        <f t="shared" si="10"/>
        <v>3</v>
      </c>
      <c r="C376" s="33">
        <f>C375+'Annual Forecast'!$D$34</f>
        <v>25953759.723206315</v>
      </c>
      <c r="D376" s="23"/>
      <c r="G376" s="17">
        <f>+C376-[2]Population_Data_Monthly!C844</f>
        <v>376359.12891745567</v>
      </c>
      <c r="J376" s="23"/>
    </row>
    <row r="377" spans="1:10" x14ac:dyDescent="0.25">
      <c r="A377" s="27">
        <f t="shared" si="9"/>
        <v>2040</v>
      </c>
      <c r="B377" s="27">
        <f t="shared" si="10"/>
        <v>4</v>
      </c>
      <c r="C377" s="33">
        <f>+'Annual Forecast'!$B$34</f>
        <v>25970488</v>
      </c>
      <c r="D377" s="23"/>
      <c r="G377" s="17">
        <f>+C377-[2]Population_Data_Monthly!C845</f>
        <v>377025</v>
      </c>
      <c r="J377" s="23"/>
    </row>
    <row r="378" spans="1:10" x14ac:dyDescent="0.25">
      <c r="A378" s="27">
        <f t="shared" si="9"/>
        <v>2040</v>
      </c>
      <c r="B378" s="27">
        <f t="shared" si="10"/>
        <v>5</v>
      </c>
      <c r="C378" s="33">
        <f>C377+'Annual Forecast'!$D$34</f>
        <v>25987216.276793677</v>
      </c>
      <c r="D378" s="23"/>
      <c r="G378" s="17">
        <f>+C378-[2]Population_Data_Monthly!C846</f>
        <v>377690.8710825555</v>
      </c>
      <c r="J378" s="23"/>
    </row>
    <row r="379" spans="1:10" x14ac:dyDescent="0.25">
      <c r="A379" s="27">
        <f t="shared" si="9"/>
        <v>2040</v>
      </c>
      <c r="B379" s="27">
        <f t="shared" si="10"/>
        <v>6</v>
      </c>
      <c r="C379" s="33">
        <f>C378+'Annual Forecast'!$D$34</f>
        <v>26003944.553587355</v>
      </c>
      <c r="D379" s="23"/>
      <c r="G379" s="17">
        <f>+C379-[2]Population_Data_Monthly!C847</f>
        <v>378356.74216511101</v>
      </c>
      <c r="J379" s="23"/>
    </row>
    <row r="380" spans="1:10" x14ac:dyDescent="0.25">
      <c r="A380" s="27">
        <f t="shared" si="9"/>
        <v>2040</v>
      </c>
      <c r="B380" s="27">
        <f t="shared" si="10"/>
        <v>7</v>
      </c>
      <c r="C380" s="33">
        <f>C379+'Annual Forecast'!$D$34</f>
        <v>26020672.830381032</v>
      </c>
      <c r="D380" s="23"/>
      <c r="G380" s="17">
        <f>+C380-[2]Population_Data_Monthly!C848</f>
        <v>379022.61324766651</v>
      </c>
      <c r="J380" s="23"/>
    </row>
    <row r="381" spans="1:10" x14ac:dyDescent="0.25">
      <c r="A381" s="27">
        <f t="shared" si="9"/>
        <v>2040</v>
      </c>
      <c r="B381" s="27">
        <f t="shared" si="10"/>
        <v>8</v>
      </c>
      <c r="C381" s="33">
        <f>C380+'Annual Forecast'!$D$34</f>
        <v>26037401.107174709</v>
      </c>
      <c r="D381" s="23"/>
      <c r="G381" s="17">
        <f>+C381-[2]Population_Data_Monthly!C849</f>
        <v>379688.48433022201</v>
      </c>
      <c r="J381" s="23"/>
    </row>
    <row r="382" spans="1:10" x14ac:dyDescent="0.25">
      <c r="A382" s="27">
        <f>+A370+1</f>
        <v>2040</v>
      </c>
      <c r="B382" s="27">
        <f>+B370</f>
        <v>9</v>
      </c>
      <c r="C382" s="33">
        <f>C381+'Annual Forecast'!$D$34</f>
        <v>26054129.383968387</v>
      </c>
      <c r="D382" s="23"/>
      <c r="G382" s="17">
        <f>+C382-[2]Population_Data_Monthly!C850</f>
        <v>380354.35541277751</v>
      </c>
      <c r="J382" s="23"/>
    </row>
    <row r="383" spans="1:10" x14ac:dyDescent="0.25">
      <c r="A383" s="27">
        <f>+A371+1</f>
        <v>2040</v>
      </c>
      <c r="B383" s="27">
        <f>+B371</f>
        <v>10</v>
      </c>
      <c r="C383" s="33">
        <f>C382+'Annual Forecast'!$D$34</f>
        <v>26070857.660762064</v>
      </c>
      <c r="D383" s="23"/>
      <c r="G383" s="17">
        <f>+C383-[2]Population_Data_Monthly!C851</f>
        <v>381020.22649533302</v>
      </c>
      <c r="J383" s="23"/>
    </row>
    <row r="384" spans="1:10" x14ac:dyDescent="0.25">
      <c r="A384" s="27">
        <f>+A372+1</f>
        <v>2040</v>
      </c>
      <c r="B384" s="27">
        <f>+B372</f>
        <v>11</v>
      </c>
      <c r="C384" s="33">
        <f>C383+'Annual Forecast'!$D$34</f>
        <v>26087585.937555742</v>
      </c>
      <c r="D384" s="23"/>
      <c r="G384" s="17">
        <f>+C384-[2]Population_Data_Monthly!C852</f>
        <v>381686.09757788852</v>
      </c>
      <c r="J384" s="23"/>
    </row>
    <row r="385" spans="1:10" x14ac:dyDescent="0.25">
      <c r="A385" s="27">
        <f>+A373+1</f>
        <v>2040</v>
      </c>
      <c r="B385" s="27">
        <f>+B373</f>
        <v>12</v>
      </c>
      <c r="C385" s="33">
        <f>C384+'Annual Forecast'!$D$34</f>
        <v>26104314.214349419</v>
      </c>
      <c r="D385" s="23"/>
      <c r="G385" s="17">
        <f>+C385-[2]Population_Data_Monthly!C853</f>
        <v>382351.96866044402</v>
      </c>
      <c r="J385" s="23"/>
    </row>
    <row r="386" spans="1:10" x14ac:dyDescent="0.25">
      <c r="A386" s="27"/>
      <c r="B386" s="27"/>
      <c r="J386" s="23"/>
    </row>
    <row r="387" spans="1:10" x14ac:dyDescent="0.25">
      <c r="A387" s="27"/>
      <c r="B387" s="27"/>
      <c r="J387" s="23"/>
    </row>
    <row r="388" spans="1:10" x14ac:dyDescent="0.25">
      <c r="A388" s="27"/>
      <c r="B388" s="27"/>
      <c r="J388" s="23"/>
    </row>
    <row r="389" spans="1:10" x14ac:dyDescent="0.25">
      <c r="A389" s="27"/>
      <c r="B389" s="27"/>
      <c r="J389" s="23"/>
    </row>
    <row r="390" spans="1:10" x14ac:dyDescent="0.25">
      <c r="A390" s="27"/>
      <c r="B390" s="27"/>
      <c r="J390" s="23"/>
    </row>
    <row r="391" spans="1:10" x14ac:dyDescent="0.25">
      <c r="A391" s="27"/>
      <c r="B391" s="27"/>
      <c r="J391" s="23"/>
    </row>
    <row r="392" spans="1:10" x14ac:dyDescent="0.25">
      <c r="A392" s="27"/>
      <c r="B392" s="27"/>
      <c r="J392" s="23"/>
    </row>
    <row r="393" spans="1:10" x14ac:dyDescent="0.25">
      <c r="A393" s="27"/>
      <c r="B393" s="27"/>
      <c r="J393" s="23"/>
    </row>
    <row r="394" spans="1:10" x14ac:dyDescent="0.25">
      <c r="A394" s="27"/>
      <c r="B394" s="27"/>
      <c r="J394" s="23"/>
    </row>
    <row r="395" spans="1:10" x14ac:dyDescent="0.25">
      <c r="A395" s="27"/>
      <c r="B395" s="27"/>
      <c r="J395" s="23"/>
    </row>
    <row r="396" spans="1:10" x14ac:dyDescent="0.25">
      <c r="A396" s="27"/>
      <c r="B396" s="27"/>
      <c r="J396" s="23"/>
    </row>
    <row r="397" spans="1:10" x14ac:dyDescent="0.25">
      <c r="A397" s="27"/>
      <c r="B397" s="27"/>
      <c r="J397" s="23"/>
    </row>
    <row r="398" spans="1:10" x14ac:dyDescent="0.25">
      <c r="A398" s="27"/>
      <c r="B398" s="27"/>
    </row>
    <row r="399" spans="1:10" x14ac:dyDescent="0.25">
      <c r="A399" s="27"/>
      <c r="B399" s="27"/>
    </row>
    <row r="400" spans="1:10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B109D6C246E41B33210C0154BD899" ma:contentTypeVersion="" ma:contentTypeDescription="Create a new document." ma:contentTypeScope="" ma:versionID="42cad7def164c771a22907561977215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693A177-11B6-4FFE-B1E4-A5FF9C550E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7A1EA-FBB1-4686-AA03-A339711A5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1422A-0F24-4FBB-9823-2A7861050DB0}">
  <ds:schemaRefs>
    <ds:schemaRef ds:uri="http://purl.org/dc/terms/"/>
    <ds:schemaRef ds:uri="http://schemas.microsoft.com/office/2006/documentManagement/types"/>
    <ds:schemaRef ds:uri="c85253b9-0a55-49a1-98ad-b5b6252d7079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 Forecast</vt:lpstr>
      <vt:lpstr>Monthly Forecast</vt:lpstr>
      <vt:lpstr>'Annual Forecast'!Print_Area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Rayer</dc:creator>
  <cp:lastModifiedBy>dxl0lpb</cp:lastModifiedBy>
  <cp:lastPrinted>2014-07-22T14:18:59Z</cp:lastPrinted>
  <dcterms:created xsi:type="dcterms:W3CDTF">2014-07-15T19:32:38Z</dcterms:created>
  <dcterms:modified xsi:type="dcterms:W3CDTF">2015-10-08T13:29:53Z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0x010100BF0B109D6C246E41B33210C0154BD899</vt:lpwstr>
  </property>
</Properties>
</file>