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12" windowWidth="17892" windowHeight="10932" tabRatio="945"/>
  </bookViews>
  <sheets>
    <sheet name="A2 Schedule" sheetId="3" r:id="rId1"/>
    <sheet name="A6 Schedule" sheetId="7" r:id="rId2"/>
    <sheet name="A6.1 Schedule" sheetId="8" r:id="rId3"/>
    <sheet name="A9 Schedule" sheetId="13" r:id="rId4"/>
    <sheet name="A9.1 Schedule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ESY12">[2]ISFPLSUB!#REF!</definedName>
    <definedName name="______INP5">[1]SITRP!#REF!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SCH1">#REF!</definedName>
    <definedName name="_____SCH2">#REF!</definedName>
    <definedName name="____DOC1">#REF!</definedName>
    <definedName name="____DOC2">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'A2 Schedule'!$A:$B,'A2 Schedule'!$3:$9</definedName>
    <definedName name="_xlnm.Print_Titles" localSheetId="1">'A6 Schedule'!$A:$B,'A6 Schedule'!$3:$8</definedName>
    <definedName name="_xlnm.Print_Titles" localSheetId="2">'A6.1 Schedule'!$A:$B,'A6.1 Schedule'!$3:$8</definedName>
    <definedName name="_xlnm.Print_Titles" localSheetId="3">'A9 Schedule'!$A:$B,'A9 Schedule'!$3:$8</definedName>
    <definedName name="_xlnm.Print_Titles" localSheetId="4">'A9.1 Schedule'!$A:$B,'A9.1 Schedule'!$3:$8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G30" i="13" l="1"/>
  <c r="E30" i="13"/>
  <c r="G29" i="13"/>
  <c r="E29" i="13"/>
  <c r="G28" i="13"/>
  <c r="E28" i="13"/>
  <c r="G27" i="13"/>
  <c r="E27" i="13"/>
  <c r="G26" i="13"/>
  <c r="E26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1" i="7"/>
  <c r="F51" i="7"/>
  <c r="G49" i="7"/>
  <c r="F49" i="7"/>
  <c r="G48" i="7"/>
  <c r="F48" i="7"/>
  <c r="G47" i="7"/>
  <c r="F47" i="7"/>
  <c r="G45" i="7"/>
  <c r="F45" i="7"/>
  <c r="G44" i="7"/>
  <c r="F44" i="7"/>
  <c r="G43" i="7"/>
  <c r="F43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<sst xmlns="http://schemas.openxmlformats.org/spreadsheetml/2006/main" count="598" uniqueCount="192">
  <si>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</si>
  <si>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</si>
  <si>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</si>
  <si>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</si>
  <si>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</si>
  <si>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</si>
  <si>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</si>
  <si>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</si>
  <si>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</si>
  <si>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</si>
  <si>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</si>
  <si>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</si>
  <si>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</si>
  <si>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</si>
  <si>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</si>
  <si>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</si>
  <si>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</si>
  <si>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</si>
  <si>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</si>
  <si>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</si>
  <si>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</si>
  <si>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</si>
  <si>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</si>
  <si>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</si>
  <si>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</si>
  <si>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</si>
  <si>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</si>
  <si>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</si>
  <si>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</si>
  <si>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</si>
  <si>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</si>
  <si>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</si>
  <si>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</si>
  <si>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</si>
  <si>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</si>
  <si>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</si>
  <si>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</si>
  <si>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</si>
  <si>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</si>
  <si>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</si>
  <si>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</si>
  <si>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</si>
  <si>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</si>
  <si>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</si>
  <si>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</si>
  <si>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</si>
  <si>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</si>
  <si>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</si>
  <si>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</si>
  <si>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</si>
  <si>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</si>
  <si>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FOR THE MONTH OF:  June 2013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</si>
  <si>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</si>
  <si>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</si>
  <si>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</si>
  <si>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</si>
  <si>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</si>
  <si>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</si>
  <si>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</si>
  <si>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</si>
  <si>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</si>
  <si>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r>
      <t>Gains from Off-System Sales (Per A6)</t>
    </r>
    <r>
      <rPr>
        <vertAlign val="superscript"/>
        <sz val="8"/>
        <rFont val="Arial"/>
        <family val="2"/>
      </rPr>
      <t xml:space="preserve"> (1)</t>
    </r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</si>
  <si>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</si>
  <si>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</si>
  <si>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</si>
  <si>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</si>
  <si>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(2)</t>
    </r>
  </si>
  <si>
    <t>Incremental Personnel, Software, ad Hardware Costs</t>
  </si>
  <si>
    <t>Variable Power Plant O&amp;M Costs over 514,000 MW Threshold (Per A6)</t>
  </si>
  <si>
    <t>Total</t>
  </si>
  <si>
    <t>Adjustments to Fuel Cost</t>
  </si>
  <si>
    <t>Sales to City of Key West (CKW)</t>
  </si>
  <si>
    <t>Reactive and Voltage Control Fuel Revenue</t>
  </si>
  <si>
    <t>Inventory Adjustments</t>
  </si>
  <si>
    <r>
      <t>Non Recoverable Oil/Tank Bottoms</t>
    </r>
    <r>
      <rPr>
        <vertAlign val="superscript"/>
        <sz val="8"/>
        <rFont val="Arial"/>
        <family val="2"/>
      </rPr>
      <t xml:space="preserve"> (5)</t>
    </r>
  </si>
  <si>
    <t>Adjusted Total Fuel Costs &amp; Net Power Transactions</t>
  </si>
  <si>
    <t>kWh Sales</t>
  </si>
  <si>
    <t>Jurisdictional kWh Sales</t>
  </si>
  <si>
    <t>Sale for Resale (Excluding CKW)</t>
  </si>
  <si>
    <t>Sub-Total Sales (Excluding CKW)</t>
  </si>
  <si>
    <t>Sales to CKW</t>
  </si>
  <si>
    <t>Total Sales</t>
  </si>
  <si>
    <t>Jurisdictional % of Total kWh Sales (Line 24 / Line 26)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</si>
  <si>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</si>
  <si>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</si>
  <si>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</si>
  <si>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</si>
  <si>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(3)</t>
    </r>
  </si>
  <si>
    <t>Jurisdictional Fuel Revenues Applicable to Period</t>
  </si>
  <si>
    <t>Adjusted Total Fuel Costs &amp; Net Power Transactions (Page 1, Line 21)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</si>
  <si>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</si>
  <si>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</si>
  <si>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(4)</t>
    </r>
  </si>
  <si>
    <t>True-up Provision for the Month - Over/(Under) Recovery (Line 2- Line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</si>
  <si>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</si>
  <si>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</si>
  <si>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</si>
  <si>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</si>
  <si>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 Net True-up Amount Over/(Under) Recovery (Lines 7 through 11)</t>
  </si>
  <si>
    <t>Interest Provision</t>
  </si>
  <si>
    <t>Beginning True-up Amount (Lines 9+10)</t>
  </si>
  <si>
    <t>Ending True-up Amount Before Interest (Lines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</si>
  <si>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</si>
  <si>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</si>
  <si>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</si>
  <si>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</si>
  <si>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</si>
  <si>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</si>
  <si>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</si>
  <si>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</si>
  <si>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Net gains from Off-System Sales as shown on A6 equals Line 6 plus Line 14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</si>
  <si>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</si>
  <si>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Generation Performance Incentive Factor is ((7,703,912/ 12) x 99.9280%) - See Order No. PSC-12-0664-FOF-EI. </t>
    </r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</si>
  <si>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Line 4 x Line 5 x 1.00081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</si>
  <si>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($189) payroll &amp; loader adjustment in tank bottoms incorrectly recorded in May 2013.</t>
    </r>
  </si>
  <si>
    <t>NOTE: The Fuel Cost of System Net Generation reflected on Schedules A1 and A2 does not tie to the amount on Schedules A3 and A4 due to (1) a non-fuel charge correcting entry of ($336) from May 2013; and (2) non-fuel related entries</t>
  </si>
  <si>
    <t>incorrectly booked in June 2013 for $289 to be reversed in July 2013.</t>
  </si>
  <si>
    <t xml:space="preserve">                  FOR THE MONTH OF:  June 2013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</si>
  <si>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</si>
  <si>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</si>
  <si>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</si>
  <si>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</si>
  <si>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</si>
  <si>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</si>
  <si>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</si>
  <si>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</si>
  <si>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</si>
  <si>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</si>
  <si>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</si>
  <si>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</si>
  <si>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</si>
  <si>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</si>
  <si>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</si>
  <si>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</si>
  <si>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</si>
  <si>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</si>
  <si>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</si>
  <si>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</si>
  <si>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</si>
  <si>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</si>
  <si>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</si>
  <si>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</si>
  <si>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</si>
  <si>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</si>
  <si>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JP Morgan Ventures Energy Corp.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</si>
  <si>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</si>
  <si>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</si>
  <si>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</si>
  <si>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</si>
  <si>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Reedy Creek Improvement District OS</t>
  </si>
  <si>
    <t>Seminole Electric Cooperative, Inc. OS</t>
  </si>
  <si>
    <t>Southern Company Services, Inc. OS</t>
  </si>
  <si>
    <t>Tampa Electric Company  OS</t>
  </si>
  <si>
    <t>Duke Energy Florida, Inc. OS</t>
  </si>
  <si>
    <t>Tampa Electric Company AF</t>
  </si>
  <si>
    <t>AF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</si>
  <si>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</si>
  <si>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</si>
  <si>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</si>
  <si>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</si>
  <si>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</si>
  <si>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</si>
  <si>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Duke Energy Florida, Inc. FCBBS</t>
  </si>
  <si>
    <t>Total FCBBS</t>
  </si>
  <si>
    <t>Total Actual</t>
  </si>
  <si>
    <t>Other</t>
  </si>
  <si>
    <t>Gain from off System Sales $</t>
  </si>
  <si>
    <t>Gas Turbine Maintenance Revenue Reclassed to Base Revenue</t>
  </si>
  <si>
    <t>Variable Power Plant O&amp;M Costs over 514,000 MW Threshold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</si>
  <si>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</si>
  <si>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</si>
  <si>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</si>
  <si>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</si>
  <si>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</si>
  <si>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</si>
  <si>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June 2013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</si>
  <si>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</si>
  <si>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</si>
  <si>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</si>
  <si>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</si>
  <si>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</si>
  <si>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</si>
  <si>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</si>
  <si>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Tampa Electric Company FCBBS</t>
  </si>
  <si>
    <t>Transaction Cost (cents/KWH)</t>
  </si>
  <si>
    <t>Cost if Generated (cents/KWH)</t>
  </si>
  <si>
    <t>STAFF 000663</t>
  </si>
  <si>
    <t>FPL RC-16</t>
  </si>
  <si>
    <t>STAFF 000664</t>
  </si>
  <si>
    <t>STAFF 000665</t>
  </si>
  <si>
    <t>STAFF 000666</t>
  </si>
  <si>
    <t>STAFF 000667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</si>
</sst>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##0"/>
    <numFmt numFmtId="174" formatCode="#,##0.000_);\(#,##0.000\);&quot; &quot;"/>
    <numFmt numFmtId="175" formatCode="0.000000"/>
  </numFmts>
  <fonts count="39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381" fillId="2" borderId="0">
      <alignment horizontal="center" vertical="top"/>
    </xf>
    <xf numFmtId="0" fontId="382" fillId="3" borderId="0">
      <alignment horizontal="left" vertical="top"/>
    </xf>
    <xf numFmtId="0" fontId="382" fillId="3" borderId="0">
      <alignment horizontal="right" vertical="top"/>
    </xf>
    <xf numFmtId="0" fontId="383" fillId="4" borderId="0">
      <alignment horizontal="left" vertical="top"/>
    </xf>
    <xf numFmtId="0" fontId="383" fillId="4" borderId="0">
      <alignment horizontal="right" vertical="top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43" fontId="380" fillId="0" borderId="0" applyFont="0" applyFill="0" applyBorder="0" applyAlignment="0" applyProtection="0"/>
    <xf numFmtId="43" fontId="380" fillId="0" borderId="0" applyFont="0" applyFill="0" applyBorder="0" applyAlignment="0" applyProtection="0"/>
    <xf numFmtId="43" fontId="380" fillId="0" borderId="0" applyFont="0" applyFill="0" applyBorder="0" applyAlignment="0" applyProtection="0"/>
    <xf numFmtId="43" fontId="380" fillId="0" borderId="0" applyFont="0" applyFill="0" applyBorder="0" applyAlignment="0" applyProtection="0"/>
    <xf numFmtId="0" fontId="380" fillId="0" borderId="0"/>
    <xf numFmtId="0" fontId="380" fillId="0" borderId="0"/>
    <xf numFmtId="44" fontId="380" fillId="0" borderId="0" applyFont="0" applyFill="0" applyBorder="0" applyAlignment="0" applyProtection="0"/>
    <xf numFmtId="44" fontId="380" fillId="0" borderId="0" applyFont="0" applyFill="0" applyBorder="0" applyAlignment="0" applyProtection="0"/>
    <xf numFmtId="44" fontId="380" fillId="0" borderId="0" applyFont="0" applyFill="0" applyBorder="0" applyAlignment="0" applyProtection="0"/>
    <xf numFmtId="44" fontId="380" fillId="0" borderId="0" applyFont="0" applyFill="0" applyBorder="0" applyAlignment="0" applyProtection="0"/>
    <xf numFmtId="0" fontId="380" fillId="0" borderId="0"/>
    <xf numFmtId="0" fontId="380" fillId="0" borderId="0"/>
    <xf numFmtId="0" fontId="380" fillId="0" borderId="0"/>
    <xf numFmtId="0" fontId="380" fillId="0" borderId="0"/>
    <xf numFmtId="0" fontId="380" fillId="0" borderId="0"/>
    <xf numFmtId="0" fontId="1" fillId="0" borderId="0"/>
    <xf numFmtId="4" fontId="384" fillId="5" borderId="7" applyNumberFormat="0" applyProtection="0">
      <alignment vertical="center"/>
    </xf>
    <xf numFmtId="4" fontId="385" fillId="5" borderId="7" applyNumberFormat="0" applyProtection="0">
      <alignment vertical="center"/>
    </xf>
    <xf numFmtId="4" fontId="384" fillId="5" borderId="7" applyNumberFormat="0" applyProtection="0">
      <alignment horizontal="left" vertical="center" indent="1"/>
    </xf>
    <xf numFmtId="4" fontId="384" fillId="5" borderId="7" applyNumberFormat="0" applyProtection="0">
      <alignment horizontal="left" vertical="center" indent="1"/>
    </xf>
    <xf numFmtId="0" fontId="386" fillId="0" borderId="7" applyNumberFormat="0" applyProtection="0">
      <alignment horizontal="left" vertical="center" indent="1"/>
    </xf>
    <xf numFmtId="4" fontId="384" fillId="6" borderId="7" applyNumberFormat="0" applyProtection="0">
      <alignment horizontal="right" vertical="center"/>
    </xf>
    <xf numFmtId="4" fontId="384" fillId="7" borderId="7" applyNumberFormat="0" applyProtection="0">
      <alignment horizontal="right" vertical="center"/>
    </xf>
    <xf numFmtId="4" fontId="384" fillId="8" borderId="7" applyNumberFormat="0" applyProtection="0">
      <alignment horizontal="right" vertical="center"/>
    </xf>
    <xf numFmtId="4" fontId="384" fillId="9" borderId="7" applyNumberFormat="0" applyProtection="0">
      <alignment horizontal="right" vertical="center"/>
    </xf>
    <xf numFmtId="4" fontId="384" fillId="10" borderId="7" applyNumberFormat="0" applyProtection="0">
      <alignment horizontal="right" vertical="center"/>
    </xf>
    <xf numFmtId="4" fontId="384" fillId="11" borderId="7" applyNumberFormat="0" applyProtection="0">
      <alignment horizontal="right" vertical="center"/>
    </xf>
    <xf numFmtId="4" fontId="384" fillId="12" borderId="7" applyNumberFormat="0" applyProtection="0">
      <alignment horizontal="right" vertical="center"/>
    </xf>
    <xf numFmtId="4" fontId="384" fillId="13" borderId="7" applyNumberFormat="0" applyProtection="0">
      <alignment horizontal="right" vertical="center"/>
    </xf>
    <xf numFmtId="4" fontId="384" fillId="14" borderId="7" applyNumberFormat="0" applyProtection="0">
      <alignment horizontal="right" vertical="center"/>
    </xf>
    <xf numFmtId="4" fontId="387" fillId="15" borderId="7" applyNumberFormat="0" applyProtection="0">
      <alignment horizontal="left" vertical="center" indent="1"/>
    </xf>
    <xf numFmtId="4" fontId="387" fillId="0" borderId="8" applyNumberFormat="0" applyProtection="0">
      <alignment horizontal="left" vertical="center" indent="1"/>
    </xf>
    <xf numFmtId="4" fontId="388" fillId="16" borderId="0" applyNumberFormat="0" applyProtection="0">
      <alignment horizontal="left" vertical="center" indent="1"/>
    </xf>
    <xf numFmtId="0" fontId="380" fillId="17" borderId="7" applyNumberFormat="0" applyProtection="0">
      <alignment horizontal="left" vertical="center" indent="1"/>
    </xf>
    <xf numFmtId="4" fontId="384" fillId="0" borderId="7" applyNumberFormat="0" applyProtection="0">
      <alignment horizontal="left" vertical="center" indent="1"/>
    </xf>
    <xf numFmtId="4" fontId="387" fillId="0" borderId="7" applyNumberFormat="0" applyProtection="0">
      <alignment horizontal="left" vertical="center" indent="1"/>
    </xf>
    <xf numFmtId="0" fontId="380" fillId="0" borderId="7" applyNumberFormat="0" applyProtection="0">
      <alignment horizontal="left" vertical="center" indent="1"/>
    </xf>
    <xf numFmtId="0" fontId="380" fillId="18" borderId="7" applyNumberFormat="0" applyProtection="0">
      <alignment horizontal="left" vertical="center" indent="1"/>
    </xf>
    <xf numFmtId="0" fontId="380" fillId="0" borderId="7" applyNumberFormat="0" applyProtection="0">
      <alignment horizontal="left" vertical="center" indent="1"/>
    </xf>
    <xf numFmtId="0" fontId="380" fillId="19" borderId="7" applyNumberFormat="0" applyProtection="0">
      <alignment horizontal="left" vertical="center" indent="1"/>
    </xf>
    <xf numFmtId="0" fontId="380" fillId="0" borderId="7" applyNumberFormat="0" applyProtection="0">
      <alignment horizontal="left" vertical="center" indent="1"/>
    </xf>
    <xf numFmtId="0" fontId="380" fillId="20" borderId="7" applyNumberFormat="0" applyProtection="0">
      <alignment horizontal="left" vertical="center" indent="1"/>
    </xf>
    <xf numFmtId="0" fontId="380" fillId="0" borderId="7" applyNumberFormat="0" applyProtection="0">
      <alignment horizontal="left" vertical="center" indent="1"/>
    </xf>
    <xf numFmtId="0" fontId="380" fillId="17" borderId="7" applyNumberFormat="0" applyProtection="0">
      <alignment horizontal="left" vertical="center" indent="1"/>
    </xf>
    <xf numFmtId="4" fontId="384" fillId="21" borderId="7" applyNumberFormat="0" applyProtection="0">
      <alignment vertical="center"/>
    </xf>
    <xf numFmtId="4" fontId="385" fillId="21" borderId="7" applyNumberFormat="0" applyProtection="0">
      <alignment vertical="center"/>
    </xf>
    <xf numFmtId="4" fontId="384" fillId="21" borderId="7" applyNumberFormat="0" applyProtection="0">
      <alignment horizontal="left" vertical="center" indent="1"/>
    </xf>
    <xf numFmtId="4" fontId="384" fillId="21" borderId="7" applyNumberFormat="0" applyProtection="0">
      <alignment horizontal="left" vertical="center" indent="1"/>
    </xf>
    <xf numFmtId="4" fontId="384" fillId="0" borderId="7" applyNumberFormat="0" applyProtection="0">
      <alignment horizontal="right" vertical="center"/>
    </xf>
    <xf numFmtId="4" fontId="385" fillId="22" borderId="7" applyNumberFormat="0" applyProtection="0">
      <alignment horizontal="right" vertical="center"/>
    </xf>
    <xf numFmtId="0" fontId="380" fillId="17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89" fillId="0" borderId="0"/>
    <xf numFmtId="4" fontId="390" fillId="22" borderId="7" applyNumberFormat="0" applyProtection="0">
      <alignment horizontal="right" vertical="center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175" fontId="380" fillId="0" borderId="0">
      <alignment horizontal="left" wrapText="1"/>
    </xf>
    <xf numFmtId="0" fontId="391" fillId="0" borderId="0"/>
  </cellStyleXfs>
  <cellXfs count="381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166" fontId="29" fillId="0" borderId="0" xfId="0" applyNumberFormat="1" applyFont="1" applyFill="1" applyAlignment="1">
      <alignment horizontal="right"/>
    </xf>
    <xf numFmtId="166" fontId="30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left" indent="1"/>
    </xf>
    <xf numFmtId="170" fontId="32" fillId="0" borderId="3" xfId="0" applyNumberFormat="1" applyFont="1" applyFill="1" applyBorder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170" fontId="35" fillId="0" borderId="3" xfId="0" applyNumberFormat="1" applyFont="1" applyFill="1" applyBorder="1" applyAlignment="1">
      <alignment horizontal="right"/>
    </xf>
    <xf numFmtId="170" fontId="36" fillId="0" borderId="3" xfId="0" applyNumberFormat="1" applyFont="1" applyFill="1" applyBorder="1" applyAlignment="1">
      <alignment horizontal="right"/>
    </xf>
    <xf numFmtId="164" fontId="37" fillId="0" borderId="0" xfId="0" applyNumberFormat="1" applyFont="1" applyFill="1" applyAlignment="1">
      <alignment horizontal="right"/>
    </xf>
    <xf numFmtId="0" fontId="38" fillId="0" borderId="0" xfId="0" applyFont="1" applyFill="1" applyAlignment="1">
      <alignment horizontal="center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166" fontId="58" fillId="0" borderId="0" xfId="0" applyNumberFormat="1" applyFont="1" applyFill="1" applyAlignment="1">
      <alignment horizontal="right"/>
    </xf>
    <xf numFmtId="166" fontId="59" fillId="0" borderId="0" xfId="0" applyNumberFormat="1" applyFont="1" applyFill="1" applyAlignment="1">
      <alignment horizontal="right"/>
    </xf>
    <xf numFmtId="0" fontId="60" fillId="0" borderId="0" xfId="0" applyFont="1" applyFill="1" applyAlignment="1">
      <alignment horizontal="left" indent="1"/>
    </xf>
    <xf numFmtId="170" fontId="61" fillId="0" borderId="6" xfId="0" applyNumberFormat="1" applyFont="1" applyFill="1" applyBorder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>
      <alignment horizontal="right"/>
    </xf>
    <xf numFmtId="170" fontId="64" fillId="0" borderId="6" xfId="0" applyNumberFormat="1" applyFont="1" applyFill="1" applyBorder="1" applyAlignment="1">
      <alignment horizontal="right"/>
    </xf>
    <xf numFmtId="170" fontId="65" fillId="0" borderId="6" xfId="0" applyNumberFormat="1" applyFont="1" applyFill="1" applyBorder="1" applyAlignment="1">
      <alignment horizontal="right"/>
    </xf>
    <xf numFmtId="164" fontId="66" fillId="0" borderId="0" xfId="0" applyNumberFormat="1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0" fontId="72" fillId="0" borderId="0" xfId="0" applyNumberFormat="1" applyFont="1" applyFill="1" applyAlignment="1">
      <alignment horizontal="right"/>
    </xf>
    <xf numFmtId="0" fontId="73" fillId="0" borderId="0" xfId="0" applyNumberFormat="1" applyFont="1" applyFill="1" applyAlignment="1">
      <alignment horizontal="right"/>
    </xf>
    <xf numFmtId="37" fontId="74" fillId="0" borderId="3" xfId="0" applyNumberFormat="1" applyFont="1" applyFill="1" applyBorder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164" fontId="76" fillId="0" borderId="0" xfId="0" applyNumberFormat="1" applyFont="1" applyFill="1" applyAlignment="1">
      <alignment horizontal="right"/>
    </xf>
    <xf numFmtId="37" fontId="77" fillId="0" borderId="3" xfId="0" applyNumberFormat="1" applyFont="1" applyFill="1" applyBorder="1" applyAlignment="1">
      <alignment horizontal="right"/>
    </xf>
    <xf numFmtId="37" fontId="78" fillId="0" borderId="3" xfId="0" applyNumberFormat="1" applyFont="1" applyFill="1" applyBorder="1" applyAlignment="1">
      <alignment horizontal="right"/>
    </xf>
    <xf numFmtId="164" fontId="79" fillId="0" borderId="0" xfId="0" applyNumberFormat="1" applyFont="1" applyFill="1" applyAlignment="1">
      <alignment horizontal="right"/>
    </xf>
    <xf numFmtId="0" fontId="80" fillId="0" borderId="0" xfId="0" applyFont="1" applyFill="1" applyAlignment="1">
      <alignment horizontal="left" indent="1"/>
    </xf>
    <xf numFmtId="37" fontId="81" fillId="0" borderId="6" xfId="0" applyNumberFormat="1" applyFont="1" applyFill="1" applyBorder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164" fontId="83" fillId="0" borderId="0" xfId="0" applyNumberFormat="1" applyFont="1" applyFill="1" applyAlignment="1">
      <alignment horizontal="right"/>
    </xf>
    <xf numFmtId="37" fontId="84" fillId="0" borderId="6" xfId="0" applyNumberFormat="1" applyFont="1" applyFill="1" applyBorder="1" applyAlignment="1">
      <alignment horizontal="right"/>
    </xf>
    <xf numFmtId="37" fontId="85" fillId="0" borderId="6" xfId="0" applyNumberFormat="1" applyFont="1" applyFill="1" applyBorder="1" applyAlignment="1">
      <alignment horizontal="right"/>
    </xf>
    <xf numFmtId="164" fontId="86" fillId="0" borderId="0" xfId="0" applyNumberFormat="1" applyFont="1" applyFill="1" applyAlignment="1">
      <alignment horizontal="right"/>
    </xf>
    <xf numFmtId="171" fontId="87" fillId="0" borderId="5" xfId="0" applyNumberFormat="1" applyFont="1" applyFill="1" applyBorder="1" applyAlignment="1">
      <alignment horizontal="right"/>
    </xf>
    <xf numFmtId="171" fontId="88" fillId="0" borderId="5" xfId="0" applyNumberFormat="1" applyFont="1" applyFill="1" applyBorder="1" applyAlignment="1">
      <alignment horizontal="right"/>
    </xf>
    <xf numFmtId="164" fontId="89" fillId="0" borderId="0" xfId="0" applyNumberFormat="1" applyFont="1" applyFill="1" applyAlignment="1">
      <alignment horizontal="right"/>
    </xf>
    <xf numFmtId="166" fontId="90" fillId="0" borderId="5" xfId="0" applyNumberFormat="1" applyFont="1" applyFill="1" applyBorder="1" applyAlignment="1">
      <alignment horizontal="right"/>
    </xf>
    <xf numFmtId="166" fontId="91" fillId="0" borderId="5" xfId="0" applyNumberFormat="1" applyFont="1" applyFill="1" applyBorder="1" applyAlignment="1">
      <alignment horizontal="right"/>
    </xf>
    <xf numFmtId="166" fontId="92" fillId="0" borderId="0" xfId="0" applyNumberFormat="1" applyFont="1" applyFill="1" applyAlignment="1">
      <alignment horizontal="right"/>
    </xf>
    <xf numFmtId="0" fontId="93" fillId="0" borderId="0" xfId="0" applyFont="1" applyFill="1" applyAlignment="1">
      <alignment horizontal="center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NumberFormat="1" applyFont="1" applyFill="1" applyAlignment="1">
      <alignment horizontal="right"/>
    </xf>
    <xf numFmtId="0" fontId="99" fillId="0" borderId="0" xfId="0" applyNumberFormat="1" applyFont="1" applyFill="1" applyAlignment="1">
      <alignment horizontal="right"/>
    </xf>
    <xf numFmtId="0" fontId="100" fillId="0" borderId="0" xfId="0" applyFont="1" applyFill="1" applyAlignment="1">
      <alignment horizontal="center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NumberFormat="1" applyFont="1" applyFill="1" applyAlignment="1">
      <alignment horizontal="right"/>
    </xf>
    <xf numFmtId="0" fontId="106" fillId="0" borderId="0" xfId="0" applyNumberFormat="1" applyFont="1" applyFill="1" applyAlignment="1">
      <alignment horizontal="right"/>
    </xf>
    <xf numFmtId="0" fontId="107" fillId="0" borderId="0" xfId="0" applyFont="1" applyFill="1" applyAlignment="1">
      <alignment horizontal="left" indent="1"/>
    </xf>
    <xf numFmtId="170" fontId="108" fillId="0" borderId="6" xfId="0" applyNumberFormat="1" applyFont="1" applyFill="1" applyBorder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65" fontId="110" fillId="0" borderId="0" xfId="0" applyNumberFormat="1" applyFont="1" applyFill="1" applyAlignment="1">
      <alignment horizontal="right"/>
    </xf>
    <xf numFmtId="170" fontId="111" fillId="0" borderId="6" xfId="0" applyNumberFormat="1" applyFont="1" applyFill="1" applyBorder="1" applyAlignment="1">
      <alignment horizontal="right"/>
    </xf>
    <xf numFmtId="170" fontId="112" fillId="0" borderId="6" xfId="0" applyNumberFormat="1" applyFont="1" applyFill="1" applyBorder="1" applyAlignment="1">
      <alignment horizontal="right"/>
    </xf>
    <xf numFmtId="165" fontId="113" fillId="0" borderId="0" xfId="0" applyNumberFormat="1" applyFont="1" applyFill="1" applyAlignment="1">
      <alignment horizontal="right"/>
    </xf>
    <xf numFmtId="170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170" fontId="117" fillId="0" borderId="0" xfId="0" applyNumberFormat="1" applyFont="1" applyFill="1" applyAlignment="1">
      <alignment horizontal="right"/>
    </xf>
    <xf numFmtId="170" fontId="118" fillId="0" borderId="0" xfId="0" applyNumberFormat="1" applyFont="1" applyFill="1" applyAlignment="1">
      <alignment horizontal="right"/>
    </xf>
    <xf numFmtId="165" fontId="119" fillId="0" borderId="0" xfId="0" applyNumberFormat="1" applyFont="1" applyFill="1" applyAlignment="1">
      <alignment horizontal="right"/>
    </xf>
    <xf numFmtId="171" fontId="120" fillId="0" borderId="0" xfId="0" applyNumberFormat="1" applyFont="1" applyFill="1" applyAlignment="1">
      <alignment horizontal="right"/>
    </xf>
    <xf numFmtId="171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66" fontId="124" fillId="0" borderId="0" xfId="0" applyNumberFormat="1" applyFont="1" applyFill="1" applyAlignment="1">
      <alignment horizontal="right"/>
    </xf>
    <xf numFmtId="166" fontId="125" fillId="0" borderId="0" xfId="0" applyNumberFormat="1" applyFont="1" applyFill="1" applyAlignment="1">
      <alignment horizontal="right"/>
    </xf>
    <xf numFmtId="170" fontId="126" fillId="0" borderId="6" xfId="0" applyNumberFormat="1" applyFont="1" applyFill="1" applyBorder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65" fontId="128" fillId="0" borderId="0" xfId="0" applyNumberFormat="1" applyFont="1" applyFill="1" applyAlignment="1">
      <alignment horizontal="right"/>
    </xf>
    <xf numFmtId="170" fontId="129" fillId="0" borderId="6" xfId="0" applyNumberFormat="1" applyFont="1" applyFill="1" applyBorder="1" applyAlignment="1">
      <alignment horizontal="right"/>
    </xf>
    <xf numFmtId="170" fontId="130" fillId="0" borderId="6" xfId="0" applyNumberFormat="1" applyFont="1" applyFill="1" applyBorder="1" applyAlignment="1">
      <alignment horizontal="right"/>
    </xf>
    <xf numFmtId="165" fontId="131" fillId="0" borderId="0" xfId="0" applyNumberFormat="1" applyFont="1" applyFill="1" applyAlignment="1">
      <alignment horizontal="right"/>
    </xf>
    <xf numFmtId="170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65" fontId="134" fillId="0" borderId="0" xfId="0" applyNumberFormat="1" applyFont="1" applyFill="1" applyAlignment="1">
      <alignment horizontal="right"/>
    </xf>
    <xf numFmtId="170" fontId="135" fillId="0" borderId="0" xfId="0" applyNumberFormat="1" applyFont="1" applyFill="1" applyAlignment="1">
      <alignment horizontal="right"/>
    </xf>
    <xf numFmtId="170" fontId="136" fillId="0" borderId="0" xfId="0" applyNumberFormat="1" applyFont="1" applyFill="1" applyAlignment="1">
      <alignment horizontal="right"/>
    </xf>
    <xf numFmtId="165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164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164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164" fontId="146" fillId="0" borderId="0" xfId="0" applyNumberFormat="1" applyFont="1" applyFill="1" applyAlignment="1">
      <alignment horizontal="right"/>
    </xf>
    <xf numFmtId="37" fontId="147" fillId="0" borderId="0" xfId="0" applyNumberFormat="1" applyFont="1" applyFill="1" applyAlignment="1">
      <alignment horizontal="right"/>
    </xf>
    <xf numFmtId="37" fontId="148" fillId="0" borderId="0" xfId="0" applyNumberFormat="1" applyFont="1" applyFill="1" applyAlignment="1">
      <alignment horizontal="right"/>
    </xf>
    <xf numFmtId="164" fontId="149" fillId="0" borderId="0" xfId="0" applyNumberFormat="1" applyFont="1" applyFill="1" applyAlignment="1">
      <alignment horizontal="right"/>
    </xf>
    <xf numFmtId="0" fontId="150" fillId="0" borderId="0" xfId="0" applyFont="1" applyFill="1" applyAlignment="1">
      <alignment horizontal="left" indent="1"/>
    </xf>
    <xf numFmtId="170" fontId="151" fillId="0" borderId="6" xfId="0" applyNumberFormat="1" applyFont="1" applyFill="1" applyBorder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65" fontId="153" fillId="0" borderId="0" xfId="0" applyNumberFormat="1" applyFont="1" applyFill="1" applyAlignment="1">
      <alignment horizontal="right"/>
    </xf>
    <xf numFmtId="170" fontId="154" fillId="0" borderId="6" xfId="0" applyNumberFormat="1" applyFont="1" applyFill="1" applyBorder="1" applyAlignment="1">
      <alignment horizontal="right"/>
    </xf>
    <xf numFmtId="170" fontId="155" fillId="0" borderId="6" xfId="0" applyNumberFormat="1" applyFont="1" applyFill="1" applyBorder="1" applyAlignment="1">
      <alignment horizontal="right"/>
    </xf>
    <xf numFmtId="165" fontId="156" fillId="0" borderId="0" xfId="0" applyNumberFormat="1" applyFont="1" applyFill="1" applyAlignment="1">
      <alignment horizontal="right"/>
    </xf>
    <xf numFmtId="0" fontId="157" fillId="0" borderId="0" xfId="0" applyFont="1" applyFill="1" applyAlignment="1">
      <alignment horizontal="center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0" fontId="162" fillId="0" borderId="0" xfId="0" applyNumberFormat="1" applyFont="1" applyFill="1" applyAlignment="1">
      <alignment horizontal="right"/>
    </xf>
    <xf numFmtId="0" fontId="163" fillId="0" borderId="0" xfId="0" applyNumberFormat="1" applyFont="1" applyFill="1" applyAlignment="1">
      <alignment horizontal="right"/>
    </xf>
    <xf numFmtId="170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70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70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70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71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71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71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71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71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166" fontId="216" fillId="0" borderId="0" xfId="0" applyNumberFormat="1" applyFont="1" applyFill="1" applyAlignment="1">
      <alignment horizontal="right"/>
    </xf>
    <xf numFmtId="166" fontId="217" fillId="0" borderId="0" xfId="0" applyNumberFormat="1" applyFont="1" applyFill="1" applyAlignment="1">
      <alignment horizontal="right"/>
    </xf>
    <xf numFmtId="0" fontId="218" fillId="0" borderId="0" xfId="0" applyFont="1" applyFill="1" applyAlignment="1">
      <alignment horizontal="left" indent="1"/>
    </xf>
    <xf numFmtId="170" fontId="219" fillId="0" borderId="6" xfId="0" applyNumberFormat="1" applyFont="1" applyFill="1" applyBorder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166" fontId="223" fillId="0" borderId="0" xfId="0" applyNumberFormat="1" applyFont="1" applyFill="1" applyAlignment="1">
      <alignment horizontal="right"/>
    </xf>
    <xf numFmtId="166" fontId="224" fillId="0" borderId="0" xfId="0" applyNumberFormat="1" applyFont="1" applyFill="1" applyAlignment="1">
      <alignment horizontal="right"/>
    </xf>
    <xf numFmtId="0" fontId="7" fillId="0" borderId="0" xfId="0" applyFont="1" applyFill="1"/>
    <xf numFmtId="0" fontId="225" fillId="0" borderId="0" xfId="0" applyFont="1" applyFill="1"/>
    <xf numFmtId="0" fontId="354" fillId="0" borderId="0" xfId="0" applyFont="1" applyFill="1"/>
    <xf numFmtId="0" fontId="355" fillId="0" borderId="0" xfId="0" applyFont="1" applyFill="1" applyAlignment="1">
      <alignment horizontal="center"/>
    </xf>
    <xf numFmtId="0" fontId="356" fillId="0" borderId="4" xfId="0" applyFont="1" applyFill="1" applyBorder="1" applyAlignment="1">
      <alignment horizontal="center" vertical="center" wrapText="1"/>
    </xf>
    <xf numFmtId="0" fontId="357" fillId="0" borderId="0" xfId="0" applyFont="1" applyFill="1" applyAlignment="1">
      <alignment horizontal="center"/>
    </xf>
    <xf numFmtId="0" fontId="358" fillId="0" borderId="0" xfId="0" applyFont="1" applyFill="1" applyAlignment="1">
      <alignment horizontal="left"/>
    </xf>
    <xf numFmtId="167" fontId="359" fillId="0" borderId="0" xfId="0" applyNumberFormat="1" applyFont="1" applyFill="1" applyAlignment="1">
      <alignment horizontal="right"/>
    </xf>
    <xf numFmtId="167" fontId="360" fillId="0" borderId="0" xfId="0" applyNumberFormat="1" applyFont="1" applyFill="1" applyAlignment="1">
      <alignment horizontal="right"/>
    </xf>
    <xf numFmtId="167" fontId="361" fillId="0" borderId="0" xfId="0" applyNumberFormat="1" applyFont="1" applyFill="1" applyAlignment="1">
      <alignment horizontal="right"/>
    </xf>
    <xf numFmtId="170" fontId="362" fillId="0" borderId="0" xfId="0" applyNumberFormat="1" applyFont="1" applyFill="1" applyAlignment="1">
      <alignment horizontal="right"/>
    </xf>
    <xf numFmtId="167" fontId="363" fillId="0" borderId="0" xfId="0" applyNumberFormat="1" applyFont="1" applyFill="1" applyAlignment="1">
      <alignment horizontal="right"/>
    </xf>
    <xf numFmtId="0" fontId="364" fillId="0" borderId="0" xfId="0" applyFont="1" applyFill="1" applyAlignment="1">
      <alignment horizontal="left" indent="1"/>
    </xf>
    <xf numFmtId="167" fontId="365" fillId="0" borderId="0" xfId="0" applyNumberFormat="1" applyFont="1" applyFill="1" applyAlignment="1">
      <alignment horizontal="right"/>
    </xf>
    <xf numFmtId="37" fontId="366" fillId="0" borderId="0" xfId="0" applyNumberFormat="1" applyFont="1" applyFill="1" applyAlignment="1">
      <alignment horizontal="right"/>
    </xf>
    <xf numFmtId="168" fontId="367" fillId="0" borderId="0" xfId="0" applyNumberFormat="1" applyFont="1" applyFill="1" applyAlignment="1">
      <alignment horizontal="right"/>
    </xf>
    <xf numFmtId="168" fontId="368" fillId="0" borderId="0" xfId="0" applyNumberFormat="1" applyFont="1" applyFill="1" applyAlignment="1">
      <alignment horizontal="right"/>
    </xf>
    <xf numFmtId="167" fontId="369" fillId="0" borderId="0" xfId="0" applyNumberFormat="1" applyFont="1" applyFill="1" applyAlignment="1">
      <alignment horizontal="right"/>
    </xf>
    <xf numFmtId="37" fontId="370" fillId="0" borderId="2" xfId="0" applyNumberFormat="1" applyFont="1" applyFill="1" applyBorder="1" applyAlignment="1">
      <alignment horizontal="right"/>
    </xf>
    <xf numFmtId="168" fontId="371" fillId="0" borderId="2" xfId="0" applyNumberFormat="1" applyFont="1" applyFill="1" applyBorder="1" applyAlignment="1">
      <alignment horizontal="right"/>
    </xf>
    <xf numFmtId="170" fontId="372" fillId="0" borderId="2" xfId="0" applyNumberFormat="1" applyFont="1" applyFill="1" applyBorder="1" applyAlignment="1">
      <alignment horizontal="right"/>
    </xf>
    <xf numFmtId="168" fontId="373" fillId="0" borderId="2" xfId="0" applyNumberFormat="1" applyFont="1" applyFill="1" applyBorder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2" fontId="375" fillId="0" borderId="0" xfId="0" applyNumberFormat="1" applyFont="1" applyFill="1" applyAlignment="1">
      <alignment horizontal="right"/>
    </xf>
    <xf numFmtId="172" fontId="376" fillId="0" borderId="0" xfId="0" applyNumberFormat="1" applyFont="1" applyFill="1" applyAlignment="1">
      <alignment horizontal="right"/>
    </xf>
    <xf numFmtId="172" fontId="377" fillId="0" borderId="0" xfId="0" applyNumberFormat="1" applyFont="1" applyFill="1" applyAlignment="1">
      <alignment horizontal="right"/>
    </xf>
    <xf numFmtId="172" fontId="378" fillId="0" borderId="0" xfId="0" applyNumberFormat="1" applyFont="1" applyFill="1" applyAlignment="1">
      <alignment horizontal="right"/>
    </xf>
    <xf numFmtId="0" fontId="322" fillId="0" borderId="0" xfId="0" applyFont="1" applyFill="1"/>
    <xf numFmtId="0" fontId="323" fillId="0" borderId="0" xfId="0" applyFont="1" applyFill="1" applyAlignment="1">
      <alignment horizontal="center"/>
    </xf>
    <xf numFmtId="0" fontId="324" fillId="0" borderId="4" xfId="0" applyFont="1" applyFill="1" applyBorder="1" applyAlignment="1">
      <alignment horizontal="center" vertical="center" wrapText="1"/>
    </xf>
    <xf numFmtId="0" fontId="325" fillId="0" borderId="0" xfId="0" applyFont="1" applyFill="1" applyAlignment="1">
      <alignment horizontal="center"/>
    </xf>
    <xf numFmtId="0" fontId="326" fillId="0" borderId="0" xfId="0" applyFont="1" applyFill="1" applyAlignment="1">
      <alignment horizontal="left"/>
    </xf>
    <xf numFmtId="167" fontId="327" fillId="0" borderId="0" xfId="0" applyNumberFormat="1" applyFont="1" applyFill="1" applyAlignment="1">
      <alignment horizontal="right"/>
    </xf>
    <xf numFmtId="167" fontId="328" fillId="0" borderId="0" xfId="0" applyNumberFormat="1" applyFont="1" applyFill="1" applyAlignment="1">
      <alignment horizontal="right"/>
    </xf>
    <xf numFmtId="167" fontId="329" fillId="0" borderId="0" xfId="0" applyNumberFormat="1" applyFont="1" applyFill="1" applyAlignment="1">
      <alignment horizontal="right"/>
    </xf>
    <xf numFmtId="170" fontId="330" fillId="0" borderId="0" xfId="0" applyNumberFormat="1" applyFont="1" applyFill="1" applyAlignment="1">
      <alignment horizontal="right"/>
    </xf>
    <xf numFmtId="167" fontId="331" fillId="0" borderId="0" xfId="0" applyNumberFormat="1" applyFont="1" applyFill="1" applyAlignment="1">
      <alignment horizontal="right"/>
    </xf>
    <xf numFmtId="0" fontId="332" fillId="0" borderId="0" xfId="0" applyFont="1" applyFill="1" applyAlignment="1">
      <alignment horizontal="left" indent="1"/>
    </xf>
    <xf numFmtId="167" fontId="333" fillId="0" borderId="0" xfId="0" applyNumberFormat="1" applyFont="1" applyFill="1" applyAlignment="1">
      <alignment horizontal="right"/>
    </xf>
    <xf numFmtId="167" fontId="334" fillId="0" borderId="0" xfId="0" applyNumberFormat="1" applyFont="1" applyFill="1" applyAlignment="1">
      <alignment horizontal="right"/>
    </xf>
    <xf numFmtId="167" fontId="335" fillId="0" borderId="0" xfId="0" applyNumberFormat="1" applyFont="1" applyFill="1" applyAlignment="1">
      <alignment horizontal="right"/>
    </xf>
    <xf numFmtId="167" fontId="336" fillId="0" borderId="0" xfId="0" applyNumberFormat="1" applyFont="1" applyFill="1" applyAlignment="1">
      <alignment horizontal="right"/>
    </xf>
    <xf numFmtId="0" fontId="337" fillId="0" borderId="0" xfId="0" applyFont="1" applyFill="1" applyAlignment="1">
      <alignment horizontal="left" indent="2"/>
    </xf>
    <xf numFmtId="0" fontId="338" fillId="0" borderId="0" xfId="0" applyNumberFormat="1" applyFont="1" applyFill="1" applyAlignment="1">
      <alignment horizontal="center"/>
    </xf>
    <xf numFmtId="37" fontId="339" fillId="0" borderId="0" xfId="0" applyNumberFormat="1" applyFont="1" applyFill="1" applyAlignment="1">
      <alignment horizontal="right"/>
    </xf>
    <xf numFmtId="168" fontId="340" fillId="0" borderId="0" xfId="0" applyNumberFormat="1" applyFont="1" applyFill="1" applyAlignment="1">
      <alignment horizontal="right"/>
    </xf>
    <xf numFmtId="168" fontId="341" fillId="0" borderId="0" xfId="0" applyNumberFormat="1" applyFont="1" applyFill="1" applyAlignment="1">
      <alignment horizontal="right"/>
    </xf>
    <xf numFmtId="0" fontId="342" fillId="0" borderId="0" xfId="0" applyFont="1" applyFill="1" applyAlignment="1">
      <alignment horizontal="left" indent="1"/>
    </xf>
    <xf numFmtId="167" fontId="343" fillId="0" borderId="0" xfId="0" applyNumberFormat="1" applyFont="1" applyFill="1" applyAlignment="1">
      <alignment horizontal="right"/>
    </xf>
    <xf numFmtId="37" fontId="344" fillId="0" borderId="2" xfId="0" applyNumberFormat="1" applyFont="1" applyFill="1" applyBorder="1" applyAlignment="1">
      <alignment horizontal="right"/>
    </xf>
    <xf numFmtId="168" fontId="345" fillId="0" borderId="2" xfId="0" applyNumberFormat="1" applyFont="1" applyFill="1" applyBorder="1" applyAlignment="1">
      <alignment horizontal="right"/>
    </xf>
    <xf numFmtId="170" fontId="346" fillId="0" borderId="2" xfId="0" applyNumberFormat="1" applyFont="1" applyFill="1" applyBorder="1" applyAlignment="1">
      <alignment horizontal="right"/>
    </xf>
    <xf numFmtId="168" fontId="347" fillId="0" borderId="2" xfId="0" applyNumberFormat="1" applyFont="1" applyFill="1" applyBorder="1" applyAlignment="1">
      <alignment horizontal="right"/>
    </xf>
    <xf numFmtId="0" fontId="348" fillId="0" borderId="0" xfId="0" applyFont="1" applyFill="1" applyAlignment="1">
      <alignment horizontal="left"/>
    </xf>
    <xf numFmtId="167" fontId="349" fillId="0" borderId="0" xfId="0" applyNumberFormat="1" applyFont="1" applyFill="1" applyAlignment="1">
      <alignment horizontal="right"/>
    </xf>
    <xf numFmtId="37" fontId="350" fillId="0" borderId="6" xfId="0" applyNumberFormat="1" applyFont="1" applyFill="1" applyBorder="1" applyAlignment="1">
      <alignment horizontal="right"/>
    </xf>
    <xf numFmtId="168" fontId="351" fillId="0" borderId="6" xfId="0" applyNumberFormat="1" applyFont="1" applyFill="1" applyBorder="1" applyAlignment="1">
      <alignment horizontal="right"/>
    </xf>
    <xf numFmtId="170" fontId="352" fillId="0" borderId="6" xfId="0" applyNumberFormat="1" applyFont="1" applyFill="1" applyBorder="1" applyAlignment="1">
      <alignment horizontal="right"/>
    </xf>
    <xf numFmtId="168" fontId="353" fillId="0" borderId="6" xfId="0" applyNumberFormat="1" applyFont="1" applyFill="1" applyBorder="1" applyAlignment="1">
      <alignment horizontal="right"/>
    </xf>
    <xf numFmtId="0" fontId="269" fillId="0" borderId="0" xfId="0" applyFont="1" applyFill="1"/>
    <xf numFmtId="0" fontId="270" fillId="0" borderId="0" xfId="0" applyFont="1" applyFill="1" applyAlignment="1">
      <alignment horizontal="center"/>
    </xf>
    <xf numFmtId="0" fontId="271" fillId="0" borderId="4" xfId="0" applyFont="1" applyFill="1" applyBorder="1" applyAlignment="1">
      <alignment horizontal="center" vertical="center" wrapText="1"/>
    </xf>
    <xf numFmtId="0" fontId="272" fillId="0" borderId="0" xfId="0" applyFont="1" applyFill="1" applyAlignment="1">
      <alignment horizontal="center"/>
    </xf>
    <xf numFmtId="0" fontId="273" fillId="0" borderId="0" xfId="0" applyFont="1" applyFill="1" applyAlignment="1">
      <alignment horizontal="left"/>
    </xf>
    <xf numFmtId="0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167" fontId="279" fillId="0" borderId="0" xfId="0" applyNumberFormat="1" applyFont="1" applyFill="1" applyAlignment="1">
      <alignment horizontal="right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0" fontId="282" fillId="0" borderId="0" xfId="0" applyFont="1" applyFill="1" applyAlignment="1">
      <alignment horizontal="left" indent="1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67" fontId="290" fillId="0" borderId="0" xfId="0" applyNumberFormat="1" applyFont="1" applyFill="1" applyAlignment="1">
      <alignment horizontal="right"/>
    </xf>
    <xf numFmtId="167" fontId="291" fillId="0" borderId="0" xfId="0" applyNumberFormat="1" applyFont="1" applyFill="1" applyAlignment="1">
      <alignment horizontal="right"/>
    </xf>
    <xf numFmtId="167" fontId="292" fillId="0" borderId="0" xfId="0" applyNumberFormat="1" applyFont="1" applyFill="1" applyAlignment="1">
      <alignment horizontal="right"/>
    </xf>
    <xf numFmtId="174" fontId="293" fillId="0" borderId="0" xfId="0" applyNumberFormat="1" applyFont="1" applyFill="1" applyAlignment="1">
      <alignment horizontal="right"/>
    </xf>
    <xf numFmtId="168" fontId="294" fillId="0" borderId="0" xfId="0" applyNumberFormat="1" applyFont="1" applyFill="1" applyAlignment="1">
      <alignment horizontal="right"/>
    </xf>
    <xf numFmtId="37" fontId="295" fillId="0" borderId="0" xfId="0" applyNumberFormat="1" applyFont="1" applyFill="1" applyAlignment="1">
      <alignment horizontal="right"/>
    </xf>
    <xf numFmtId="37" fontId="296" fillId="0" borderId="0" xfId="0" applyNumberFormat="1" applyFont="1" applyFill="1" applyAlignment="1">
      <alignment horizontal="right"/>
    </xf>
    <xf numFmtId="3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0" xfId="0" applyNumberFormat="1" applyFont="1" applyFill="1" applyAlignment="1">
      <alignment horizontal="right"/>
    </xf>
    <xf numFmtId="3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2" xfId="0" applyNumberFormat="1" applyFont="1" applyFill="1" applyBorder="1" applyAlignment="1">
      <alignment horizontal="right"/>
    </xf>
    <xf numFmtId="37" fontId="306" fillId="0" borderId="0" xfId="0" applyNumberFormat="1" applyFont="1" applyFill="1" applyAlignment="1">
      <alignment horizontal="right"/>
    </xf>
    <xf numFmtId="37" fontId="307" fillId="0" borderId="2" xfId="0" applyNumberFormat="1" applyFont="1" applyFill="1" applyBorder="1" applyAlignment="1">
      <alignment horizontal="right"/>
    </xf>
    <xf numFmtId="37" fontId="308" fillId="0" borderId="2" xfId="0" applyNumberFormat="1" applyFont="1" applyFill="1" applyBorder="1" applyAlignment="1">
      <alignment horizontal="right"/>
    </xf>
    <xf numFmtId="168" fontId="309" fillId="0" borderId="2" xfId="0" applyNumberFormat="1" applyFont="1" applyFill="1" applyBorder="1" applyAlignment="1">
      <alignment horizontal="right"/>
    </xf>
    <xf numFmtId="168" fontId="310" fillId="0" borderId="2" xfId="0" applyNumberFormat="1" applyFont="1" applyFill="1" applyBorder="1" applyAlignment="1">
      <alignment horizontal="right"/>
    </xf>
    <xf numFmtId="37" fontId="311" fillId="0" borderId="2" xfId="0" applyNumberFormat="1" applyFont="1" applyFill="1" applyBorder="1" applyAlignment="1">
      <alignment horizontal="right"/>
    </xf>
    <xf numFmtId="37" fontId="312" fillId="0" borderId="2" xfId="0" applyNumberFormat="1" applyFont="1" applyFill="1" applyBorder="1" applyAlignment="1">
      <alignment horizontal="right"/>
    </xf>
    <xf numFmtId="37" fontId="313" fillId="0" borderId="2" xfId="0" applyNumberFormat="1" applyFont="1" applyFill="1" applyBorder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9" fontId="315" fillId="0" borderId="0" xfId="0" applyNumberFormat="1" applyFont="1" applyFill="1" applyAlignment="1">
      <alignment horizontal="right"/>
    </xf>
    <xf numFmtId="169" fontId="316" fillId="0" borderId="0" xfId="0" applyNumberFormat="1" applyFont="1" applyFill="1" applyAlignment="1">
      <alignment horizontal="right"/>
    </xf>
    <xf numFmtId="169" fontId="317" fillId="0" borderId="0" xfId="0" applyNumberFormat="1" applyFont="1" applyFill="1" applyAlignment="1">
      <alignment horizontal="right"/>
    </xf>
    <xf numFmtId="169" fontId="318" fillId="0" borderId="0" xfId="0" applyNumberFormat="1" applyFont="1" applyFill="1" applyAlignment="1">
      <alignment horizontal="right"/>
    </xf>
    <xf numFmtId="169" fontId="319" fillId="0" borderId="0" xfId="0" applyNumberFormat="1" applyFont="1" applyFill="1" applyAlignment="1">
      <alignment horizontal="right"/>
    </xf>
    <xf numFmtId="169" fontId="320" fillId="0" borderId="0" xfId="0" applyNumberFormat="1" applyFont="1" applyFill="1" applyAlignment="1">
      <alignment horizontal="right"/>
    </xf>
    <xf numFmtId="169" fontId="321" fillId="0" borderId="0" xfId="0" applyNumberFormat="1" applyFont="1" applyFill="1" applyAlignment="1">
      <alignment horizontal="right"/>
    </xf>
    <xf numFmtId="0" fontId="226" fillId="0" borderId="0" xfId="0" applyFont="1" applyFill="1"/>
    <xf numFmtId="0" fontId="227" fillId="0" borderId="0" xfId="0" applyFont="1" applyFill="1" applyAlignment="1">
      <alignment horizontal="center"/>
    </xf>
    <xf numFmtId="0" fontId="228" fillId="0" borderId="4" xfId="0" applyFont="1" applyFill="1" applyBorder="1" applyAlignment="1">
      <alignment horizontal="center" vertical="center" wrapText="1"/>
    </xf>
    <xf numFmtId="0" fontId="229" fillId="0" borderId="0" xfId="0" applyFont="1" applyFill="1" applyAlignment="1">
      <alignment horizontal="center"/>
    </xf>
    <xf numFmtId="0" fontId="230" fillId="0" borderId="0" xfId="0" applyFont="1" applyFill="1" applyAlignment="1">
      <alignment horizontal="lef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167" fontId="234" fillId="0" borderId="0" xfId="0" applyNumberFormat="1" applyFont="1" applyFill="1" applyAlignment="1">
      <alignment horizontal="right"/>
    </xf>
    <xf numFmtId="167" fontId="235" fillId="0" borderId="0" xfId="0" applyNumberFormat="1" applyFont="1" applyFill="1" applyAlignment="1">
      <alignment horizontal="right"/>
    </xf>
    <xf numFmtId="37" fontId="236" fillId="0" borderId="0" xfId="0" applyNumberFormat="1" applyFont="1" applyFill="1" applyAlignment="1">
      <alignment horizontal="right"/>
    </xf>
    <xf numFmtId="0" fontId="237" fillId="0" borderId="0" xfId="0" applyFont="1" applyFill="1" applyAlignment="1">
      <alignment horizontal="left" indent="1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167" fontId="241" fillId="0" borderId="0" xfId="0" applyNumberFormat="1" applyFont="1" applyFill="1" applyAlignment="1">
      <alignment horizontal="right"/>
    </xf>
    <xf numFmtId="167" fontId="242" fillId="0" borderId="0" xfId="0" applyNumberFormat="1" applyFont="1" applyFill="1" applyAlignment="1">
      <alignment horizontal="right"/>
    </xf>
    <xf numFmtId="0" fontId="243" fillId="0" borderId="0" xfId="0" applyFont="1" applyFill="1" applyAlignment="1">
      <alignment horizontal="left" indent="2"/>
    </xf>
    <xf numFmtId="167" fontId="244" fillId="0" borderId="0" xfId="0" applyNumberFormat="1" applyFont="1" applyFill="1" applyAlignment="1">
      <alignment horizontal="center"/>
    </xf>
    <xf numFmtId="37" fontId="245" fillId="0" borderId="0" xfId="0" applyNumberFormat="1" applyFont="1" applyFill="1" applyAlignment="1">
      <alignment horizontal="right"/>
    </xf>
    <xf numFmtId="37" fontId="246" fillId="0" borderId="0" xfId="0" applyNumberFormat="1" applyFont="1" applyFill="1" applyAlignment="1">
      <alignment horizontal="right"/>
    </xf>
    <xf numFmtId="168" fontId="247" fillId="0" borderId="0" xfId="0" applyNumberFormat="1" applyFont="1" applyFill="1" applyAlignment="1">
      <alignment horizontal="right"/>
    </xf>
    <xf numFmtId="168" fontId="248" fillId="0" borderId="0" xfId="0" applyNumberFormat="1" applyFont="1" applyFill="1" applyAlignment="1">
      <alignment horizontal="right"/>
    </xf>
    <xf numFmtId="0" fontId="249" fillId="0" borderId="0" xfId="0" applyFont="1" applyFill="1" applyAlignment="1">
      <alignment horizontal="left" indent="2"/>
    </xf>
    <xf numFmtId="167" fontId="250" fillId="0" borderId="0" xfId="0" applyNumberFormat="1" applyFont="1" applyFill="1" applyAlignment="1">
      <alignment horizontal="right"/>
    </xf>
    <xf numFmtId="37" fontId="251" fillId="0" borderId="2" xfId="0" applyNumberFormat="1" applyFont="1" applyFill="1" applyBorder="1" applyAlignment="1">
      <alignment horizontal="right"/>
    </xf>
    <xf numFmtId="37" fontId="252" fillId="0" borderId="2" xfId="0" applyNumberFormat="1" applyFont="1" applyFill="1" applyBorder="1" applyAlignment="1">
      <alignment horizontal="right"/>
    </xf>
    <xf numFmtId="168" fontId="253" fillId="0" borderId="2" xfId="0" applyNumberFormat="1" applyFont="1" applyFill="1" applyBorder="1" applyAlignment="1">
      <alignment horizontal="right"/>
    </xf>
    <xf numFmtId="168" fontId="254" fillId="0" borderId="2" xfId="0" applyNumberFormat="1" applyFont="1" applyFill="1" applyBorder="1" applyAlignment="1">
      <alignment horizontal="right"/>
    </xf>
    <xf numFmtId="37" fontId="255" fillId="0" borderId="2" xfId="0" applyNumberFormat="1" applyFont="1" applyFill="1" applyBorder="1" applyAlignment="1">
      <alignment horizontal="right"/>
    </xf>
    <xf numFmtId="0" fontId="256" fillId="0" borderId="0" xfId="0" applyFont="1" applyFill="1" applyAlignment="1">
      <alignment horizontal="left" indent="1"/>
    </xf>
    <xf numFmtId="167" fontId="257" fillId="0" borderId="0" xfId="0" applyNumberFormat="1" applyFont="1" applyFill="1" applyAlignment="1">
      <alignment horizontal="right"/>
    </xf>
    <xf numFmtId="37" fontId="258" fillId="0" borderId="6" xfId="0" applyNumberFormat="1" applyFont="1" applyFill="1" applyBorder="1" applyAlignment="1">
      <alignment horizontal="right"/>
    </xf>
    <xf numFmtId="37" fontId="259" fillId="0" borderId="6" xfId="0" applyNumberFormat="1" applyFont="1" applyFill="1" applyBorder="1" applyAlignment="1">
      <alignment horizontal="right"/>
    </xf>
    <xf numFmtId="168" fontId="260" fillId="0" borderId="6" xfId="0" applyNumberFormat="1" applyFont="1" applyFill="1" applyBorder="1" applyAlignment="1">
      <alignment horizontal="right"/>
    </xf>
    <xf numFmtId="168" fontId="261" fillId="0" borderId="6" xfId="0" applyNumberFormat="1" applyFont="1" applyFill="1" applyBorder="1" applyAlignment="1">
      <alignment horizontal="right"/>
    </xf>
    <xf numFmtId="37" fontId="262" fillId="0" borderId="6" xfId="0" applyNumberFormat="1" applyFont="1" applyFill="1" applyBorder="1" applyAlignment="1">
      <alignment horizontal="right"/>
    </xf>
    <xf numFmtId="0" fontId="263" fillId="0" borderId="0" xfId="0" applyFont="1" applyFill="1" applyAlignment="1">
      <alignment horizontal="left"/>
    </xf>
    <xf numFmtId="0" fontId="264" fillId="0" borderId="0" xfId="0" applyFont="1" applyFill="1" applyAlignment="1">
      <alignment horizontal="left" indent="1"/>
    </xf>
    <xf numFmtId="0" fontId="265" fillId="0" borderId="0" xfId="0" applyFont="1" applyFill="1" applyAlignment="1">
      <alignment horizontal="left" indent="2"/>
    </xf>
    <xf numFmtId="0" fontId="266" fillId="0" borderId="0" xfId="0" applyFont="1" applyFill="1" applyAlignment="1">
      <alignment horizontal="left" indent="2"/>
    </xf>
    <xf numFmtId="173" fontId="267" fillId="0" borderId="0" xfId="0" applyNumberFormat="1" applyFont="1" applyFill="1" applyAlignment="1">
      <alignment horizontal="right"/>
    </xf>
    <xf numFmtId="0" fontId="268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2" fillId="0" borderId="0" xfId="0" applyFont="1" applyFill="1"/>
  </cellXfs>
  <cellStyles count="145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_JV09G-PPA April 2012" xfId="96"/>
    <cellStyle name="Normal 3" xfId="1"/>
    <cellStyle name="Normal 4" xfId="97"/>
    <cellStyle name="Normal 5" xfId="98"/>
    <cellStyle name="Normal 6" xfId="99"/>
    <cellStyle name="Normal 7" xfId="144"/>
    <cellStyle name="SAPBEXaggData" xfId="100"/>
    <cellStyle name="SAPBEXaggDataEmph" xfId="101"/>
    <cellStyle name="SAPBEXaggItem" xfId="102"/>
    <cellStyle name="SAPBEXaggItemX" xfId="103"/>
    <cellStyle name="SAPBEXchaText" xfId="104"/>
    <cellStyle name="SAPBEXexcBad7" xfId="105"/>
    <cellStyle name="SAPBEXexcBad8" xfId="106"/>
    <cellStyle name="SAPBEXexcBad9" xfId="107"/>
    <cellStyle name="SAPBEXexcCritical4" xfId="108"/>
    <cellStyle name="SAPBEXexcCritical5" xfId="109"/>
    <cellStyle name="SAPBEXexcCritical6" xfId="110"/>
    <cellStyle name="SAPBEXexcGood1" xfId="111"/>
    <cellStyle name="SAPBEXexcGood2" xfId="112"/>
    <cellStyle name="SAPBEXexcGood3" xfId="113"/>
    <cellStyle name="SAPBEXfilterDrill" xfId="114"/>
    <cellStyle name="SAPBEXfilterItem" xfId="115"/>
    <cellStyle name="SAPBEXfilterText" xfId="116"/>
    <cellStyle name="SAPBEXformats" xfId="117"/>
    <cellStyle name="SAPBEXheaderItem" xfId="118"/>
    <cellStyle name="SAPBEXheaderText" xfId="119"/>
    <cellStyle name="SAPBEXHLevel0" xfId="120"/>
    <cellStyle name="SAPBEXHLevel0X" xfId="121"/>
    <cellStyle name="SAPBEXHLevel1" xfId="122"/>
    <cellStyle name="SAPBEXHLevel1X" xfId="123"/>
    <cellStyle name="SAPBEXHLevel2" xfId="124"/>
    <cellStyle name="SAPBEXHLevel2X" xfId="125"/>
    <cellStyle name="SAPBEXHLevel3" xfId="126"/>
    <cellStyle name="SAPBEXHLevel3X" xfId="127"/>
    <cellStyle name="SAPBEXresData" xfId="128"/>
    <cellStyle name="SAPBEXresDataEmph" xfId="129"/>
    <cellStyle name="SAPBEXresItem" xfId="130"/>
    <cellStyle name="SAPBEXresItemX" xfId="131"/>
    <cellStyle name="SAPBEXstdData" xfId="132"/>
    <cellStyle name="SAPBEXstdDataEmph" xfId="133"/>
    <cellStyle name="SAPBEXstdItem" xfId="134"/>
    <cellStyle name="SAPBEXstdItemX" xfId="135"/>
    <cellStyle name="SAPBEXtitle" xfId="136"/>
    <cellStyle name="SAPBEXundefined" xfId="137"/>
    <cellStyle name="Style 1" xfId="138"/>
    <cellStyle name="Style 1 2" xfId="139"/>
    <cellStyle name="Style 1 3" xfId="140"/>
    <cellStyle name="Style 1 4" xfId="141"/>
    <cellStyle name="Style 1 5" xfId="142"/>
    <cellStyle name="Style 1_JV09G-PPA April 2012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80" customFormat="1" x14ac:dyDescent="0.3">
      <c r="B1" s="380" t="s">
        <v>186</v>
      </c>
    </row>
    <row r="2" spans="1:10" s="380" customFormat="1" x14ac:dyDescent="0.3">
      <c r="B2" s="380" t="s">
        <v>187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51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78" t="s">
        <v>0</v>
      </c>
      <c r="B8" s="378" t="s">
        <v>39</v>
      </c>
      <c r="C8" s="378" t="s">
        <v>52</v>
      </c>
      <c r="D8" s="379"/>
      <c r="E8" s="379"/>
      <c r="F8" s="379"/>
      <c r="G8" s="378" t="s">
        <v>53</v>
      </c>
      <c r="H8" s="379"/>
      <c r="I8" s="379"/>
      <c r="J8" s="378"/>
    </row>
    <row r="9" spans="1:10" x14ac:dyDescent="0.3">
      <c r="A9" s="378"/>
      <c r="B9" s="378"/>
      <c r="C9" s="5" t="s">
        <v>1</v>
      </c>
      <c r="D9" s="5" t="s">
        <v>54</v>
      </c>
      <c r="E9" s="5" t="s">
        <v>55</v>
      </c>
      <c r="F9" s="5" t="s">
        <v>56</v>
      </c>
      <c r="G9" s="5" t="s">
        <v>1</v>
      </c>
      <c r="H9" s="5" t="s">
        <v>54</v>
      </c>
      <c r="I9" s="5" t="s">
        <v>55</v>
      </c>
      <c r="J9" s="5" t="s">
        <v>56</v>
      </c>
    </row>
    <row r="10" spans="1:10" x14ac:dyDescent="0.3">
      <c r="A10" s="6" t="s">
        <v>3</v>
      </c>
      <c r="B10" s="7" t="s">
        <v>57</v>
      </c>
      <c r="C10" s="8" t="s">
        <v>39</v>
      </c>
      <c r="D10" s="9" t="s">
        <v>39</v>
      </c>
      <c r="E10" s="9" t="s">
        <v>39</v>
      </c>
      <c r="F10" s="10" t="s">
        <v>39</v>
      </c>
      <c r="G10" s="11" t="s">
        <v>39</v>
      </c>
      <c r="H10" s="12" t="s">
        <v>39</v>
      </c>
      <c r="I10" s="12" t="s">
        <v>39</v>
      </c>
      <c r="J10" s="13" t="s">
        <v>39</v>
      </c>
    </row>
    <row r="11" spans="1:10" x14ac:dyDescent="0.3">
      <c r="A11" s="6" t="s">
        <v>4</v>
      </c>
      <c r="B11" s="14" t="s">
        <v>58</v>
      </c>
      <c r="C11" s="15">
        <v>286666776</v>
      </c>
      <c r="D11" s="16">
        <v>248780450</v>
      </c>
      <c r="E11" s="16">
        <f t="shared" ref="E11:E19" si="0">C11 - D11</f>
        <v>37886326</v>
      </c>
      <c r="F11" s="17">
        <f t="shared" ref="F11:F19" si="1">IF(D11 =0,0,( C11 - D11 ) / D11 )</f>
        <v>0.15228819627908866</v>
      </c>
      <c r="G11" s="18">
        <v>1493328509</v>
      </c>
      <c r="H11" s="19">
        <v>1318288839</v>
      </c>
      <c r="I11" s="19">
        <f t="shared" ref="I11:I19" si="2">G11 - H11</f>
        <v>175039670</v>
      </c>
      <c r="J11" s="20">
        <f t="shared" ref="J11:J19" si="3">IF(H11 =0,0,( G11 - H11 ) / H11 )</f>
        <v>0.13277793516994191</v>
      </c>
    </row>
    <row r="12" spans="1:10" x14ac:dyDescent="0.3">
      <c r="A12" s="6" t="s">
        <v>6</v>
      </c>
      <c r="B12" s="14" t="s">
        <v>5</v>
      </c>
      <c r="C12" s="21">
        <v>2256251</v>
      </c>
      <c r="D12" s="22">
        <v>2274853</v>
      </c>
      <c r="E12" s="22">
        <f t="shared" si="0"/>
        <v>-18602</v>
      </c>
      <c r="F12" s="23">
        <f t="shared" si="1"/>
        <v>-8.1772316716728511E-3</v>
      </c>
      <c r="G12" s="24">
        <v>10525483</v>
      </c>
      <c r="H12" s="25">
        <v>12249903</v>
      </c>
      <c r="I12" s="25">
        <f t="shared" si="2"/>
        <v>-1724420</v>
      </c>
      <c r="J12" s="26">
        <f t="shared" si="3"/>
        <v>-0.14077009426115455</v>
      </c>
    </row>
    <row r="13" spans="1:10" x14ac:dyDescent="0.3">
      <c r="A13" s="6" t="s">
        <v>7</v>
      </c>
      <c r="B13" s="14" t="s">
        <v>59</v>
      </c>
      <c r="C13" s="21">
        <v>-416</v>
      </c>
      <c r="D13" s="22">
        <v>0</v>
      </c>
      <c r="E13" s="22">
        <f t="shared" si="0"/>
        <v>-416</v>
      </c>
      <c r="F13" s="27">
        <f t="shared" si="1"/>
        <v>0</v>
      </c>
      <c r="G13" s="24">
        <v>-47356</v>
      </c>
      <c r="H13" s="25">
        <v>0</v>
      </c>
      <c r="I13" s="25">
        <f t="shared" si="2"/>
        <v>-47356</v>
      </c>
      <c r="J13" s="28">
        <f t="shared" si="3"/>
        <v>0</v>
      </c>
    </row>
    <row r="14" spans="1:10" x14ac:dyDescent="0.3">
      <c r="A14" s="6" t="s">
        <v>8</v>
      </c>
      <c r="B14" s="14" t="s">
        <v>60</v>
      </c>
      <c r="C14" s="21">
        <v>-3101107</v>
      </c>
      <c r="D14" s="22">
        <v>-1175923</v>
      </c>
      <c r="E14" s="22">
        <f t="shared" si="0"/>
        <v>-1925184</v>
      </c>
      <c r="F14" s="23">
        <f t="shared" si="1"/>
        <v>1.6371684200411081</v>
      </c>
      <c r="G14" s="24">
        <v>-33110634</v>
      </c>
      <c r="H14" s="25">
        <v>-10411034</v>
      </c>
      <c r="I14" s="25">
        <f t="shared" si="2"/>
        <v>-22699600</v>
      </c>
      <c r="J14" s="26">
        <f t="shared" si="3"/>
        <v>2.1803405886485434</v>
      </c>
    </row>
    <row r="15" spans="1:10" x14ac:dyDescent="0.3">
      <c r="A15" s="6" t="s">
        <v>9</v>
      </c>
      <c r="B15" s="14" t="s">
        <v>61</v>
      </c>
      <c r="C15" s="21">
        <v>-688662</v>
      </c>
      <c r="D15" s="22">
        <v>-207652</v>
      </c>
      <c r="E15" s="22">
        <f t="shared" si="0"/>
        <v>-481010</v>
      </c>
      <c r="F15" s="23">
        <f t="shared" si="1"/>
        <v>2.3164236318455877</v>
      </c>
      <c r="G15" s="24">
        <v>-7557889</v>
      </c>
      <c r="H15" s="25">
        <v>-2295568</v>
      </c>
      <c r="I15" s="25">
        <f t="shared" si="2"/>
        <v>-5262321</v>
      </c>
      <c r="J15" s="26">
        <f t="shared" si="3"/>
        <v>2.2923829744969435</v>
      </c>
    </row>
    <row r="16" spans="1:10" x14ac:dyDescent="0.3">
      <c r="A16" s="6" t="s">
        <v>10</v>
      </c>
      <c r="B16" s="14" t="s">
        <v>62</v>
      </c>
      <c r="C16" s="21">
        <v>24618502</v>
      </c>
      <c r="D16" s="22">
        <v>16552796</v>
      </c>
      <c r="E16" s="22">
        <f t="shared" si="0"/>
        <v>8065706</v>
      </c>
      <c r="F16" s="23">
        <f t="shared" si="1"/>
        <v>0.48727151594208012</v>
      </c>
      <c r="G16" s="24">
        <v>72607055</v>
      </c>
      <c r="H16" s="25">
        <v>83645592</v>
      </c>
      <c r="I16" s="25">
        <f t="shared" si="2"/>
        <v>-11038537</v>
      </c>
      <c r="J16" s="26">
        <f t="shared" si="3"/>
        <v>-0.13196794638024678</v>
      </c>
    </row>
    <row r="17" spans="1:10" x14ac:dyDescent="0.3">
      <c r="A17" s="6" t="s">
        <v>11</v>
      </c>
      <c r="B17" s="14" t="s">
        <v>63</v>
      </c>
      <c r="C17" s="21">
        <v>11182480</v>
      </c>
      <c r="D17" s="22">
        <v>11817531</v>
      </c>
      <c r="E17" s="22">
        <f t="shared" si="0"/>
        <v>-635051</v>
      </c>
      <c r="F17" s="23">
        <f t="shared" si="1"/>
        <v>-5.3738043928126783E-2</v>
      </c>
      <c r="G17" s="24">
        <v>40857169</v>
      </c>
      <c r="H17" s="25">
        <v>63952179</v>
      </c>
      <c r="I17" s="25">
        <f t="shared" si="2"/>
        <v>-23095010</v>
      </c>
      <c r="J17" s="26">
        <f t="shared" si="3"/>
        <v>-0.36112936824248004</v>
      </c>
    </row>
    <row r="18" spans="1:10" x14ac:dyDescent="0.3">
      <c r="A18" s="6" t="s">
        <v>12</v>
      </c>
      <c r="B18" s="14" t="s">
        <v>64</v>
      </c>
      <c r="C18" s="21">
        <v>186471</v>
      </c>
      <c r="D18" s="22">
        <v>2225800</v>
      </c>
      <c r="E18" s="22">
        <f t="shared" si="0"/>
        <v>-2039329</v>
      </c>
      <c r="F18" s="23">
        <f t="shared" si="1"/>
        <v>-0.91622293108095965</v>
      </c>
      <c r="G18" s="24">
        <v>2257889</v>
      </c>
      <c r="H18" s="25">
        <v>14341641</v>
      </c>
      <c r="I18" s="25">
        <f t="shared" si="2"/>
        <v>-12083752</v>
      </c>
      <c r="J18" s="26">
        <f t="shared" si="3"/>
        <v>-0.84256411103861828</v>
      </c>
    </row>
    <row r="19" spans="1:10" x14ac:dyDescent="0.3">
      <c r="A19" s="6" t="s">
        <v>13</v>
      </c>
      <c r="B19" s="29" t="s">
        <v>65</v>
      </c>
      <c r="C19" s="30">
        <v>321120295</v>
      </c>
      <c r="D19" s="31">
        <v>280267855</v>
      </c>
      <c r="E19" s="31">
        <f t="shared" si="0"/>
        <v>40852440</v>
      </c>
      <c r="F19" s="32">
        <f t="shared" si="1"/>
        <v>0.14576213172930588</v>
      </c>
      <c r="G19" s="33">
        <v>1578860226</v>
      </c>
      <c r="H19" s="34">
        <v>1479771552</v>
      </c>
      <c r="I19" s="34">
        <f t="shared" si="2"/>
        <v>99088674</v>
      </c>
      <c r="J19" s="35">
        <f t="shared" si="3"/>
        <v>6.6962142815947312E-2</v>
      </c>
    </row>
    <row r="20" spans="1:10" x14ac:dyDescent="0.3">
      <c r="A20" s="6" t="s">
        <v>14</v>
      </c>
    </row>
    <row r="21" spans="1:10" x14ac:dyDescent="0.3">
      <c r="A21" s="6" t="s">
        <v>15</v>
      </c>
      <c r="B21" s="36" t="s">
        <v>66</v>
      </c>
      <c r="C21" s="37">
        <v>0</v>
      </c>
      <c r="D21" s="38">
        <v>0</v>
      </c>
      <c r="E21" s="39">
        <f>C21 - D21</f>
        <v>0</v>
      </c>
      <c r="F21" s="40">
        <f>IF(D21 =0,0,( C21 - D21 ) / D21 )</f>
        <v>0</v>
      </c>
      <c r="G21" s="41">
        <v>0</v>
      </c>
      <c r="H21" s="42">
        <v>0</v>
      </c>
      <c r="I21" s="43">
        <f>G21 - H21</f>
        <v>0</v>
      </c>
      <c r="J21" s="44">
        <f>IF(H21 =0,0,( G21 - H21 ) / H21 )</f>
        <v>0</v>
      </c>
    </row>
    <row r="22" spans="1:10" x14ac:dyDescent="0.3">
      <c r="A22" s="6" t="s">
        <v>16</v>
      </c>
      <c r="B22" s="14" t="s">
        <v>67</v>
      </c>
      <c r="C22" s="21">
        <v>28231</v>
      </c>
      <c r="D22" s="22">
        <v>0</v>
      </c>
      <c r="E22" s="22">
        <f>C22 - D22</f>
        <v>28231</v>
      </c>
      <c r="F22" s="23">
        <f>IF(D22 =0,0,( C22 - D22 ) / D22 )</f>
        <v>0</v>
      </c>
      <c r="G22" s="24">
        <v>70254</v>
      </c>
      <c r="H22" s="25">
        <v>0</v>
      </c>
      <c r="I22" s="25">
        <f>G22 - H22</f>
        <v>70254</v>
      </c>
      <c r="J22" s="26">
        <f>IF(H22 =0,0,( G22 - H22 ) / H22 )</f>
        <v>0</v>
      </c>
    </row>
    <row r="23" spans="1:10" x14ac:dyDescent="0.3">
      <c r="A23" s="6" t="s">
        <v>17</v>
      </c>
      <c r="B23" s="14" t="s">
        <v>68</v>
      </c>
      <c r="C23" s="21">
        <v>125549</v>
      </c>
      <c r="D23" s="22">
        <v>0</v>
      </c>
      <c r="E23" s="22">
        <f>C23 - D23</f>
        <v>125549</v>
      </c>
      <c r="F23" s="23">
        <f>IF(D23 =0,0,( C23 - D23 ) / D23 )</f>
        <v>0</v>
      </c>
      <c r="G23" s="24">
        <v>1033449</v>
      </c>
      <c r="H23" s="25">
        <v>0</v>
      </c>
      <c r="I23" s="25">
        <f>G23 - H23</f>
        <v>1033449</v>
      </c>
      <c r="J23" s="26">
        <f>IF(H23 =0,0,( G23 - H23 ) / H23 )</f>
        <v>0</v>
      </c>
    </row>
    <row r="24" spans="1:10" x14ac:dyDescent="0.3">
      <c r="A24" s="6" t="s">
        <v>18</v>
      </c>
      <c r="B24" s="14" t="s">
        <v>69</v>
      </c>
      <c r="C24" s="21">
        <v>153780</v>
      </c>
      <c r="D24" s="22">
        <v>0</v>
      </c>
      <c r="E24" s="22">
        <f>C24 - D24</f>
        <v>153780</v>
      </c>
      <c r="F24" s="23">
        <f>IF(D24 =0,0,( C24 - D24 ) / D24 )</f>
        <v>0</v>
      </c>
      <c r="G24" s="24">
        <v>1103703</v>
      </c>
      <c r="H24" s="25">
        <v>0</v>
      </c>
      <c r="I24" s="25">
        <f>G24 - H24</f>
        <v>1103703</v>
      </c>
      <c r="J24" s="26">
        <f>IF(H24 =0,0,( G24 - H24 ) / H24 )</f>
        <v>0</v>
      </c>
    </row>
    <row r="25" spans="1:10" x14ac:dyDescent="0.3">
      <c r="A25" s="6" t="s">
        <v>19</v>
      </c>
      <c r="B25" s="45" t="s">
        <v>70</v>
      </c>
      <c r="C25" s="46" t="s">
        <v>39</v>
      </c>
      <c r="D25" s="47" t="s">
        <v>39</v>
      </c>
      <c r="E25" s="47" t="s">
        <v>39</v>
      </c>
      <c r="F25" s="48" t="s">
        <v>39</v>
      </c>
      <c r="G25" s="49" t="s">
        <v>39</v>
      </c>
      <c r="H25" s="50" t="s">
        <v>39</v>
      </c>
      <c r="I25" s="50" t="s">
        <v>39</v>
      </c>
      <c r="J25" s="51" t="s">
        <v>39</v>
      </c>
    </row>
    <row r="26" spans="1:10" x14ac:dyDescent="0.3">
      <c r="A26" s="6" t="s">
        <v>20</v>
      </c>
      <c r="B26" s="14" t="s">
        <v>71</v>
      </c>
      <c r="C26" s="21">
        <v>-801246</v>
      </c>
      <c r="D26" s="22">
        <v>-762407</v>
      </c>
      <c r="E26" s="22">
        <f>C26 - D26</f>
        <v>-38839</v>
      </c>
      <c r="F26" s="23">
        <f>IF(D26 =0,0,( C26 - D26 ) / D26 )</f>
        <v>5.0942606770399537E-2</v>
      </c>
      <c r="G26" s="24">
        <v>-3845522</v>
      </c>
      <c r="H26" s="25">
        <v>-3946028</v>
      </c>
      <c r="I26" s="25">
        <f>G26 - H26</f>
        <v>100506</v>
      </c>
      <c r="J26" s="26">
        <f>IF(H26 =0,0,( G26 - H26 ) / H26 )</f>
        <v>-2.5470168990184561E-2</v>
      </c>
    </row>
    <row r="27" spans="1:10" x14ac:dyDescent="0.3">
      <c r="A27" s="6" t="s">
        <v>21</v>
      </c>
      <c r="B27" s="14" t="s">
        <v>72</v>
      </c>
      <c r="C27" s="21">
        <v>47061</v>
      </c>
      <c r="D27" s="22">
        <v>0</v>
      </c>
      <c r="E27" s="22">
        <f>C27 - D27</f>
        <v>47061</v>
      </c>
      <c r="F27" s="52">
        <f>IF(D27 =0,0,( C27 - D27 ) / D27 )</f>
        <v>0</v>
      </c>
      <c r="G27" s="24">
        <v>375736</v>
      </c>
      <c r="H27" s="25">
        <v>0</v>
      </c>
      <c r="I27" s="25">
        <f>G27 - H27</f>
        <v>375736</v>
      </c>
      <c r="J27" s="53">
        <f>IF(H27 =0,0,( G27 - H27 ) / H27 )</f>
        <v>0</v>
      </c>
    </row>
    <row r="28" spans="1:10" x14ac:dyDescent="0.3">
      <c r="A28" s="6" t="s">
        <v>22</v>
      </c>
      <c r="B28" s="14" t="s">
        <v>73</v>
      </c>
      <c r="C28" s="21">
        <v>-28899</v>
      </c>
      <c r="D28" s="22">
        <v>0</v>
      </c>
      <c r="E28" s="22">
        <f>C28 - D28</f>
        <v>-28899</v>
      </c>
      <c r="F28" s="54">
        <f>IF(D28 =0,0,( C28 - D28 ) / D28 )</f>
        <v>0</v>
      </c>
      <c r="G28" s="24">
        <v>-4423994</v>
      </c>
      <c r="H28" s="25">
        <v>0</v>
      </c>
      <c r="I28" s="25">
        <f>G28 - H28</f>
        <v>-4423994</v>
      </c>
      <c r="J28" s="55">
        <f>IF(H28 =0,0,( G28 - H28 ) / H28 )</f>
        <v>0</v>
      </c>
    </row>
    <row r="29" spans="1:10" x14ac:dyDescent="0.3">
      <c r="A29" s="6" t="s">
        <v>23</v>
      </c>
      <c r="B29" s="14" t="s">
        <v>74</v>
      </c>
      <c r="C29" s="21">
        <v>-189</v>
      </c>
      <c r="D29" s="22">
        <v>0</v>
      </c>
      <c r="E29" s="22">
        <f>C29 - D29</f>
        <v>-189</v>
      </c>
      <c r="F29" s="56">
        <f>IF(D29 =0,0,( C29 - D29 ) / D29 )</f>
        <v>0</v>
      </c>
      <c r="G29" s="24">
        <v>-265887</v>
      </c>
      <c r="H29" s="25">
        <v>0</v>
      </c>
      <c r="I29" s="25">
        <f>G29 - H29</f>
        <v>-265887</v>
      </c>
      <c r="J29" s="57">
        <f>IF(H29 =0,0,( G29 - H29 ) / H29 )</f>
        <v>0</v>
      </c>
    </row>
    <row r="30" spans="1:10" x14ac:dyDescent="0.3">
      <c r="A30" s="6" t="s">
        <v>24</v>
      </c>
      <c r="B30" s="58" t="s">
        <v>75</v>
      </c>
      <c r="C30" s="59">
        <v>320490802</v>
      </c>
      <c r="D30" s="60">
        <v>279505448</v>
      </c>
      <c r="E30" s="60">
        <f>C30 - D30</f>
        <v>40985354</v>
      </c>
      <c r="F30" s="61">
        <f>IF(D30 =0,0,( C30 - D30 ) / D30 )</f>
        <v>0.1466352598608382</v>
      </c>
      <c r="G30" s="62">
        <v>1571804262</v>
      </c>
      <c r="H30" s="63">
        <v>1475825525</v>
      </c>
      <c r="I30" s="63">
        <f>G30 - H30</f>
        <v>95978737</v>
      </c>
      <c r="J30" s="64">
        <f>IF(H30 =0,0,( G30 - H30 ) / H30 )</f>
        <v>6.503393211064025E-2</v>
      </c>
    </row>
    <row r="31" spans="1:10" x14ac:dyDescent="0.3">
      <c r="A31" s="6" t="s">
        <v>25</v>
      </c>
    </row>
    <row r="32" spans="1:10" x14ac:dyDescent="0.3">
      <c r="A32" s="6" t="s">
        <v>26</v>
      </c>
      <c r="B32" s="65" t="s">
        <v>76</v>
      </c>
      <c r="C32" s="66" t="s">
        <v>39</v>
      </c>
      <c r="D32" s="67" t="s">
        <v>39</v>
      </c>
      <c r="E32" s="67" t="s">
        <v>39</v>
      </c>
      <c r="F32" s="68" t="s">
        <v>39</v>
      </c>
      <c r="G32" s="69" t="s">
        <v>39</v>
      </c>
      <c r="H32" s="70" t="s">
        <v>39</v>
      </c>
      <c r="I32" s="70" t="s">
        <v>39</v>
      </c>
      <c r="J32" s="71" t="s">
        <v>39</v>
      </c>
    </row>
    <row r="33" spans="1:10" x14ac:dyDescent="0.3">
      <c r="A33" s="6" t="s">
        <v>27</v>
      </c>
      <c r="B33" s="14" t="s">
        <v>77</v>
      </c>
      <c r="C33" s="21">
        <v>9110063405</v>
      </c>
      <c r="D33" s="22">
        <v>9175627829</v>
      </c>
      <c r="E33" s="22">
        <f t="shared" ref="E33:E38" si="4">C33 - D33</f>
        <v>-65564424</v>
      </c>
      <c r="F33" s="23">
        <f t="shared" ref="F33:F38" si="5">IF(D33 =0,0,( C33 - D33 ) / D33 )</f>
        <v>-7.1454973133043363E-3</v>
      </c>
      <c r="G33" s="24">
        <v>47168921129</v>
      </c>
      <c r="H33" s="25">
        <v>48352548690</v>
      </c>
      <c r="I33" s="25">
        <f t="shared" ref="I33:I38" si="6">G33 - H33</f>
        <v>-1183627561</v>
      </c>
      <c r="J33" s="26">
        <f t="shared" ref="J33:J38" si="7">IF(H33 =0,0,( G33 - H33 ) / H33 )</f>
        <v>-2.4479114194962615E-2</v>
      </c>
    </row>
    <row r="34" spans="1:10" x14ac:dyDescent="0.3">
      <c r="A34" s="6" t="s">
        <v>28</v>
      </c>
      <c r="B34" s="14" t="s">
        <v>78</v>
      </c>
      <c r="C34" s="21">
        <v>176313367</v>
      </c>
      <c r="D34" s="22">
        <v>189974954</v>
      </c>
      <c r="E34" s="22">
        <f t="shared" si="4"/>
        <v>-13661587</v>
      </c>
      <c r="F34" s="23">
        <f t="shared" si="5"/>
        <v>-7.1912569064235696E-2</v>
      </c>
      <c r="G34" s="24">
        <v>946398345</v>
      </c>
      <c r="H34" s="25">
        <v>956914642</v>
      </c>
      <c r="I34" s="25">
        <f t="shared" si="6"/>
        <v>-10516297</v>
      </c>
      <c r="J34" s="26">
        <f t="shared" si="7"/>
        <v>-1.0989796308289742E-2</v>
      </c>
    </row>
    <row r="35" spans="1:10" x14ac:dyDescent="0.3">
      <c r="A35" s="6" t="s">
        <v>29</v>
      </c>
      <c r="B35" s="14" t="s">
        <v>79</v>
      </c>
      <c r="C35" s="72">
        <v>9286376772</v>
      </c>
      <c r="D35" s="73">
        <v>9365602783</v>
      </c>
      <c r="E35" s="73">
        <f t="shared" si="4"/>
        <v>-79226011</v>
      </c>
      <c r="F35" s="74">
        <f t="shared" si="5"/>
        <v>-8.4592538073264556E-3</v>
      </c>
      <c r="G35" s="75">
        <v>48115319474</v>
      </c>
      <c r="H35" s="76">
        <v>49309463332</v>
      </c>
      <c r="I35" s="76">
        <f t="shared" si="6"/>
        <v>-1194143858</v>
      </c>
      <c r="J35" s="77">
        <f t="shared" si="7"/>
        <v>-2.4217336334809495E-2</v>
      </c>
    </row>
    <row r="36" spans="1:10" x14ac:dyDescent="0.3">
      <c r="A36" s="6" t="s">
        <v>30</v>
      </c>
      <c r="B36" s="14" t="s">
        <v>80</v>
      </c>
      <c r="C36" s="21">
        <v>20115000</v>
      </c>
      <c r="D36" s="22">
        <v>21312000</v>
      </c>
      <c r="E36" s="22">
        <f t="shared" si="4"/>
        <v>-1197000</v>
      </c>
      <c r="F36" s="23">
        <f t="shared" si="5"/>
        <v>-5.6165540540540543E-2</v>
      </c>
      <c r="G36" s="24">
        <v>102285000</v>
      </c>
      <c r="H36" s="25">
        <v>110305586</v>
      </c>
      <c r="I36" s="25">
        <f t="shared" si="6"/>
        <v>-8020586</v>
      </c>
      <c r="J36" s="26">
        <f t="shared" si="7"/>
        <v>-7.2712419115383689E-2</v>
      </c>
    </row>
    <row r="37" spans="1:10" x14ac:dyDescent="0.3">
      <c r="A37" s="6" t="s">
        <v>31</v>
      </c>
      <c r="B37" s="78" t="s">
        <v>81</v>
      </c>
      <c r="C37" s="79">
        <v>9306491772</v>
      </c>
      <c r="D37" s="80">
        <v>9386914783</v>
      </c>
      <c r="E37" s="80">
        <f t="shared" si="4"/>
        <v>-80423011</v>
      </c>
      <c r="F37" s="81">
        <f t="shared" si="5"/>
        <v>-8.5675658998895596E-3</v>
      </c>
      <c r="G37" s="82">
        <v>48217604474</v>
      </c>
      <c r="H37" s="83">
        <v>49419768918</v>
      </c>
      <c r="I37" s="83">
        <f t="shared" si="6"/>
        <v>-1202164444</v>
      </c>
      <c r="J37" s="84">
        <f t="shared" si="7"/>
        <v>-2.4325578008968382E-2</v>
      </c>
    </row>
    <row r="38" spans="1:10" x14ac:dyDescent="0.3">
      <c r="A38" s="6" t="s">
        <v>32</v>
      </c>
      <c r="B38" s="14" t="s">
        <v>82</v>
      </c>
      <c r="C38" s="85">
        <v>0.98101380000000005</v>
      </c>
      <c r="D38" s="86">
        <v>0.97971569999999997</v>
      </c>
      <c r="E38" s="86">
        <f t="shared" si="4"/>
        <v>1.2981000000000797E-3</v>
      </c>
      <c r="F38" s="87">
        <f t="shared" si="5"/>
        <v>1.3249762150387911E-3</v>
      </c>
      <c r="G38" s="88">
        <v>0.98033060000000005</v>
      </c>
      <c r="H38" s="89">
        <v>0.98059370000000001</v>
      </c>
      <c r="I38" s="89">
        <f t="shared" si="6"/>
        <v>-2.6309999999996059E-4</v>
      </c>
      <c r="J38" s="90">
        <f t="shared" si="7"/>
        <v>-2.6830684308899863E-4</v>
      </c>
    </row>
    <row r="39" spans="1:10" x14ac:dyDescent="0.3">
      <c r="A39" s="6" t="s">
        <v>33</v>
      </c>
    </row>
    <row r="40" spans="1:10" x14ac:dyDescent="0.3">
      <c r="A40" s="6" t="s">
        <v>34</v>
      </c>
      <c r="B40" s="91" t="s">
        <v>83</v>
      </c>
      <c r="C40" s="92" t="s">
        <v>39</v>
      </c>
      <c r="D40" s="93" t="s">
        <v>39</v>
      </c>
      <c r="E40" s="93" t="s">
        <v>39</v>
      </c>
      <c r="F40" s="94" t="s">
        <v>39</v>
      </c>
      <c r="G40" s="95" t="s">
        <v>39</v>
      </c>
      <c r="H40" s="96" t="s">
        <v>39</v>
      </c>
      <c r="I40" s="96" t="s">
        <v>39</v>
      </c>
      <c r="J40" s="97" t="s">
        <v>39</v>
      </c>
    </row>
    <row r="41" spans="1:10" x14ac:dyDescent="0.3">
      <c r="A41" s="6" t="s">
        <v>35</v>
      </c>
      <c r="B41" s="14" t="s">
        <v>84</v>
      </c>
      <c r="C41" s="21">
        <v>267491970.66337198</v>
      </c>
      <c r="D41" s="22">
        <v>270486131</v>
      </c>
      <c r="E41" s="22">
        <f>C41 - D41</f>
        <v>-2994160.3366280198</v>
      </c>
      <c r="F41" s="23">
        <f>IF(D41 =0,0,( C41 - D41 ) / D41 )</f>
        <v>-1.1069552163574773E-2</v>
      </c>
      <c r="G41" s="24">
        <v>1411921196.3213239</v>
      </c>
      <c r="H41" s="25">
        <v>1486053685</v>
      </c>
      <c r="I41" s="25">
        <f>G41 - H41</f>
        <v>-74132488.678676128</v>
      </c>
      <c r="J41" s="26">
        <f>IF(H41 =0,0,( G41 - H41 ) / H41 )</f>
        <v>-4.9885471451642828E-2</v>
      </c>
    </row>
    <row r="42" spans="1:10" x14ac:dyDescent="0.3">
      <c r="A42" s="6" t="s">
        <v>36</v>
      </c>
    </row>
    <row r="43" spans="1:10" x14ac:dyDescent="0.3">
      <c r="A43" s="6" t="s">
        <v>37</v>
      </c>
      <c r="B43" s="98" t="s">
        <v>85</v>
      </c>
      <c r="C43" s="99" t="s">
        <v>39</v>
      </c>
      <c r="D43" s="100" t="s">
        <v>39</v>
      </c>
      <c r="E43" s="100" t="s">
        <v>39</v>
      </c>
      <c r="F43" s="101" t="s">
        <v>39</v>
      </c>
      <c r="G43" s="102" t="s">
        <v>39</v>
      </c>
      <c r="H43" s="103" t="s">
        <v>39</v>
      </c>
      <c r="I43" s="103" t="s">
        <v>39</v>
      </c>
      <c r="J43" s="104" t="s">
        <v>39</v>
      </c>
    </row>
    <row r="44" spans="1:10" x14ac:dyDescent="0.3">
      <c r="A44" s="6" t="s">
        <v>38</v>
      </c>
      <c r="B44" s="14" t="s">
        <v>86</v>
      </c>
      <c r="C44" s="21">
        <v>4007108</v>
      </c>
      <c r="D44" s="22">
        <v>4007108</v>
      </c>
      <c r="E44" s="22">
        <f>C44 - D44</f>
        <v>0</v>
      </c>
      <c r="F44" s="23">
        <f>IF(D44 =0,0,( C44 - D44 ) / D44 )</f>
        <v>0</v>
      </c>
      <c r="G44" s="24">
        <v>24042648</v>
      </c>
      <c r="H44" s="25">
        <v>24042648</v>
      </c>
      <c r="I44" s="25">
        <f>G44 - H44</f>
        <v>0</v>
      </c>
      <c r="J44" s="26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3</v>
      </c>
      <c r="B46" s="14" t="s">
        <v>87</v>
      </c>
      <c r="C46" s="21">
        <v>-641530</v>
      </c>
      <c r="D46" s="22">
        <v>-641530</v>
      </c>
      <c r="E46" s="22">
        <f t="shared" ref="E46:E57" si="8">C46 - D46</f>
        <v>0</v>
      </c>
      <c r="F46" s="23">
        <f t="shared" ref="F46:F57" si="9">IF(D46 =0,0,( C46 - D46 ) / D46 )</f>
        <v>0</v>
      </c>
      <c r="G46" s="24">
        <v>-3849180</v>
      </c>
      <c r="H46" s="25">
        <v>-3849180</v>
      </c>
      <c r="I46" s="25">
        <f t="shared" ref="I46:I57" si="10">G46 - H46</f>
        <v>0</v>
      </c>
      <c r="J46" s="26">
        <f t="shared" ref="J46:J57" si="11">IF(H46 =0,0,( G46 - H46 ) / H46 )</f>
        <v>0</v>
      </c>
    </row>
    <row r="47" spans="1:10" x14ac:dyDescent="0.3">
      <c r="A47" s="6" t="s">
        <v>4</v>
      </c>
      <c r="B47" s="105" t="s">
        <v>88</v>
      </c>
      <c r="C47" s="106">
        <v>270857548.66337198</v>
      </c>
      <c r="D47" s="107">
        <v>273851709</v>
      </c>
      <c r="E47" s="107">
        <f t="shared" si="8"/>
        <v>-2994160.3366280198</v>
      </c>
      <c r="F47" s="108">
        <f t="shared" si="9"/>
        <v>-1.0933509772721629E-2</v>
      </c>
      <c r="G47" s="109">
        <v>1432114664.3213239</v>
      </c>
      <c r="H47" s="110">
        <v>1506247153</v>
      </c>
      <c r="I47" s="110">
        <f t="shared" si="10"/>
        <v>-74132488.678676128</v>
      </c>
      <c r="J47" s="111">
        <f t="shared" si="11"/>
        <v>-4.9216683019799291E-2</v>
      </c>
    </row>
    <row r="48" spans="1:10" x14ac:dyDescent="0.3">
      <c r="A48" s="6" t="s">
        <v>6</v>
      </c>
      <c r="B48" s="14" t="s">
        <v>89</v>
      </c>
      <c r="C48" s="112">
        <v>320490802</v>
      </c>
      <c r="D48" s="113">
        <v>279505447.88215685</v>
      </c>
      <c r="E48" s="113">
        <f t="shared" si="8"/>
        <v>40985354.117843151</v>
      </c>
      <c r="F48" s="114">
        <f t="shared" si="9"/>
        <v>0.14663526034427463</v>
      </c>
      <c r="G48" s="115">
        <v>1571804262</v>
      </c>
      <c r="H48" s="116">
        <v>1475825523.6855528</v>
      </c>
      <c r="I48" s="116">
        <f t="shared" si="10"/>
        <v>95978738.314447165</v>
      </c>
      <c r="J48" s="117">
        <f t="shared" si="11"/>
        <v>6.5033933059214996E-2</v>
      </c>
    </row>
    <row r="49" spans="1:10" x14ac:dyDescent="0.3">
      <c r="A49" s="6" t="s">
        <v>7</v>
      </c>
      <c r="B49" s="14" t="s">
        <v>90</v>
      </c>
      <c r="C49" s="21">
        <v>320490802</v>
      </c>
      <c r="D49" s="22">
        <v>279505448</v>
      </c>
      <c r="E49" s="22">
        <f t="shared" si="8"/>
        <v>40985354</v>
      </c>
      <c r="F49" s="23">
        <f t="shared" si="9"/>
        <v>0.1466352598608382</v>
      </c>
      <c r="G49" s="24">
        <v>1571804262</v>
      </c>
      <c r="H49" s="25">
        <v>1475825525</v>
      </c>
      <c r="I49" s="25">
        <f t="shared" si="10"/>
        <v>95978737</v>
      </c>
      <c r="J49" s="26">
        <f t="shared" si="11"/>
        <v>6.503393211064025E-2</v>
      </c>
    </row>
    <row r="50" spans="1:10" x14ac:dyDescent="0.3">
      <c r="A50" s="6" t="s">
        <v>8</v>
      </c>
      <c r="B50" s="14" t="s">
        <v>91</v>
      </c>
      <c r="C50" s="118">
        <v>0.98101380000000005</v>
      </c>
      <c r="D50" s="119">
        <v>0.97971569999999997</v>
      </c>
      <c r="E50" s="119">
        <f t="shared" si="8"/>
        <v>1.2981000000000797E-3</v>
      </c>
      <c r="F50" s="120">
        <f t="shared" si="9"/>
        <v>1.3249762150387911E-3</v>
      </c>
      <c r="G50" s="121">
        <v>0</v>
      </c>
      <c r="H50" s="122">
        <v>0</v>
      </c>
      <c r="I50" s="122">
        <f t="shared" si="10"/>
        <v>0</v>
      </c>
      <c r="J50" s="123">
        <f t="shared" si="11"/>
        <v>0</v>
      </c>
    </row>
    <row r="51" spans="1:10" x14ac:dyDescent="0.3">
      <c r="A51" s="6" t="s">
        <v>9</v>
      </c>
      <c r="B51" s="14" t="s">
        <v>92</v>
      </c>
      <c r="C51" s="124">
        <v>314660568.31369102</v>
      </c>
      <c r="D51" s="125">
        <v>274057683</v>
      </c>
      <c r="E51" s="125">
        <f t="shared" si="8"/>
        <v>40602885.31369102</v>
      </c>
      <c r="F51" s="126">
        <f t="shared" si="9"/>
        <v>0.14815452305232771</v>
      </c>
      <c r="G51" s="127">
        <v>1542175958.05809</v>
      </c>
      <c r="H51" s="128">
        <v>1448312520</v>
      </c>
      <c r="I51" s="128">
        <f t="shared" si="10"/>
        <v>93863438.058089972</v>
      </c>
      <c r="J51" s="129">
        <f t="shared" si="11"/>
        <v>6.480882873130861E-2</v>
      </c>
    </row>
    <row r="52" spans="1:10" x14ac:dyDescent="0.3">
      <c r="A52" s="6" t="s">
        <v>10</v>
      </c>
      <c r="B52" s="14" t="s">
        <v>93</v>
      </c>
      <c r="C52" s="130">
        <v>-43803019.65031904</v>
      </c>
      <c r="D52" s="131">
        <v>-205974</v>
      </c>
      <c r="E52" s="131">
        <f t="shared" si="8"/>
        <v>-43597045.65031904</v>
      </c>
      <c r="F52" s="132">
        <f t="shared" si="9"/>
        <v>211.66285866332177</v>
      </c>
      <c r="G52" s="133">
        <v>-110061293.73676625</v>
      </c>
      <c r="H52" s="134">
        <v>57934633</v>
      </c>
      <c r="I52" s="134">
        <f t="shared" si="10"/>
        <v>-167995926.73676625</v>
      </c>
      <c r="J52" s="135">
        <f t="shared" si="11"/>
        <v>-2.8997495632149124</v>
      </c>
    </row>
    <row r="53" spans="1:10" x14ac:dyDescent="0.3">
      <c r="A53" s="6" t="s">
        <v>11</v>
      </c>
      <c r="B53" s="14" t="s">
        <v>94</v>
      </c>
      <c r="C53" s="136">
        <v>-3612.4870117762116</v>
      </c>
      <c r="D53" s="137">
        <v>0</v>
      </c>
      <c r="E53" s="137">
        <f t="shared" si="8"/>
        <v>-3612.4870117762116</v>
      </c>
      <c r="F53" s="138">
        <f t="shared" si="9"/>
        <v>0</v>
      </c>
      <c r="G53" s="139">
        <v>9572.2656354977898</v>
      </c>
      <c r="H53" s="140">
        <v>0</v>
      </c>
      <c r="I53" s="140">
        <f t="shared" si="10"/>
        <v>9572.2656354977898</v>
      </c>
      <c r="J53" s="141">
        <f t="shared" si="11"/>
        <v>0</v>
      </c>
    </row>
    <row r="54" spans="1:10" x14ac:dyDescent="0.3">
      <c r="A54" s="6" t="s">
        <v>12</v>
      </c>
      <c r="B54" s="14" t="s">
        <v>95</v>
      </c>
      <c r="C54" s="21">
        <v>-38195333.333799928</v>
      </c>
      <c r="D54" s="22">
        <v>86190363</v>
      </c>
      <c r="E54" s="22">
        <f t="shared" si="8"/>
        <v>-124385696.33379993</v>
      </c>
      <c r="F54" s="23">
        <f t="shared" si="9"/>
        <v>-1.4431508582206567</v>
      </c>
      <c r="G54" s="24">
        <v>48085296</v>
      </c>
      <c r="H54" s="25">
        <v>48085296</v>
      </c>
      <c r="I54" s="25">
        <f t="shared" si="10"/>
        <v>0</v>
      </c>
      <c r="J54" s="26">
        <f t="shared" si="11"/>
        <v>0</v>
      </c>
    </row>
    <row r="55" spans="1:10" x14ac:dyDescent="0.3">
      <c r="A55" s="6" t="s">
        <v>13</v>
      </c>
      <c r="B55" s="14" t="s">
        <v>96</v>
      </c>
      <c r="C55" s="142">
        <v>-4550654</v>
      </c>
      <c r="D55" s="143">
        <v>0</v>
      </c>
      <c r="E55" s="143">
        <f t="shared" si="8"/>
        <v>-4550654</v>
      </c>
      <c r="F55" s="144">
        <f t="shared" si="9"/>
        <v>0</v>
      </c>
      <c r="G55" s="145">
        <v>-4550654</v>
      </c>
      <c r="H55" s="146">
        <v>0</v>
      </c>
      <c r="I55" s="146">
        <f t="shared" si="10"/>
        <v>-4550654</v>
      </c>
      <c r="J55" s="147">
        <f t="shared" si="11"/>
        <v>0</v>
      </c>
    </row>
    <row r="56" spans="1:10" x14ac:dyDescent="0.3">
      <c r="A56" s="6" t="s">
        <v>14</v>
      </c>
      <c r="B56" s="14" t="s">
        <v>97</v>
      </c>
      <c r="C56" s="21">
        <v>-4007108</v>
      </c>
      <c r="D56" s="22">
        <v>-4007108</v>
      </c>
      <c r="E56" s="22">
        <f t="shared" si="8"/>
        <v>0</v>
      </c>
      <c r="F56" s="23">
        <f t="shared" si="9"/>
        <v>0</v>
      </c>
      <c r="G56" s="24">
        <v>-24042648</v>
      </c>
      <c r="H56" s="25">
        <v>-24042648</v>
      </c>
      <c r="I56" s="25">
        <f t="shared" si="10"/>
        <v>0</v>
      </c>
      <c r="J56" s="26">
        <f t="shared" si="11"/>
        <v>0</v>
      </c>
    </row>
    <row r="57" spans="1:10" x14ac:dyDescent="0.3">
      <c r="A57" s="6" t="s">
        <v>15</v>
      </c>
      <c r="B57" s="148" t="s">
        <v>98</v>
      </c>
      <c r="C57" s="149">
        <v>-90559727.471130744</v>
      </c>
      <c r="D57" s="150">
        <v>81977281</v>
      </c>
      <c r="E57" s="150">
        <f t="shared" si="8"/>
        <v>-172537008.47113073</v>
      </c>
      <c r="F57" s="151">
        <f t="shared" si="9"/>
        <v>-2.1046929876965637</v>
      </c>
      <c r="G57" s="152">
        <v>-90559727</v>
      </c>
      <c r="H57" s="153">
        <v>81977281</v>
      </c>
      <c r="I57" s="153">
        <f t="shared" si="10"/>
        <v>-172537008</v>
      </c>
      <c r="J57" s="154">
        <f t="shared" si="11"/>
        <v>-2.1046929819494746</v>
      </c>
    </row>
    <row r="58" spans="1:10" x14ac:dyDescent="0.3">
      <c r="A58" s="6" t="s">
        <v>16</v>
      </c>
    </row>
    <row r="59" spans="1:10" x14ac:dyDescent="0.3">
      <c r="A59" s="6" t="s">
        <v>17</v>
      </c>
      <c r="B59" s="155" t="s">
        <v>99</v>
      </c>
      <c r="C59" s="156" t="s">
        <v>39</v>
      </c>
      <c r="D59" s="157" t="s">
        <v>39</v>
      </c>
      <c r="E59" s="157" t="s">
        <v>39</v>
      </c>
      <c r="F59" s="158" t="s">
        <v>39</v>
      </c>
      <c r="G59" s="159" t="s">
        <v>39</v>
      </c>
      <c r="H59" s="160" t="s">
        <v>39</v>
      </c>
      <c r="I59" s="160" t="s">
        <v>39</v>
      </c>
      <c r="J59" s="161" t="s">
        <v>39</v>
      </c>
    </row>
    <row r="60" spans="1:10" x14ac:dyDescent="0.3">
      <c r="A60" s="6" t="s">
        <v>18</v>
      </c>
      <c r="B60" s="14" t="s">
        <v>100</v>
      </c>
      <c r="C60" s="162">
        <v>-42745987.333799928</v>
      </c>
      <c r="D60" s="163">
        <v>0</v>
      </c>
      <c r="E60" s="163">
        <f t="shared" ref="E60:E69" si="12">C60 - D60</f>
        <v>-42745987.333799928</v>
      </c>
      <c r="F60" s="164">
        <f t="shared" ref="F60:F69" si="13">IF(D60 =0,0,( C60 - D60 ) / D60 )</f>
        <v>0</v>
      </c>
      <c r="G60" s="165">
        <v>0</v>
      </c>
      <c r="H60" s="166">
        <v>0</v>
      </c>
      <c r="I60" s="166">
        <f t="shared" ref="I60:I69" si="14">G60 - H60</f>
        <v>0</v>
      </c>
      <c r="J60" s="167">
        <f t="shared" ref="J60:J69" si="15">IF(H60 =0,0,( G60 - H60 ) / H60 )</f>
        <v>0</v>
      </c>
    </row>
    <row r="61" spans="1:10" x14ac:dyDescent="0.3">
      <c r="A61" s="6" t="s">
        <v>19</v>
      </c>
      <c r="B61" s="14" t="s">
        <v>101</v>
      </c>
      <c r="C61" s="168">
        <v>-90556114.984118968</v>
      </c>
      <c r="D61" s="169">
        <v>0</v>
      </c>
      <c r="E61" s="169">
        <f t="shared" si="12"/>
        <v>-90556114.984118968</v>
      </c>
      <c r="F61" s="170">
        <f t="shared" si="13"/>
        <v>0</v>
      </c>
      <c r="G61" s="171">
        <v>0</v>
      </c>
      <c r="H61" s="172">
        <v>0</v>
      </c>
      <c r="I61" s="172">
        <f t="shared" si="14"/>
        <v>0</v>
      </c>
      <c r="J61" s="173">
        <f t="shared" si="15"/>
        <v>0</v>
      </c>
    </row>
    <row r="62" spans="1:10" x14ac:dyDescent="0.3">
      <c r="A62" s="6" t="s">
        <v>20</v>
      </c>
      <c r="B62" s="14" t="s">
        <v>102</v>
      </c>
      <c r="C62" s="174">
        <v>-133302102.3179189</v>
      </c>
      <c r="D62" s="175">
        <v>0</v>
      </c>
      <c r="E62" s="175">
        <f t="shared" si="12"/>
        <v>-133302102.3179189</v>
      </c>
      <c r="F62" s="176">
        <f t="shared" si="13"/>
        <v>0</v>
      </c>
      <c r="G62" s="177">
        <v>0</v>
      </c>
      <c r="H62" s="178">
        <v>0</v>
      </c>
      <c r="I62" s="178">
        <f t="shared" si="14"/>
        <v>0</v>
      </c>
      <c r="J62" s="179">
        <f t="shared" si="15"/>
        <v>0</v>
      </c>
    </row>
    <row r="63" spans="1:10" x14ac:dyDescent="0.3">
      <c r="A63" s="6" t="s">
        <v>21</v>
      </c>
      <c r="B63" s="14" t="s">
        <v>103</v>
      </c>
      <c r="C63" s="180">
        <v>-66651051.158959448</v>
      </c>
      <c r="D63" s="181">
        <v>0</v>
      </c>
      <c r="E63" s="181">
        <f t="shared" si="12"/>
        <v>-66651051.158959448</v>
      </c>
      <c r="F63" s="182">
        <f t="shared" si="13"/>
        <v>0</v>
      </c>
      <c r="G63" s="183">
        <v>0</v>
      </c>
      <c r="H63" s="184">
        <v>0</v>
      </c>
      <c r="I63" s="184">
        <f t="shared" si="14"/>
        <v>0</v>
      </c>
      <c r="J63" s="185">
        <f t="shared" si="15"/>
        <v>0</v>
      </c>
    </row>
    <row r="64" spans="1:10" x14ac:dyDescent="0.3">
      <c r="A64" s="6" t="s">
        <v>22</v>
      </c>
      <c r="B64" s="14" t="s">
        <v>104</v>
      </c>
      <c r="C64" s="186">
        <v>6.9999999999999999E-4</v>
      </c>
      <c r="D64" s="187">
        <v>0</v>
      </c>
      <c r="E64" s="187">
        <f t="shared" si="12"/>
        <v>6.9999999999999999E-4</v>
      </c>
      <c r="F64" s="188">
        <f t="shared" si="13"/>
        <v>0</v>
      </c>
      <c r="G64" s="189">
        <v>0</v>
      </c>
      <c r="H64" s="190">
        <v>0</v>
      </c>
      <c r="I64" s="190">
        <f t="shared" si="14"/>
        <v>0</v>
      </c>
      <c r="J64" s="191">
        <f t="shared" si="15"/>
        <v>0</v>
      </c>
    </row>
    <row r="65" spans="1:10" x14ac:dyDescent="0.3">
      <c r="A65" s="6" t="s">
        <v>23</v>
      </c>
      <c r="B65" s="14" t="s">
        <v>105</v>
      </c>
      <c r="C65" s="192">
        <v>5.9999999999999995E-4</v>
      </c>
      <c r="D65" s="193">
        <v>0</v>
      </c>
      <c r="E65" s="193">
        <f t="shared" si="12"/>
        <v>5.9999999999999995E-4</v>
      </c>
      <c r="F65" s="194">
        <f t="shared" si="13"/>
        <v>0</v>
      </c>
      <c r="G65" s="195">
        <v>0</v>
      </c>
      <c r="H65" s="196">
        <v>0</v>
      </c>
      <c r="I65" s="196">
        <f t="shared" si="14"/>
        <v>0</v>
      </c>
      <c r="J65" s="197">
        <f t="shared" si="15"/>
        <v>0</v>
      </c>
    </row>
    <row r="66" spans="1:10" x14ac:dyDescent="0.3">
      <c r="A66" s="6" t="s">
        <v>24</v>
      </c>
      <c r="B66" s="14" t="s">
        <v>106</v>
      </c>
      <c r="C66" s="198">
        <v>1.2999999999999999E-3</v>
      </c>
      <c r="D66" s="199">
        <v>0</v>
      </c>
      <c r="E66" s="199">
        <f t="shared" si="12"/>
        <v>1.2999999999999999E-3</v>
      </c>
      <c r="F66" s="200">
        <f t="shared" si="13"/>
        <v>0</v>
      </c>
      <c r="G66" s="201">
        <v>0</v>
      </c>
      <c r="H66" s="202">
        <v>0</v>
      </c>
      <c r="I66" s="202">
        <f t="shared" si="14"/>
        <v>0</v>
      </c>
      <c r="J66" s="203">
        <f t="shared" si="15"/>
        <v>0</v>
      </c>
    </row>
    <row r="67" spans="1:10" x14ac:dyDescent="0.3">
      <c r="A67" s="6" t="s">
        <v>25</v>
      </c>
      <c r="B67" s="14" t="s">
        <v>107</v>
      </c>
      <c r="C67" s="204">
        <v>6.4999999999999997E-4</v>
      </c>
      <c r="D67" s="205">
        <v>0</v>
      </c>
      <c r="E67" s="205">
        <f t="shared" si="12"/>
        <v>6.4999999999999997E-4</v>
      </c>
      <c r="F67" s="206">
        <f t="shared" si="13"/>
        <v>0</v>
      </c>
      <c r="G67" s="207">
        <v>0</v>
      </c>
      <c r="H67" s="208">
        <v>0</v>
      </c>
      <c r="I67" s="208">
        <f t="shared" si="14"/>
        <v>0</v>
      </c>
      <c r="J67" s="209">
        <f t="shared" si="15"/>
        <v>0</v>
      </c>
    </row>
    <row r="68" spans="1:10" x14ac:dyDescent="0.3">
      <c r="A68" s="6" t="s">
        <v>26</v>
      </c>
      <c r="B68" s="14" t="s">
        <v>108</v>
      </c>
      <c r="C68" s="210">
        <v>5.4200000000000003E-5</v>
      </c>
      <c r="D68" s="211">
        <v>0</v>
      </c>
      <c r="E68" s="211">
        <f t="shared" si="12"/>
        <v>5.4200000000000003E-5</v>
      </c>
      <c r="F68" s="212">
        <f t="shared" si="13"/>
        <v>0</v>
      </c>
      <c r="G68" s="213">
        <v>0</v>
      </c>
      <c r="H68" s="214">
        <v>0</v>
      </c>
      <c r="I68" s="214">
        <f t="shared" si="14"/>
        <v>0</v>
      </c>
      <c r="J68" s="215">
        <f t="shared" si="15"/>
        <v>0</v>
      </c>
    </row>
    <row r="69" spans="1:10" x14ac:dyDescent="0.3">
      <c r="A69" s="6" t="s">
        <v>27</v>
      </c>
      <c r="B69" s="216" t="s">
        <v>109</v>
      </c>
      <c r="C69" s="217">
        <v>-3612.4870117762116</v>
      </c>
      <c r="D69" s="218">
        <v>0</v>
      </c>
      <c r="E69" s="218">
        <f t="shared" si="12"/>
        <v>-3612.4870117762116</v>
      </c>
      <c r="F69" s="219">
        <f t="shared" si="13"/>
        <v>0</v>
      </c>
      <c r="G69" s="220">
        <v>0</v>
      </c>
      <c r="H69" s="221">
        <v>0</v>
      </c>
      <c r="I69" s="221">
        <f t="shared" si="14"/>
        <v>0</v>
      </c>
      <c r="J69" s="222">
        <f t="shared" si="15"/>
        <v>0</v>
      </c>
    </row>
    <row r="70" spans="1:10" x14ac:dyDescent="0.3">
      <c r="A70" s="6" t="s">
        <v>28</v>
      </c>
      <c r="B70" s="223" t="s">
        <v>39</v>
      </c>
    </row>
    <row r="71" spans="1:10" x14ac:dyDescent="0.3">
      <c r="A71" s="6" t="s">
        <v>29</v>
      </c>
      <c r="B71" s="223" t="s">
        <v>110</v>
      </c>
    </row>
    <row r="72" spans="1:10" x14ac:dyDescent="0.3">
      <c r="A72" s="6" t="s">
        <v>30</v>
      </c>
      <c r="B72" s="223" t="s">
        <v>111</v>
      </c>
    </row>
    <row r="73" spans="1:10" x14ac:dyDescent="0.3">
      <c r="A73" s="6" t="s">
        <v>31</v>
      </c>
      <c r="B73" s="223" t="s">
        <v>112</v>
      </c>
    </row>
    <row r="74" spans="1:10" x14ac:dyDescent="0.3">
      <c r="A74" s="6" t="s">
        <v>32</v>
      </c>
      <c r="B74" s="223" t="s">
        <v>113</v>
      </c>
    </row>
    <row r="75" spans="1:10" x14ac:dyDescent="0.3">
      <c r="A75" s="6" t="s">
        <v>33</v>
      </c>
      <c r="B75" s="223" t="s">
        <v>114</v>
      </c>
    </row>
    <row r="76" spans="1:10" x14ac:dyDescent="0.3">
      <c r="A76" s="6" t="s">
        <v>34</v>
      </c>
      <c r="B76" s="224" t="s">
        <v>39</v>
      </c>
    </row>
    <row r="77" spans="1:10" x14ac:dyDescent="0.3">
      <c r="A77" s="6" t="s">
        <v>35</v>
      </c>
      <c r="B77" s="224" t="s">
        <v>115</v>
      </c>
    </row>
    <row r="78" spans="1:10" x14ac:dyDescent="0.3">
      <c r="A78" s="6" t="s">
        <v>36</v>
      </c>
      <c r="B78" s="224" t="s">
        <v>116</v>
      </c>
    </row>
    <row r="79" spans="1:10" x14ac:dyDescent="0.3">
      <c r="A79" s="6" t="s">
        <v>37</v>
      </c>
    </row>
    <row r="80" spans="1:10" x14ac:dyDescent="0.3">
      <c r="A80" s="6" t="s">
        <v>38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5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4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80" customFormat="1" x14ac:dyDescent="0.3">
      <c r="B1" s="380" t="s">
        <v>188</v>
      </c>
    </row>
    <row r="2" spans="1:13" s="380" customFormat="1" x14ac:dyDescent="0.3">
      <c r="B2" s="380" t="s">
        <v>187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35" t="s">
        <v>117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36" t="s">
        <v>42</v>
      </c>
      <c r="C6" s="336" t="s">
        <v>43</v>
      </c>
      <c r="D6" s="336" t="s">
        <v>44</v>
      </c>
      <c r="E6" s="336" t="s">
        <v>45</v>
      </c>
      <c r="F6" s="336" t="s">
        <v>46</v>
      </c>
      <c r="G6" s="336" t="s">
        <v>47</v>
      </c>
      <c r="H6" s="336" t="s">
        <v>48</v>
      </c>
      <c r="I6" s="336" t="s">
        <v>49</v>
      </c>
      <c r="J6" s="336" t="s">
        <v>50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37" t="s">
        <v>0</v>
      </c>
      <c r="B8" s="337" t="s">
        <v>118</v>
      </c>
      <c r="C8" s="337" t="s">
        <v>119</v>
      </c>
      <c r="D8" s="337" t="s">
        <v>120</v>
      </c>
      <c r="E8" s="337" t="s">
        <v>121</v>
      </c>
      <c r="F8" s="337" t="s">
        <v>122</v>
      </c>
      <c r="G8" s="337" t="s">
        <v>123</v>
      </c>
      <c r="H8" s="337" t="s">
        <v>124</v>
      </c>
      <c r="I8" s="337" t="s">
        <v>125</v>
      </c>
      <c r="J8" s="337" t="s">
        <v>126</v>
      </c>
    </row>
    <row r="9" spans="1:13" x14ac:dyDescent="0.3">
      <c r="A9" s="338" t="s">
        <v>3</v>
      </c>
      <c r="B9" s="339" t="s">
        <v>2</v>
      </c>
      <c r="C9" s="340"/>
      <c r="D9" s="341"/>
      <c r="E9" s="342"/>
      <c r="F9" s="343"/>
      <c r="G9" s="344"/>
      <c r="H9" s="345"/>
      <c r="I9" s="345"/>
      <c r="J9" s="345"/>
    </row>
    <row r="10" spans="1:13" x14ac:dyDescent="0.3">
      <c r="A10" s="338" t="s">
        <v>4</v>
      </c>
      <c r="B10" s="346" t="s">
        <v>127</v>
      </c>
      <c r="C10" s="347"/>
      <c r="D10" s="348"/>
      <c r="E10" s="349"/>
      <c r="F10" s="350"/>
      <c r="G10" s="351"/>
      <c r="H10" s="345"/>
      <c r="I10" s="345"/>
      <c r="J10" s="345"/>
    </row>
    <row r="11" spans="1:13" x14ac:dyDescent="0.3">
      <c r="A11" s="338" t="s">
        <v>6</v>
      </c>
      <c r="B11" s="352" t="s">
        <v>128</v>
      </c>
      <c r="C11" s="353" t="s">
        <v>129</v>
      </c>
      <c r="D11" s="354">
        <v>20900</v>
      </c>
      <c r="E11" s="355">
        <v>20900</v>
      </c>
      <c r="F11" s="356">
        <f>IF(( E11 * 1000 ) =0,0,( H11 * 100 ) / ( E11 * 1000 ) )</f>
        <v>3.7211004784688995</v>
      </c>
      <c r="G11" s="357">
        <f>IF(( E11 * 1000 ) =0,0,( I11 * 100 ) / ( E11 * 1000 ) )</f>
        <v>5.0780382775119621</v>
      </c>
      <c r="H11" s="345">
        <v>777710</v>
      </c>
      <c r="I11" s="345">
        <v>1061310</v>
      </c>
      <c r="J11" s="345">
        <v>207652.12218852999</v>
      </c>
    </row>
    <row r="12" spans="1:13" x14ac:dyDescent="0.3">
      <c r="A12" s="338" t="s">
        <v>7</v>
      </c>
      <c r="B12" s="352" t="s">
        <v>130</v>
      </c>
      <c r="C12" s="353" t="s">
        <v>129</v>
      </c>
      <c r="D12" s="354">
        <v>51393.990943225603</v>
      </c>
      <c r="E12" s="355">
        <v>51393.990943225603</v>
      </c>
      <c r="F12" s="356">
        <f>IF(( E12 * 1000 ) =0,0,( H12 * 100 ) / ( E12 * 1000 ) )</f>
        <v>0.77482480000000031</v>
      </c>
      <c r="G12" s="357">
        <f>IF(( E12 * 1000 ) =0,0,( I12 * 100 ) / ( E12 * 1000 ) )</f>
        <v>0.77482480000000031</v>
      </c>
      <c r="H12" s="345">
        <v>398213.38753786602</v>
      </c>
      <c r="I12" s="345">
        <v>398213.38753786602</v>
      </c>
      <c r="J12" s="345">
        <v>0</v>
      </c>
    </row>
    <row r="13" spans="1:13" x14ac:dyDescent="0.3">
      <c r="A13" s="338" t="s">
        <v>8</v>
      </c>
      <c r="B13" s="358" t="s">
        <v>131</v>
      </c>
      <c r="C13" s="359"/>
      <c r="D13" s="360">
        <v>72293.990943225595</v>
      </c>
      <c r="E13" s="361">
        <v>72293.990943225595</v>
      </c>
      <c r="F13" s="362">
        <f>IF(( E13 * 1000 ) =0,0,( H13 * 100 ) / ( E13 * 1000 ) )</f>
        <v>1.6265852420035161</v>
      </c>
      <c r="G13" s="363">
        <f>IF(( E13 * 1000 ) =0,0,( I13 * 100 ) / ( E13 * 1000 ) )</f>
        <v>2.0188723412490379</v>
      </c>
      <c r="H13" s="364">
        <v>1175923.3875378659</v>
      </c>
      <c r="I13" s="364">
        <v>1459523.3875378659</v>
      </c>
      <c r="J13" s="364">
        <v>207652.12218852999</v>
      </c>
    </row>
    <row r="14" spans="1:13" x14ac:dyDescent="0.3">
      <c r="A14" s="338" t="s">
        <v>9</v>
      </c>
    </row>
    <row r="15" spans="1:13" x14ac:dyDescent="0.3">
      <c r="A15" s="338" t="s">
        <v>10</v>
      </c>
      <c r="B15" s="365" t="s">
        <v>132</v>
      </c>
      <c r="C15" s="366"/>
      <c r="D15" s="367">
        <v>72293.990943225595</v>
      </c>
      <c r="E15" s="368">
        <v>72293.990943225595</v>
      </c>
      <c r="F15" s="369">
        <f>IF(( E15 * 1000 ) =0,0,( H15 * 100 ) / ( E15 * 1000 ) )</f>
        <v>1.6265852420035161</v>
      </c>
      <c r="G15" s="370">
        <f>IF(( E15 * 1000 ) =0,0,( I15 * 100 ) / ( E15 * 1000 ) )</f>
        <v>2.0188723412490379</v>
      </c>
      <c r="H15" s="371">
        <v>1175923.3875378659</v>
      </c>
      <c r="I15" s="371">
        <v>1459523.3875378659</v>
      </c>
      <c r="J15" s="371">
        <v>207652.12218852999</v>
      </c>
    </row>
    <row r="16" spans="1:13" x14ac:dyDescent="0.3">
      <c r="A16" s="338" t="s">
        <v>11</v>
      </c>
    </row>
    <row r="17" spans="1:10" x14ac:dyDescent="0.3">
      <c r="A17" s="338" t="s">
        <v>12</v>
      </c>
      <c r="B17" s="372" t="s">
        <v>1</v>
      </c>
      <c r="C17" s="340"/>
      <c r="D17" s="341"/>
      <c r="E17" s="342"/>
      <c r="F17" s="343"/>
      <c r="G17" s="344"/>
      <c r="H17" s="345"/>
      <c r="I17" s="345"/>
      <c r="J17" s="345"/>
    </row>
    <row r="18" spans="1:10" x14ac:dyDescent="0.3">
      <c r="A18" s="338" t="s">
        <v>13</v>
      </c>
      <c r="B18" s="373" t="s">
        <v>133</v>
      </c>
      <c r="C18" s="347"/>
      <c r="D18" s="348"/>
      <c r="E18" s="349"/>
      <c r="F18" s="350"/>
      <c r="G18" s="351"/>
      <c r="H18" s="345"/>
      <c r="I18" s="345"/>
      <c r="J18" s="345"/>
    </row>
    <row r="19" spans="1:10" x14ac:dyDescent="0.3">
      <c r="A19" s="338" t="s">
        <v>14</v>
      </c>
      <c r="B19" s="374" t="s">
        <v>134</v>
      </c>
      <c r="C19" s="353" t="s">
        <v>135</v>
      </c>
      <c r="D19" s="354">
        <v>31760</v>
      </c>
      <c r="E19" s="355">
        <v>31760</v>
      </c>
      <c r="F19" s="356">
        <f>IF(( E19 * 1000 ) =0,0,( H19 * 100 ) / ( E19 * 1000 ) )</f>
        <v>0.75302581863979845</v>
      </c>
      <c r="G19" s="357">
        <f>IF(( E19 * 1000 ) =0,0,( I19 * 100 ) / ( E19 * 1000 ) )</f>
        <v>0.75302581863979845</v>
      </c>
      <c r="H19" s="345">
        <v>239161</v>
      </c>
      <c r="I19" s="345">
        <v>239161</v>
      </c>
      <c r="J19" s="345">
        <v>0</v>
      </c>
    </row>
    <row r="20" spans="1:10" x14ac:dyDescent="0.3">
      <c r="A20" s="338" t="s">
        <v>15</v>
      </c>
      <c r="B20" s="374" t="s">
        <v>136</v>
      </c>
      <c r="C20" s="353" t="s">
        <v>135</v>
      </c>
      <c r="D20" s="354">
        <v>21964</v>
      </c>
      <c r="E20" s="355">
        <v>21964</v>
      </c>
      <c r="F20" s="356">
        <f>IF(( E20 * 1000 ) =0,0,( H20 * 100 ) / ( E20 * 1000 ) )</f>
        <v>0.7935030049171371</v>
      </c>
      <c r="G20" s="357">
        <f>IF(( E20 * 1000 ) =0,0,( I20 * 100 ) / ( E20 * 1000 ) )</f>
        <v>0.7935030049171371</v>
      </c>
      <c r="H20" s="345">
        <v>174285</v>
      </c>
      <c r="I20" s="345">
        <v>174285</v>
      </c>
      <c r="J20" s="345">
        <v>0</v>
      </c>
    </row>
    <row r="21" spans="1:10" x14ac:dyDescent="0.3">
      <c r="A21" s="338" t="s">
        <v>16</v>
      </c>
      <c r="B21" s="375" t="s">
        <v>137</v>
      </c>
      <c r="C21" s="359"/>
      <c r="D21" s="360">
        <v>53724</v>
      </c>
      <c r="E21" s="361">
        <v>53724</v>
      </c>
      <c r="F21" s="362">
        <f>IF(( E21 * 1000 ) =0,0,( H21 * 100 ) / ( E21 * 1000 ) )</f>
        <v>0.76957411957411959</v>
      </c>
      <c r="G21" s="363">
        <f>IF(( E21 * 1000 ) =0,0,( I21 * 100 ) / ( E21 * 1000 ) )</f>
        <v>0.76957411957411959</v>
      </c>
      <c r="H21" s="364">
        <v>413446</v>
      </c>
      <c r="I21" s="364">
        <v>413446</v>
      </c>
      <c r="J21" s="364">
        <v>0</v>
      </c>
    </row>
    <row r="22" spans="1:10" x14ac:dyDescent="0.3">
      <c r="A22" s="338" t="s">
        <v>17</v>
      </c>
    </row>
    <row r="23" spans="1:10" x14ac:dyDescent="0.3">
      <c r="A23" s="338" t="s">
        <v>18</v>
      </c>
      <c r="B23" s="373" t="s">
        <v>138</v>
      </c>
      <c r="C23" s="347"/>
      <c r="D23" s="348"/>
      <c r="E23" s="349"/>
      <c r="F23" s="350"/>
      <c r="G23" s="351"/>
      <c r="H23" s="345"/>
      <c r="I23" s="345"/>
      <c r="J23" s="345"/>
    </row>
    <row r="24" spans="1:10" x14ac:dyDescent="0.3">
      <c r="A24" s="338" t="s">
        <v>19</v>
      </c>
      <c r="B24" s="374" t="s">
        <v>139</v>
      </c>
      <c r="C24" s="353" t="s">
        <v>129</v>
      </c>
      <c r="D24" s="354">
        <v>1760</v>
      </c>
      <c r="E24" s="355">
        <v>1760</v>
      </c>
      <c r="F24" s="356">
        <f t="shared" ref="F24:F40" si="0">IF(( E24 * 1000 ) =0,0,( H24 * 100 ) / ( E24 * 1000 ) )</f>
        <v>3.1758488636363635</v>
      </c>
      <c r="G24" s="357">
        <f t="shared" ref="G24:G40" si="1">IF(( E24 * 1000 ) =0,0,( I24 * 100 ) / ( E24 * 1000 ) )</f>
        <v>4.1363636363636367</v>
      </c>
      <c r="H24" s="345">
        <v>55894.94</v>
      </c>
      <c r="I24" s="345">
        <v>72800</v>
      </c>
      <c r="J24" s="345">
        <v>13082.389999999998</v>
      </c>
    </row>
    <row r="25" spans="1:10" x14ac:dyDescent="0.3">
      <c r="A25" s="338" t="s">
        <v>20</v>
      </c>
      <c r="B25" s="374" t="s">
        <v>140</v>
      </c>
      <c r="C25" s="353" t="s">
        <v>129</v>
      </c>
      <c r="D25" s="354">
        <v>5652</v>
      </c>
      <c r="E25" s="355">
        <v>5652</v>
      </c>
      <c r="F25" s="356">
        <f t="shared" si="0"/>
        <v>2.6496472045293702</v>
      </c>
      <c r="G25" s="357">
        <f t="shared" si="1"/>
        <v>3.6772292993630575</v>
      </c>
      <c r="H25" s="345">
        <v>149758.06</v>
      </c>
      <c r="I25" s="345">
        <v>207837</v>
      </c>
      <c r="J25" s="345">
        <v>40920.840000000004</v>
      </c>
    </row>
    <row r="26" spans="1:10" x14ac:dyDescent="0.3">
      <c r="A26" s="338" t="s">
        <v>21</v>
      </c>
      <c r="B26" s="374" t="s">
        <v>141</v>
      </c>
      <c r="C26" s="353" t="s">
        <v>129</v>
      </c>
      <c r="D26" s="354">
        <v>7505</v>
      </c>
      <c r="E26" s="355">
        <v>7505</v>
      </c>
      <c r="F26" s="356">
        <f t="shared" si="0"/>
        <v>2.8232826115922718</v>
      </c>
      <c r="G26" s="357">
        <f t="shared" si="1"/>
        <v>3.8687275149900064</v>
      </c>
      <c r="H26" s="345">
        <v>211887.35999999999</v>
      </c>
      <c r="I26" s="345">
        <v>290348</v>
      </c>
      <c r="J26" s="345">
        <v>30935.540000000015</v>
      </c>
    </row>
    <row r="27" spans="1:10" x14ac:dyDescent="0.3">
      <c r="A27" s="338" t="s">
        <v>22</v>
      </c>
      <c r="B27" s="374" t="s">
        <v>142</v>
      </c>
      <c r="C27" s="353" t="s">
        <v>129</v>
      </c>
      <c r="D27" s="354">
        <v>3484</v>
      </c>
      <c r="E27" s="355">
        <v>3484</v>
      </c>
      <c r="F27" s="356">
        <f t="shared" si="0"/>
        <v>3.2220588404133181</v>
      </c>
      <c r="G27" s="357">
        <f t="shared" si="1"/>
        <v>3.8774971297359357</v>
      </c>
      <c r="H27" s="345">
        <v>112256.53</v>
      </c>
      <c r="I27" s="345">
        <v>135092</v>
      </c>
      <c r="J27" s="345">
        <v>17692.920000000002</v>
      </c>
    </row>
    <row r="28" spans="1:10" x14ac:dyDescent="0.3">
      <c r="A28" s="338" t="s">
        <v>23</v>
      </c>
      <c r="B28" s="374" t="s">
        <v>143</v>
      </c>
      <c r="C28" s="353" t="s">
        <v>129</v>
      </c>
      <c r="D28" s="354">
        <v>14450</v>
      </c>
      <c r="E28" s="355">
        <v>14450</v>
      </c>
      <c r="F28" s="356">
        <f t="shared" si="0"/>
        <v>4.0328776470588235</v>
      </c>
      <c r="G28" s="357">
        <f t="shared" si="1"/>
        <v>4.9706089965397924</v>
      </c>
      <c r="H28" s="345">
        <v>582750.81999999995</v>
      </c>
      <c r="I28" s="345">
        <v>718253</v>
      </c>
      <c r="J28" s="345">
        <v>101297.24000000005</v>
      </c>
    </row>
    <row r="29" spans="1:10" x14ac:dyDescent="0.3">
      <c r="A29" s="338" t="s">
        <v>24</v>
      </c>
      <c r="B29" s="374" t="s">
        <v>144</v>
      </c>
      <c r="C29" s="353" t="s">
        <v>129</v>
      </c>
      <c r="D29" s="354">
        <v>2482</v>
      </c>
      <c r="E29" s="355">
        <v>2482</v>
      </c>
      <c r="F29" s="356">
        <f t="shared" si="0"/>
        <v>2.8131958098307814</v>
      </c>
      <c r="G29" s="357">
        <f t="shared" si="1"/>
        <v>3.792949234488316</v>
      </c>
      <c r="H29" s="345">
        <v>69823.520000000004</v>
      </c>
      <c r="I29" s="345">
        <v>94141</v>
      </c>
      <c r="J29" s="345">
        <v>19321.699999999997</v>
      </c>
    </row>
    <row r="30" spans="1:10" x14ac:dyDescent="0.3">
      <c r="A30" s="338" t="s">
        <v>25</v>
      </c>
      <c r="B30" s="374" t="s">
        <v>145</v>
      </c>
      <c r="C30" s="353" t="s">
        <v>129</v>
      </c>
      <c r="D30" s="354">
        <v>5054</v>
      </c>
      <c r="E30" s="355">
        <v>5054</v>
      </c>
      <c r="F30" s="356">
        <f t="shared" si="0"/>
        <v>2.8851381084289671</v>
      </c>
      <c r="G30" s="357">
        <f t="shared" si="1"/>
        <v>3.8743965176098141</v>
      </c>
      <c r="H30" s="345">
        <v>145814.88</v>
      </c>
      <c r="I30" s="345">
        <v>195812</v>
      </c>
      <c r="J30" s="345">
        <v>37305.849999999991</v>
      </c>
    </row>
    <row r="31" spans="1:10" x14ac:dyDescent="0.3">
      <c r="A31" s="338" t="s">
        <v>26</v>
      </c>
      <c r="B31" s="374" t="s">
        <v>146</v>
      </c>
      <c r="C31" s="353" t="s">
        <v>129</v>
      </c>
      <c r="D31" s="354">
        <v>916</v>
      </c>
      <c r="E31" s="355">
        <v>916</v>
      </c>
      <c r="F31" s="356">
        <f t="shared" si="0"/>
        <v>2.5522423580786024</v>
      </c>
      <c r="G31" s="357">
        <f t="shared" si="1"/>
        <v>3.5290393013100436</v>
      </c>
      <c r="H31" s="345">
        <v>23378.54</v>
      </c>
      <c r="I31" s="345">
        <v>32326</v>
      </c>
      <c r="J31" s="345">
        <v>6370.9299999999985</v>
      </c>
    </row>
    <row r="32" spans="1:10" x14ac:dyDescent="0.3">
      <c r="A32" s="338" t="s">
        <v>27</v>
      </c>
      <c r="B32" s="374" t="s">
        <v>147</v>
      </c>
      <c r="C32" s="353" t="s">
        <v>129</v>
      </c>
      <c r="D32" s="354">
        <v>2165</v>
      </c>
      <c r="E32" s="355">
        <v>2165</v>
      </c>
      <c r="F32" s="356">
        <f t="shared" si="0"/>
        <v>2.7963510392609701</v>
      </c>
      <c r="G32" s="357">
        <f t="shared" si="1"/>
        <v>4.2321016166281753</v>
      </c>
      <c r="H32" s="345">
        <v>60541</v>
      </c>
      <c r="I32" s="345">
        <v>91625</v>
      </c>
      <c r="J32" s="345">
        <v>21981.75</v>
      </c>
    </row>
    <row r="33" spans="1:13" x14ac:dyDescent="0.3">
      <c r="A33" s="338" t="s">
        <v>28</v>
      </c>
      <c r="B33" s="374" t="s">
        <v>148</v>
      </c>
      <c r="C33" s="353" t="s">
        <v>129</v>
      </c>
      <c r="D33" s="354">
        <v>6350</v>
      </c>
      <c r="E33" s="355">
        <v>6350</v>
      </c>
      <c r="F33" s="356">
        <f t="shared" si="0"/>
        <v>3.4178267716535431</v>
      </c>
      <c r="G33" s="357">
        <f t="shared" si="1"/>
        <v>4.9472440944881892</v>
      </c>
      <c r="H33" s="345">
        <v>217032</v>
      </c>
      <c r="I33" s="345">
        <v>314150</v>
      </c>
      <c r="J33" s="345">
        <v>83531</v>
      </c>
    </row>
    <row r="34" spans="1:13" x14ac:dyDescent="0.3">
      <c r="A34" s="338" t="s">
        <v>29</v>
      </c>
      <c r="B34" s="374" t="s">
        <v>149</v>
      </c>
      <c r="C34" s="353" t="s">
        <v>129</v>
      </c>
      <c r="D34" s="354">
        <v>930</v>
      </c>
      <c r="E34" s="355">
        <v>930</v>
      </c>
      <c r="F34" s="356">
        <f t="shared" si="0"/>
        <v>3.0219999999999998</v>
      </c>
      <c r="G34" s="357">
        <f t="shared" si="1"/>
        <v>4.0999999999999996</v>
      </c>
      <c r="H34" s="345">
        <v>28104.6</v>
      </c>
      <c r="I34" s="345">
        <v>38130</v>
      </c>
      <c r="J34" s="345">
        <v>7709.7000000000016</v>
      </c>
    </row>
    <row r="35" spans="1:13" x14ac:dyDescent="0.3">
      <c r="A35" s="338" t="s">
        <v>30</v>
      </c>
      <c r="B35" s="374" t="s">
        <v>150</v>
      </c>
      <c r="C35" s="353" t="s">
        <v>129</v>
      </c>
      <c r="D35" s="354">
        <v>10657</v>
      </c>
      <c r="E35" s="355">
        <v>10657</v>
      </c>
      <c r="F35" s="356">
        <f t="shared" si="0"/>
        <v>2.7981418785774608</v>
      </c>
      <c r="G35" s="357">
        <f t="shared" si="1"/>
        <v>3.5524819367551843</v>
      </c>
      <c r="H35" s="345">
        <v>298197.98</v>
      </c>
      <c r="I35" s="345">
        <v>378588</v>
      </c>
      <c r="J35" s="345">
        <v>80390.020000000019</v>
      </c>
    </row>
    <row r="36" spans="1:13" x14ac:dyDescent="0.3">
      <c r="A36" s="338" t="s">
        <v>31</v>
      </c>
      <c r="B36" s="374" t="s">
        <v>151</v>
      </c>
      <c r="C36" s="353" t="s">
        <v>129</v>
      </c>
      <c r="D36" s="354">
        <v>8400</v>
      </c>
      <c r="E36" s="355">
        <v>8400</v>
      </c>
      <c r="F36" s="356">
        <f t="shared" si="0"/>
        <v>3.1708809523809522</v>
      </c>
      <c r="G36" s="357">
        <f t="shared" si="1"/>
        <v>4.6369047619047619</v>
      </c>
      <c r="H36" s="345">
        <v>266354</v>
      </c>
      <c r="I36" s="345">
        <v>389500</v>
      </c>
      <c r="J36" s="345">
        <v>90020.66</v>
      </c>
    </row>
    <row r="37" spans="1:13" x14ac:dyDescent="0.3">
      <c r="A37" s="338" t="s">
        <v>32</v>
      </c>
      <c r="B37" s="374" t="s">
        <v>152</v>
      </c>
      <c r="C37" s="353" t="s">
        <v>129</v>
      </c>
      <c r="D37" s="354">
        <v>1886</v>
      </c>
      <c r="E37" s="355">
        <v>1886</v>
      </c>
      <c r="F37" s="356">
        <f t="shared" si="0"/>
        <v>2.7193377518557793</v>
      </c>
      <c r="G37" s="357">
        <f t="shared" si="1"/>
        <v>3.7500530222693533</v>
      </c>
      <c r="H37" s="345">
        <v>51286.71</v>
      </c>
      <c r="I37" s="345">
        <v>70726</v>
      </c>
      <c r="J37" s="345">
        <v>17165.29</v>
      </c>
    </row>
    <row r="38" spans="1:13" x14ac:dyDescent="0.3">
      <c r="A38" s="338" t="s">
        <v>33</v>
      </c>
      <c r="B38" s="374" t="s">
        <v>153</v>
      </c>
      <c r="C38" s="353" t="s">
        <v>129</v>
      </c>
      <c r="D38" s="354">
        <v>11125</v>
      </c>
      <c r="E38" s="355">
        <v>11125</v>
      </c>
      <c r="F38" s="356">
        <f t="shared" si="0"/>
        <v>3.4582831460674157</v>
      </c>
      <c r="G38" s="357">
        <f t="shared" si="1"/>
        <v>5.0285393258426963</v>
      </c>
      <c r="H38" s="345">
        <v>384734</v>
      </c>
      <c r="I38" s="345">
        <v>559425</v>
      </c>
      <c r="J38" s="345">
        <v>128734</v>
      </c>
    </row>
    <row r="39" spans="1:13" x14ac:dyDescent="0.3">
      <c r="A39" s="338" t="s">
        <v>34</v>
      </c>
      <c r="B39" s="374" t="s">
        <v>154</v>
      </c>
      <c r="C39" s="353" t="s">
        <v>155</v>
      </c>
      <c r="D39" s="354">
        <v>150</v>
      </c>
      <c r="E39" s="355">
        <v>150</v>
      </c>
      <c r="F39" s="356">
        <f t="shared" si="0"/>
        <v>16.637</v>
      </c>
      <c r="G39" s="357">
        <f t="shared" si="1"/>
        <v>26.570666666666668</v>
      </c>
      <c r="H39" s="345">
        <v>24955.5</v>
      </c>
      <c r="I39" s="345">
        <v>39856</v>
      </c>
      <c r="J39" s="376">
        <v>0</v>
      </c>
    </row>
    <row r="40" spans="1:13" x14ac:dyDescent="0.3">
      <c r="A40" s="338" t="s">
        <v>35</v>
      </c>
      <c r="B40" s="375" t="s">
        <v>156</v>
      </c>
      <c r="C40" s="359"/>
      <c r="D40" s="360">
        <v>82966</v>
      </c>
      <c r="E40" s="361">
        <v>82966</v>
      </c>
      <c r="F40" s="362">
        <f t="shared" si="0"/>
        <v>3.2335781404430732</v>
      </c>
      <c r="G40" s="363">
        <f t="shared" si="1"/>
        <v>4.3736096714316712</v>
      </c>
      <c r="H40" s="364">
        <v>2682770.44</v>
      </c>
      <c r="I40" s="364">
        <v>3628609</v>
      </c>
      <c r="J40" s="364">
        <v>696460.33000000007</v>
      </c>
    </row>
    <row r="41" spans="1:13" x14ac:dyDescent="0.3">
      <c r="A41" s="338" t="s">
        <v>36</v>
      </c>
    </row>
    <row r="42" spans="1:13" x14ac:dyDescent="0.3">
      <c r="A42" s="338" t="s">
        <v>37</v>
      </c>
      <c r="B42" s="373" t="s">
        <v>157</v>
      </c>
      <c r="C42" s="347"/>
      <c r="D42" s="348"/>
      <c r="E42" s="349"/>
      <c r="F42" s="350"/>
      <c r="G42" s="351"/>
      <c r="H42" s="345"/>
      <c r="I42" s="345"/>
      <c r="J42" s="345"/>
    </row>
    <row r="43" spans="1:13" x14ac:dyDescent="0.3">
      <c r="A43" s="338" t="s">
        <v>38</v>
      </c>
      <c r="B43" s="374" t="s">
        <v>158</v>
      </c>
      <c r="C43" s="353" t="s">
        <v>157</v>
      </c>
      <c r="D43" s="354">
        <v>107</v>
      </c>
      <c r="E43" s="355">
        <v>107</v>
      </c>
      <c r="F43" s="356">
        <f>IF(( E43 * 1000 ) =0,0,( H43 * 100 ) / ( E43 * 1000 ) )</f>
        <v>2.6745233644859812</v>
      </c>
      <c r="G43" s="357">
        <f>IF(( E43 * 1000 ) =0,0,( I43 * 100 ) / ( E43 * 1000 ) )</f>
        <v>3.1472242990654204</v>
      </c>
      <c r="H43" s="345">
        <v>2861.74</v>
      </c>
      <c r="I43" s="345">
        <v>3367.53</v>
      </c>
      <c r="J43" s="345">
        <v>505.79000000000042</v>
      </c>
    </row>
    <row r="44" spans="1:13" x14ac:dyDescent="0.3">
      <c r="A44" s="338" t="s">
        <v>40</v>
      </c>
      <c r="B44" s="374" t="s">
        <v>159</v>
      </c>
      <c r="C44" s="353" t="s">
        <v>157</v>
      </c>
      <c r="D44" s="354">
        <v>36</v>
      </c>
      <c r="E44" s="355">
        <v>36</v>
      </c>
      <c r="F44" s="356">
        <f>IF(( E44 * 1000 ) =0,0,( H44 * 100 ) / ( E44 * 1000 ) )</f>
        <v>2.2915000000000001</v>
      </c>
      <c r="G44" s="357">
        <f>IF(( E44 * 1000 ) =0,0,( I44 * 100 ) / ( E44 * 1000 ) )</f>
        <v>2.8467500000000001</v>
      </c>
      <c r="H44" s="345">
        <v>824.94</v>
      </c>
      <c r="I44" s="345">
        <v>1024.83</v>
      </c>
      <c r="J44" s="345">
        <v>199.88999999999987</v>
      </c>
    </row>
    <row r="45" spans="1:13" x14ac:dyDescent="0.3">
      <c r="A45" s="338" t="s">
        <v>41</v>
      </c>
      <c r="B45" s="374" t="s">
        <v>160</v>
      </c>
      <c r="C45" s="353" t="s">
        <v>157</v>
      </c>
      <c r="D45" s="354">
        <v>25</v>
      </c>
      <c r="E45" s="355">
        <v>25</v>
      </c>
      <c r="F45" s="356">
        <f>IF(( E45 * 1000 ) =0,0,( H45 * 100 ) / ( E45 * 1000 ) )</f>
        <v>3.2959999999999998</v>
      </c>
      <c r="G45" s="357">
        <f>IF(( E45 * 1000 ) =0,0,( I45 * 100 ) / ( E45 * 1000 ) )</f>
        <v>3.6869999999999998</v>
      </c>
      <c r="H45" s="345">
        <v>824</v>
      </c>
      <c r="I45" s="345">
        <v>921.75</v>
      </c>
      <c r="J45" s="345">
        <v>97.75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338" t="s">
        <v>3</v>
      </c>
      <c r="B47" s="374" t="s">
        <v>161</v>
      </c>
      <c r="C47" s="353" t="s">
        <v>157</v>
      </c>
      <c r="D47" s="354">
        <v>5</v>
      </c>
      <c r="E47" s="355">
        <v>5</v>
      </c>
      <c r="F47" s="356">
        <f>IF(( E47 * 1000 ) =0,0,( H47 * 100 ) / ( E47 * 1000 ) )</f>
        <v>2.8170000000000002</v>
      </c>
      <c r="G47" s="357">
        <f>IF(( E47 * 1000 ) =0,0,( I47 * 100 ) / ( E47 * 1000 ) )</f>
        <v>3.25</v>
      </c>
      <c r="H47" s="345">
        <v>140.85</v>
      </c>
      <c r="I47" s="345">
        <v>162.5</v>
      </c>
      <c r="J47" s="345">
        <v>21.650000000000006</v>
      </c>
    </row>
    <row r="48" spans="1:13" x14ac:dyDescent="0.3">
      <c r="A48" s="338" t="s">
        <v>4</v>
      </c>
      <c r="B48" s="374" t="s">
        <v>162</v>
      </c>
      <c r="C48" s="353" t="s">
        <v>157</v>
      </c>
      <c r="D48" s="354">
        <v>6</v>
      </c>
      <c r="E48" s="355">
        <v>6</v>
      </c>
      <c r="F48" s="356">
        <f>IF(( E48 * 1000 ) =0,0,( H48 * 100 ) / ( E48 * 1000 ) )</f>
        <v>3.9809999999999999</v>
      </c>
      <c r="G48" s="357">
        <f>IF(( E48 * 1000 ) =0,0,( I48 * 100 ) / ( E48 * 1000 ) )</f>
        <v>4.8570000000000002</v>
      </c>
      <c r="H48" s="345">
        <v>238.86</v>
      </c>
      <c r="I48" s="345">
        <v>291.42</v>
      </c>
      <c r="J48" s="345">
        <v>52.56</v>
      </c>
    </row>
    <row r="49" spans="1:10" x14ac:dyDescent="0.3">
      <c r="A49" s="338" t="s">
        <v>6</v>
      </c>
      <c r="B49" s="375" t="s">
        <v>163</v>
      </c>
      <c r="C49" s="359"/>
      <c r="D49" s="360">
        <v>179</v>
      </c>
      <c r="E49" s="361">
        <v>179</v>
      </c>
      <c r="F49" s="362">
        <f>IF(( E49 * 1000 ) =0,0,( H49 * 100 ) / ( E49 * 1000 ) )</f>
        <v>2.7320614525139666</v>
      </c>
      <c r="G49" s="363">
        <f>IF(( E49 * 1000 ) =0,0,( I49 * 100 ) / ( E49 * 1000 ) )</f>
        <v>3.2223631284916205</v>
      </c>
      <c r="H49" s="364">
        <v>4890.3900000000003</v>
      </c>
      <c r="I49" s="364">
        <v>5768.0300000000007</v>
      </c>
      <c r="J49" s="364">
        <v>877.64000000000033</v>
      </c>
    </row>
    <row r="50" spans="1:10" x14ac:dyDescent="0.3">
      <c r="A50" s="338" t="s">
        <v>7</v>
      </c>
    </row>
    <row r="51" spans="1:10" x14ac:dyDescent="0.3">
      <c r="A51" s="338" t="s">
        <v>8</v>
      </c>
      <c r="B51" s="377" t="s">
        <v>164</v>
      </c>
      <c r="C51" s="366"/>
      <c r="D51" s="367">
        <v>136869</v>
      </c>
      <c r="E51" s="368">
        <v>136869</v>
      </c>
      <c r="F51" s="369">
        <f>IF(( E51 * 1000 ) =0,0,( H51 * 100 ) / ( E51 * 1000 ) )</f>
        <v>2.2657481460374518</v>
      </c>
      <c r="G51" s="370">
        <f>IF(( E51 * 1000 ) =0,0,( I51 * 100 ) / ( E51 * 1000 ) )</f>
        <v>2.9574432705725915</v>
      </c>
      <c r="H51" s="371">
        <v>3101106.83</v>
      </c>
      <c r="I51" s="371">
        <v>4047823.03</v>
      </c>
      <c r="J51" s="371">
        <v>697337.97000000009</v>
      </c>
    </row>
    <row r="52" spans="1:10" x14ac:dyDescent="0.3">
      <c r="A52" s="338" t="s">
        <v>9</v>
      </c>
    </row>
    <row r="53" spans="1:10" x14ac:dyDescent="0.3">
      <c r="A53" s="338" t="s">
        <v>10</v>
      </c>
    </row>
    <row r="54" spans="1:10" x14ac:dyDescent="0.3">
      <c r="A54" s="338" t="s">
        <v>11</v>
      </c>
    </row>
    <row r="55" spans="1:10" x14ac:dyDescent="0.3">
      <c r="A55" s="338" t="s">
        <v>12</v>
      </c>
    </row>
    <row r="56" spans="1:10" x14ac:dyDescent="0.3">
      <c r="A56" s="338" t="s">
        <v>13</v>
      </c>
    </row>
    <row r="57" spans="1:10" x14ac:dyDescent="0.3">
      <c r="A57" s="338" t="s">
        <v>14</v>
      </c>
    </row>
    <row r="58" spans="1:10" x14ac:dyDescent="0.3">
      <c r="A58" s="338" t="s">
        <v>15</v>
      </c>
    </row>
    <row r="59" spans="1:10" x14ac:dyDescent="0.3">
      <c r="A59" s="338" t="s">
        <v>16</v>
      </c>
    </row>
    <row r="60" spans="1:10" x14ac:dyDescent="0.3">
      <c r="A60" s="338" t="s">
        <v>17</v>
      </c>
    </row>
    <row r="61" spans="1:10" x14ac:dyDescent="0.3">
      <c r="A61" s="338" t="s">
        <v>18</v>
      </c>
    </row>
    <row r="62" spans="1:10" x14ac:dyDescent="0.3">
      <c r="A62" s="338" t="s">
        <v>19</v>
      </c>
    </row>
    <row r="63" spans="1:10" x14ac:dyDescent="0.3">
      <c r="A63" s="338" t="s">
        <v>20</v>
      </c>
    </row>
    <row r="64" spans="1:10" x14ac:dyDescent="0.3">
      <c r="A64" s="338" t="s">
        <v>21</v>
      </c>
    </row>
    <row r="65" spans="1:1" x14ac:dyDescent="0.3">
      <c r="A65" s="338" t="s">
        <v>22</v>
      </c>
    </row>
    <row r="66" spans="1:1" x14ac:dyDescent="0.3">
      <c r="A66" s="338" t="s">
        <v>23</v>
      </c>
    </row>
    <row r="67" spans="1:1" x14ac:dyDescent="0.3">
      <c r="A67" s="338" t="s">
        <v>24</v>
      </c>
    </row>
    <row r="68" spans="1:1" x14ac:dyDescent="0.3">
      <c r="A68" s="338" t="s">
        <v>25</v>
      </c>
    </row>
    <row r="69" spans="1:1" x14ac:dyDescent="0.3">
      <c r="A69" s="338" t="s">
        <v>26</v>
      </c>
    </row>
    <row r="70" spans="1:1" x14ac:dyDescent="0.3">
      <c r="A70" s="338" t="s">
        <v>27</v>
      </c>
    </row>
    <row r="71" spans="1:1" x14ac:dyDescent="0.3">
      <c r="A71" s="338" t="s">
        <v>28</v>
      </c>
    </row>
    <row r="72" spans="1:1" x14ac:dyDescent="0.3">
      <c r="A72" s="338" t="s">
        <v>29</v>
      </c>
    </row>
    <row r="73" spans="1:1" x14ac:dyDescent="0.3">
      <c r="A73" s="338" t="s">
        <v>30</v>
      </c>
    </row>
    <row r="74" spans="1:1" x14ac:dyDescent="0.3">
      <c r="A74" s="338" t="s">
        <v>31</v>
      </c>
    </row>
    <row r="75" spans="1:1" x14ac:dyDescent="0.3">
      <c r="A75" s="338" t="s">
        <v>32</v>
      </c>
    </row>
    <row r="76" spans="1:1" x14ac:dyDescent="0.3">
      <c r="A76" s="338" t="s">
        <v>33</v>
      </c>
    </row>
    <row r="77" spans="1:1" x14ac:dyDescent="0.3">
      <c r="A77" s="338" t="s">
        <v>34</v>
      </c>
    </row>
    <row r="78" spans="1:1" x14ac:dyDescent="0.3">
      <c r="A78" s="338" t="s">
        <v>35</v>
      </c>
    </row>
    <row r="79" spans="1:1" x14ac:dyDescent="0.3">
      <c r="A79" s="338" t="s">
        <v>36</v>
      </c>
    </row>
    <row r="80" spans="1:1" x14ac:dyDescent="0.3">
      <c r="A80" s="338" t="s">
        <v>37</v>
      </c>
    </row>
    <row r="81" spans="1:13" x14ac:dyDescent="0.3">
      <c r="A81" s="338" t="s">
        <v>38</v>
      </c>
    </row>
    <row r="82" spans="1:13" x14ac:dyDescent="0.3">
      <c r="A82" s="338" t="s">
        <v>40</v>
      </c>
    </row>
    <row r="83" spans="1:13" x14ac:dyDescent="0.3">
      <c r="A83" s="338" t="s">
        <v>41</v>
      </c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80" customFormat="1" x14ac:dyDescent="0.3">
      <c r="B1" s="380" t="s">
        <v>189</v>
      </c>
    </row>
    <row r="2" spans="1:12" s="380" customFormat="1" x14ac:dyDescent="0.3">
      <c r="B2" s="380" t="s">
        <v>187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2" t="s">
        <v>117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3" t="s">
        <v>42</v>
      </c>
      <c r="C6" s="283" t="s">
        <v>43</v>
      </c>
      <c r="D6" s="283" t="s">
        <v>44</v>
      </c>
      <c r="E6" s="283" t="s">
        <v>45</v>
      </c>
      <c r="F6" s="283" t="s">
        <v>46</v>
      </c>
      <c r="G6" s="283" t="s">
        <v>47</v>
      </c>
      <c r="H6" s="283" t="s">
        <v>48</v>
      </c>
      <c r="I6" s="283" t="s">
        <v>49</v>
      </c>
      <c r="J6" s="283" t="s">
        <v>50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4" t="s">
        <v>0</v>
      </c>
      <c r="B8" s="284" t="s">
        <v>118</v>
      </c>
      <c r="C8" s="284" t="s">
        <v>119</v>
      </c>
      <c r="D8" s="284" t="s">
        <v>120</v>
      </c>
      <c r="E8" s="284" t="s">
        <v>121</v>
      </c>
      <c r="F8" s="284" t="s">
        <v>122</v>
      </c>
      <c r="G8" s="284" t="s">
        <v>123</v>
      </c>
      <c r="H8" s="284" t="s">
        <v>124</v>
      </c>
      <c r="I8" s="284" t="s">
        <v>125</v>
      </c>
      <c r="J8" s="284" t="s">
        <v>126</v>
      </c>
    </row>
    <row r="9" spans="1:12" x14ac:dyDescent="0.3">
      <c r="A9" s="285" t="s">
        <v>3</v>
      </c>
      <c r="B9" s="286" t="s">
        <v>165</v>
      </c>
      <c r="C9" s="287"/>
      <c r="D9" s="288"/>
      <c r="E9" s="289"/>
      <c r="F9" s="290"/>
      <c r="G9" s="291"/>
      <c r="H9" s="292"/>
      <c r="I9" s="293"/>
      <c r="J9" s="294"/>
    </row>
    <row r="10" spans="1:12" x14ac:dyDescent="0.3">
      <c r="A10" s="285" t="s">
        <v>4</v>
      </c>
      <c r="B10" s="295" t="s">
        <v>166</v>
      </c>
      <c r="C10" s="296">
        <v>0</v>
      </c>
      <c r="D10" s="297">
        <v>0</v>
      </c>
      <c r="E10" s="298">
        <v>0</v>
      </c>
      <c r="F10" s="299">
        <v>0</v>
      </c>
      <c r="G10" s="300">
        <v>0</v>
      </c>
      <c r="H10" s="301">
        <v>0</v>
      </c>
      <c r="I10" s="302">
        <v>0</v>
      </c>
      <c r="J10" s="303">
        <v>697337.9700000002</v>
      </c>
    </row>
    <row r="11" spans="1:12" x14ac:dyDescent="0.3">
      <c r="A11" s="285" t="s">
        <v>6</v>
      </c>
      <c r="B11" s="295" t="s">
        <v>167</v>
      </c>
      <c r="C11" s="287" t="s">
        <v>39</v>
      </c>
      <c r="D11" s="304">
        <v>0</v>
      </c>
      <c r="E11" s="305">
        <v>0</v>
      </c>
      <c r="F11" s="306">
        <v>0</v>
      </c>
      <c r="G11" s="307">
        <v>0</v>
      </c>
      <c r="H11" s="308">
        <v>0</v>
      </c>
      <c r="I11" s="309">
        <v>0</v>
      </c>
      <c r="J11" s="310">
        <v>-8675.6</v>
      </c>
    </row>
    <row r="12" spans="1:12" x14ac:dyDescent="0.3">
      <c r="A12" s="285" t="s">
        <v>7</v>
      </c>
      <c r="B12" s="295" t="s">
        <v>168</v>
      </c>
      <c r="C12" s="287" t="s">
        <v>39</v>
      </c>
      <c r="D12" s="304">
        <v>0</v>
      </c>
      <c r="E12" s="305">
        <v>0</v>
      </c>
      <c r="F12" s="306">
        <v>0</v>
      </c>
      <c r="G12" s="307">
        <v>0</v>
      </c>
      <c r="H12" s="308">
        <v>0</v>
      </c>
      <c r="I12" s="309">
        <v>0</v>
      </c>
      <c r="J12" s="310">
        <v>-125549</v>
      </c>
    </row>
    <row r="13" spans="1:12" x14ac:dyDescent="0.3">
      <c r="A13" s="285" t="s">
        <v>8</v>
      </c>
      <c r="B13" s="295" t="s">
        <v>69</v>
      </c>
      <c r="C13" s="311">
        <v>0</v>
      </c>
      <c r="D13" s="312">
        <v>0</v>
      </c>
      <c r="E13" s="313">
        <v>0</v>
      </c>
      <c r="F13" s="314">
        <v>0</v>
      </c>
      <c r="G13" s="315">
        <v>0</v>
      </c>
      <c r="H13" s="316">
        <v>0</v>
      </c>
      <c r="I13" s="317">
        <v>0</v>
      </c>
      <c r="J13" s="318">
        <v>563113.37000000023</v>
      </c>
    </row>
    <row r="14" spans="1:12" x14ac:dyDescent="0.3">
      <c r="A14" s="285" t="s">
        <v>9</v>
      </c>
    </row>
    <row r="15" spans="1:12" x14ac:dyDescent="0.3">
      <c r="A15" s="285" t="s">
        <v>10</v>
      </c>
      <c r="B15" s="286" t="s">
        <v>52</v>
      </c>
      <c r="C15" s="287"/>
      <c r="D15" s="288"/>
      <c r="E15" s="289"/>
      <c r="F15" s="290"/>
      <c r="G15" s="291"/>
      <c r="H15" s="292"/>
      <c r="I15" s="293"/>
      <c r="J15" s="294"/>
    </row>
    <row r="16" spans="1:12" x14ac:dyDescent="0.3">
      <c r="A16" s="285" t="s">
        <v>11</v>
      </c>
      <c r="B16" s="295" t="s">
        <v>1</v>
      </c>
      <c r="C16" s="287" t="s">
        <v>39</v>
      </c>
      <c r="D16" s="304">
        <v>136869</v>
      </c>
      <c r="E16" s="305">
        <v>136869</v>
      </c>
      <c r="F16" s="306">
        <v>2.2657481460374522</v>
      </c>
      <c r="G16" s="307">
        <v>2.9574432705725915</v>
      </c>
      <c r="H16" s="308">
        <v>3101106.83</v>
      </c>
      <c r="I16" s="309">
        <v>4047823.03</v>
      </c>
      <c r="J16" s="310">
        <v>563113.37000000023</v>
      </c>
    </row>
    <row r="17" spans="1:10" x14ac:dyDescent="0.3">
      <c r="A17" s="285" t="s">
        <v>12</v>
      </c>
      <c r="B17" s="295" t="s">
        <v>54</v>
      </c>
      <c r="C17" s="287" t="s">
        <v>39</v>
      </c>
      <c r="D17" s="304">
        <v>72293.990943225595</v>
      </c>
      <c r="E17" s="305">
        <v>72293.990943225595</v>
      </c>
      <c r="F17" s="306">
        <v>1.6265852420036542</v>
      </c>
      <c r="G17" s="307">
        <v>2.0188723412490379</v>
      </c>
      <c r="H17" s="308">
        <v>1175923.3875379658</v>
      </c>
      <c r="I17" s="309">
        <v>1459523.3875378659</v>
      </c>
      <c r="J17" s="310">
        <v>207652.12218852999</v>
      </c>
    </row>
    <row r="18" spans="1:10" x14ac:dyDescent="0.3">
      <c r="A18" s="285" t="s">
        <v>13</v>
      </c>
      <c r="B18" s="295" t="s">
        <v>169</v>
      </c>
      <c r="C18" s="319">
        <v>0</v>
      </c>
      <c r="D18" s="320">
        <v>64575.009056774405</v>
      </c>
      <c r="E18" s="321">
        <v>64575.009056774405</v>
      </c>
      <c r="F18" s="322">
        <v>0.63916290403379805</v>
      </c>
      <c r="G18" s="323">
        <v>0.93857092932355357</v>
      </c>
      <c r="H18" s="324">
        <v>1925183.4424620343</v>
      </c>
      <c r="I18" s="325">
        <v>2588299.6424621339</v>
      </c>
      <c r="J18" s="326">
        <v>355461.24781147024</v>
      </c>
    </row>
    <row r="19" spans="1:10" x14ac:dyDescent="0.3">
      <c r="A19" s="285" t="s">
        <v>14</v>
      </c>
      <c r="B19" s="295" t="s">
        <v>170</v>
      </c>
      <c r="C19" s="327">
        <v>0</v>
      </c>
      <c r="D19" s="328">
        <v>0.89322789092508237</v>
      </c>
      <c r="E19" s="329">
        <v>0.89322789092508237</v>
      </c>
      <c r="F19" s="330">
        <v>0.39294768422125037</v>
      </c>
      <c r="G19" s="331">
        <v>0.46489860212898731</v>
      </c>
      <c r="H19" s="332">
        <v>1.6371674063671753</v>
      </c>
      <c r="I19" s="333">
        <v>1.7733868909277639</v>
      </c>
      <c r="J19" s="334">
        <v>1.711811293162429</v>
      </c>
    </row>
    <row r="20" spans="1:10" x14ac:dyDescent="0.3">
      <c r="A20" s="285" t="s">
        <v>15</v>
      </c>
    </row>
    <row r="21" spans="1:10" x14ac:dyDescent="0.3">
      <c r="A21" s="285" t="s">
        <v>16</v>
      </c>
      <c r="B21" s="286" t="s">
        <v>171</v>
      </c>
      <c r="C21" s="287"/>
      <c r="D21" s="288"/>
      <c r="E21" s="289"/>
      <c r="F21" s="290"/>
      <c r="G21" s="291"/>
      <c r="H21" s="292"/>
      <c r="I21" s="293"/>
      <c r="J21" s="294"/>
    </row>
    <row r="22" spans="1:10" x14ac:dyDescent="0.3">
      <c r="A22" s="285" t="s">
        <v>17</v>
      </c>
      <c r="B22" s="295" t="s">
        <v>1</v>
      </c>
      <c r="C22" s="287" t="s">
        <v>39</v>
      </c>
      <c r="D22" s="304">
        <v>1487013</v>
      </c>
      <c r="E22" s="305">
        <v>1487013</v>
      </c>
      <c r="F22" s="306">
        <v>2.2266538954266033</v>
      </c>
      <c r="G22" s="307">
        <v>2.9290288591962543</v>
      </c>
      <c r="H22" s="308">
        <v>33110632.889999997</v>
      </c>
      <c r="I22" s="309">
        <v>43555039.909999996</v>
      </c>
      <c r="J22" s="310">
        <v>6524440.1100004008</v>
      </c>
    </row>
    <row r="23" spans="1:10" x14ac:dyDescent="0.3">
      <c r="A23" s="285" t="s">
        <v>18</v>
      </c>
      <c r="B23" s="295" t="s">
        <v>54</v>
      </c>
      <c r="C23" s="287" t="s">
        <v>39</v>
      </c>
      <c r="D23" s="304">
        <v>541374.0171801839</v>
      </c>
      <c r="E23" s="305">
        <v>541374.0171801839</v>
      </c>
      <c r="F23" s="306">
        <v>1.9230760604263151</v>
      </c>
      <c r="G23" s="307">
        <v>2.4651597044262914</v>
      </c>
      <c r="H23" s="308">
        <v>10411034.121760363</v>
      </c>
      <c r="I23" s="309">
        <v>13345734.121759761</v>
      </c>
      <c r="J23" s="310">
        <v>2295568.8165538311</v>
      </c>
    </row>
    <row r="24" spans="1:10" x14ac:dyDescent="0.3">
      <c r="A24" s="285" t="s">
        <v>19</v>
      </c>
      <c r="B24" s="295" t="s">
        <v>169</v>
      </c>
      <c r="C24" s="319">
        <v>0</v>
      </c>
      <c r="D24" s="320">
        <v>945638.9828198161</v>
      </c>
      <c r="E24" s="321">
        <v>945638.9828198161</v>
      </c>
      <c r="F24" s="322">
        <v>0.30357783500028823</v>
      </c>
      <c r="G24" s="323">
        <v>0.46386915476996293</v>
      </c>
      <c r="H24" s="324">
        <v>22699598.768239632</v>
      </c>
      <c r="I24" s="325">
        <v>30209305.788240235</v>
      </c>
      <c r="J24" s="326">
        <v>4228871.2934465697</v>
      </c>
    </row>
    <row r="25" spans="1:10" x14ac:dyDescent="0.3">
      <c r="A25" s="285" t="s">
        <v>20</v>
      </c>
      <c r="B25" s="295" t="s">
        <v>170</v>
      </c>
      <c r="C25" s="327">
        <v>0</v>
      </c>
      <c r="D25" s="328">
        <v>1.74673876619587</v>
      </c>
      <c r="E25" s="329">
        <v>1.74673876619587</v>
      </c>
      <c r="F25" s="330">
        <v>0.15786054501296734</v>
      </c>
      <c r="G25" s="331">
        <v>0.18817002157591153</v>
      </c>
      <c r="H25" s="332">
        <v>2.180340444835795</v>
      </c>
      <c r="I25" s="333">
        <v>2.2635926590943392</v>
      </c>
      <c r="J25" s="334">
        <v>1.8421888566142242</v>
      </c>
    </row>
    <row r="26" spans="1:10" x14ac:dyDescent="0.3">
      <c r="A26" s="285" t="s">
        <v>21</v>
      </c>
    </row>
    <row r="27" spans="1:10" x14ac:dyDescent="0.3">
      <c r="A27" s="285" t="s">
        <v>22</v>
      </c>
    </row>
    <row r="28" spans="1:10" x14ac:dyDescent="0.3">
      <c r="A28" s="285" t="s">
        <v>23</v>
      </c>
    </row>
    <row r="29" spans="1:10" x14ac:dyDescent="0.3">
      <c r="A29" s="285" t="s">
        <v>24</v>
      </c>
    </row>
    <row r="30" spans="1:10" x14ac:dyDescent="0.3">
      <c r="A30" s="285" t="s">
        <v>25</v>
      </c>
    </row>
    <row r="31" spans="1:10" x14ac:dyDescent="0.3">
      <c r="A31" s="285" t="s">
        <v>26</v>
      </c>
    </row>
    <row r="32" spans="1:10" x14ac:dyDescent="0.3">
      <c r="A32" s="285" t="s">
        <v>27</v>
      </c>
    </row>
    <row r="33" spans="1:12" x14ac:dyDescent="0.3">
      <c r="A33" s="285" t="s">
        <v>28</v>
      </c>
    </row>
    <row r="34" spans="1:12" x14ac:dyDescent="0.3">
      <c r="A34" s="285" t="s">
        <v>29</v>
      </c>
    </row>
    <row r="35" spans="1:12" x14ac:dyDescent="0.3">
      <c r="A35" s="285" t="s">
        <v>30</v>
      </c>
    </row>
    <row r="36" spans="1:12" x14ac:dyDescent="0.3">
      <c r="A36" s="285" t="s">
        <v>31</v>
      </c>
    </row>
    <row r="37" spans="1:12" x14ac:dyDescent="0.3">
      <c r="A37" s="285" t="s">
        <v>32</v>
      </c>
    </row>
    <row r="38" spans="1:12" x14ac:dyDescent="0.3">
      <c r="A38" s="285" t="s">
        <v>33</v>
      </c>
    </row>
    <row r="39" spans="1:12" x14ac:dyDescent="0.3">
      <c r="A39" s="285" t="s">
        <v>34</v>
      </c>
    </row>
    <row r="40" spans="1:12" x14ac:dyDescent="0.3">
      <c r="A40" s="285" t="s">
        <v>35</v>
      </c>
    </row>
    <row r="41" spans="1:12" x14ac:dyDescent="0.3">
      <c r="A41" s="285" t="s">
        <v>36</v>
      </c>
    </row>
    <row r="42" spans="1:12" x14ac:dyDescent="0.3">
      <c r="A42" s="285" t="s">
        <v>37</v>
      </c>
    </row>
    <row r="43" spans="1:12" x14ac:dyDescent="0.3">
      <c r="A43" s="285" t="s">
        <v>38</v>
      </c>
    </row>
    <row r="44" spans="1:12" x14ac:dyDescent="0.3">
      <c r="A44" s="285" t="s">
        <v>40</v>
      </c>
    </row>
    <row r="45" spans="1:12" x14ac:dyDescent="0.3">
      <c r="A45" s="285" t="s">
        <v>41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5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80" customFormat="1" x14ac:dyDescent="0.3">
      <c r="B1" s="380" t="s">
        <v>190</v>
      </c>
    </row>
    <row r="2" spans="1:13" s="380" customFormat="1" x14ac:dyDescent="0.3">
      <c r="B2" s="380" t="s">
        <v>187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50" t="s">
        <v>175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51" t="s">
        <v>42</v>
      </c>
      <c r="C6" s="251" t="s">
        <v>43</v>
      </c>
      <c r="D6" s="251" t="s">
        <v>44</v>
      </c>
      <c r="E6" s="251" t="s">
        <v>45</v>
      </c>
      <c r="F6" s="251" t="s">
        <v>46</v>
      </c>
      <c r="G6" s="251" t="s">
        <v>47</v>
      </c>
      <c r="H6" s="251" t="s">
        <v>48</v>
      </c>
      <c r="I6" s="251" t="s">
        <v>49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2" t="s">
        <v>0</v>
      </c>
      <c r="B8" s="252" t="s">
        <v>172</v>
      </c>
      <c r="C8" s="252" t="s">
        <v>119</v>
      </c>
      <c r="D8" s="252" t="s">
        <v>173</v>
      </c>
      <c r="E8" s="252" t="s">
        <v>176</v>
      </c>
      <c r="F8" s="252" t="s">
        <v>177</v>
      </c>
      <c r="G8" s="252" t="s">
        <v>178</v>
      </c>
      <c r="H8" s="252" t="s">
        <v>179</v>
      </c>
      <c r="I8" s="252" t="s">
        <v>180</v>
      </c>
    </row>
    <row r="9" spans="1:13" x14ac:dyDescent="0.3">
      <c r="A9" s="253" t="s">
        <v>3</v>
      </c>
      <c r="B9" s="254" t="s">
        <v>2</v>
      </c>
      <c r="C9" s="255"/>
      <c r="D9" s="256"/>
      <c r="E9" s="257"/>
      <c r="F9" s="258"/>
      <c r="G9" s="259"/>
      <c r="H9" s="258"/>
      <c r="I9" s="258"/>
    </row>
    <row r="10" spans="1:13" x14ac:dyDescent="0.3">
      <c r="A10" s="253" t="s">
        <v>4</v>
      </c>
      <c r="B10" s="260" t="s">
        <v>181</v>
      </c>
      <c r="C10" s="261"/>
      <c r="D10" s="262"/>
      <c r="E10" s="263"/>
      <c r="F10" s="258"/>
      <c r="G10" s="264"/>
      <c r="H10" s="258"/>
      <c r="I10" s="258"/>
    </row>
    <row r="11" spans="1:13" x14ac:dyDescent="0.3">
      <c r="A11" s="253" t="s">
        <v>6</v>
      </c>
      <c r="B11" s="265" t="s">
        <v>181</v>
      </c>
      <c r="C11" s="266" t="s">
        <v>127</v>
      </c>
      <c r="D11" s="267">
        <v>71800</v>
      </c>
      <c r="E11" s="268">
        <f>IF(( D11 * 1000 ) =0,0,( F11 * 100 ) / ( D11 * 1000 ) )</f>
        <v>3.1</v>
      </c>
      <c r="F11" s="258">
        <v>2225800</v>
      </c>
      <c r="G11" s="269">
        <f>IF(( D11 * 1000 ) =0,0,( H11 * 100 ) / ( D11 * 1000 ) )</f>
        <v>3.91</v>
      </c>
      <c r="H11" s="258">
        <v>2807380</v>
      </c>
      <c r="I11" s="258">
        <v>581580</v>
      </c>
    </row>
    <row r="12" spans="1:13" x14ac:dyDescent="0.3">
      <c r="A12" s="253" t="s">
        <v>7</v>
      </c>
      <c r="B12" s="270" t="s">
        <v>182</v>
      </c>
      <c r="C12" s="271"/>
      <c r="D12" s="272">
        <v>71800</v>
      </c>
      <c r="E12" s="273">
        <f>IF(( D12 * 1000 ) =0,0,( F12 * 100 ) / ( D12 * 1000 ) )</f>
        <v>3.1</v>
      </c>
      <c r="F12" s="274">
        <v>2225800</v>
      </c>
      <c r="G12" s="275">
        <f>IF(( D12 * 1000 ) =0,0,( H12 * 100 ) / ( D12 * 1000 ) )</f>
        <v>3.91</v>
      </c>
      <c r="H12" s="274">
        <v>2807380</v>
      </c>
      <c r="I12" s="274">
        <v>581580</v>
      </c>
    </row>
    <row r="13" spans="1:13" x14ac:dyDescent="0.3">
      <c r="A13" s="253" t="s">
        <v>8</v>
      </c>
      <c r="B13" s="276" t="s">
        <v>132</v>
      </c>
      <c r="C13" s="277"/>
      <c r="D13" s="278">
        <v>71800</v>
      </c>
      <c r="E13" s="279">
        <f>IF(( D13 * 1000 ) =0,0,( F13 * 100 ) / ( D13 * 1000 ) )</f>
        <v>3.1</v>
      </c>
      <c r="F13" s="280">
        <v>2225800</v>
      </c>
      <c r="G13" s="281">
        <f>IF(( D13 * 1000 ) =0,0,( H13 * 100 ) / ( D13 * 1000 ) )</f>
        <v>3.91</v>
      </c>
      <c r="H13" s="280">
        <v>2807380</v>
      </c>
      <c r="I13" s="280">
        <v>581580</v>
      </c>
    </row>
    <row r="14" spans="1:13" x14ac:dyDescent="0.3">
      <c r="A14" s="253" t="s">
        <v>9</v>
      </c>
    </row>
    <row r="15" spans="1:13" x14ac:dyDescent="0.3">
      <c r="A15" s="253" t="s">
        <v>10</v>
      </c>
      <c r="B15" s="254" t="s">
        <v>1</v>
      </c>
      <c r="C15" s="255"/>
      <c r="D15" s="256"/>
      <c r="E15" s="257"/>
      <c r="F15" s="258"/>
      <c r="G15" s="259"/>
      <c r="H15" s="258"/>
      <c r="I15" s="258"/>
    </row>
    <row r="16" spans="1:13" x14ac:dyDescent="0.3">
      <c r="A16" s="253" t="s">
        <v>11</v>
      </c>
      <c r="B16" s="260" t="s">
        <v>181</v>
      </c>
      <c r="C16" s="261"/>
      <c r="D16" s="262"/>
      <c r="E16" s="263"/>
      <c r="F16" s="258"/>
      <c r="G16" s="264"/>
      <c r="H16" s="258"/>
      <c r="I16" s="258"/>
    </row>
    <row r="17" spans="1:9" x14ac:dyDescent="0.3">
      <c r="A17" s="253" t="s">
        <v>12</v>
      </c>
      <c r="B17" s="265" t="s">
        <v>140</v>
      </c>
      <c r="C17" s="266" t="s">
        <v>129</v>
      </c>
      <c r="D17" s="267">
        <v>150</v>
      </c>
      <c r="E17" s="268">
        <f t="shared" ref="E17:E24" si="0">IF(( D17 * 1000 ) =0,0,( F17 * 100 ) / ( D17 * 1000 ) )</f>
        <v>3.9</v>
      </c>
      <c r="F17" s="258">
        <v>5850</v>
      </c>
      <c r="G17" s="269">
        <f t="shared" ref="G17:G24" si="1">IF(( D17 * 1000 ) =0,0,( H17 * 100 ) / ( D17 * 1000 ) )</f>
        <v>5.5346666666666664</v>
      </c>
      <c r="H17" s="258">
        <v>8302</v>
      </c>
      <c r="I17" s="258">
        <v>2452</v>
      </c>
    </row>
    <row r="18" spans="1:9" x14ac:dyDescent="0.3">
      <c r="A18" s="253" t="s">
        <v>13</v>
      </c>
      <c r="B18" s="265" t="s">
        <v>141</v>
      </c>
      <c r="C18" s="266" t="s">
        <v>129</v>
      </c>
      <c r="D18" s="267">
        <v>2351</v>
      </c>
      <c r="E18" s="268">
        <f t="shared" si="0"/>
        <v>4.0507443641003826</v>
      </c>
      <c r="F18" s="258">
        <v>95233</v>
      </c>
      <c r="G18" s="269">
        <f t="shared" si="1"/>
        <v>5.9402296894938313</v>
      </c>
      <c r="H18" s="258">
        <v>139654.79999999999</v>
      </c>
      <c r="I18" s="258">
        <v>44421.799999999988</v>
      </c>
    </row>
    <row r="19" spans="1:9" x14ac:dyDescent="0.3">
      <c r="A19" s="253" t="s">
        <v>14</v>
      </c>
      <c r="B19" s="265" t="s">
        <v>142</v>
      </c>
      <c r="C19" s="266" t="s">
        <v>129</v>
      </c>
      <c r="D19" s="267">
        <v>255</v>
      </c>
      <c r="E19" s="268">
        <f t="shared" si="0"/>
        <v>3.6196078431372549</v>
      </c>
      <c r="F19" s="258">
        <v>9230</v>
      </c>
      <c r="G19" s="269">
        <f t="shared" si="1"/>
        <v>5.3928823529411769</v>
      </c>
      <c r="H19" s="258">
        <v>13751.85</v>
      </c>
      <c r="I19" s="258">
        <v>4521.8500000000004</v>
      </c>
    </row>
    <row r="20" spans="1:9" x14ac:dyDescent="0.3">
      <c r="A20" s="253" t="s">
        <v>15</v>
      </c>
      <c r="B20" s="265" t="s">
        <v>145</v>
      </c>
      <c r="C20" s="266" t="s">
        <v>129</v>
      </c>
      <c r="D20" s="267">
        <v>105</v>
      </c>
      <c r="E20" s="268">
        <f t="shared" si="0"/>
        <v>3.7571428571428571</v>
      </c>
      <c r="F20" s="258">
        <v>3945</v>
      </c>
      <c r="G20" s="269">
        <f t="shared" si="1"/>
        <v>4.7065714285714284</v>
      </c>
      <c r="H20" s="258">
        <v>4941.8999999999996</v>
      </c>
      <c r="I20" s="258">
        <v>996.89999999999964</v>
      </c>
    </row>
    <row r="21" spans="1:9" x14ac:dyDescent="0.3">
      <c r="A21" s="253" t="s">
        <v>16</v>
      </c>
      <c r="B21" s="265" t="s">
        <v>150</v>
      </c>
      <c r="C21" s="266" t="s">
        <v>129</v>
      </c>
      <c r="D21" s="267">
        <v>50</v>
      </c>
      <c r="E21" s="268">
        <f t="shared" si="0"/>
        <v>1.5</v>
      </c>
      <c r="F21" s="258">
        <v>750</v>
      </c>
      <c r="G21" s="269">
        <f t="shared" si="1"/>
        <v>2.1070000000000002</v>
      </c>
      <c r="H21" s="258">
        <v>1053.5</v>
      </c>
      <c r="I21" s="258">
        <v>303.5</v>
      </c>
    </row>
    <row r="22" spans="1:9" x14ac:dyDescent="0.3">
      <c r="A22" s="253" t="s">
        <v>17</v>
      </c>
      <c r="B22" s="265" t="s">
        <v>151</v>
      </c>
      <c r="C22" s="266" t="s">
        <v>129</v>
      </c>
      <c r="D22" s="267">
        <v>1339</v>
      </c>
      <c r="E22" s="268">
        <f t="shared" si="0"/>
        <v>4.4379387602688576</v>
      </c>
      <c r="F22" s="258">
        <v>59424</v>
      </c>
      <c r="G22" s="269">
        <f t="shared" si="1"/>
        <v>5.4399156086631812</v>
      </c>
      <c r="H22" s="258">
        <v>72840.47</v>
      </c>
      <c r="I22" s="258">
        <v>13416.470000000001</v>
      </c>
    </row>
    <row r="23" spans="1:9" x14ac:dyDescent="0.3">
      <c r="A23" s="253" t="s">
        <v>18</v>
      </c>
      <c r="B23" s="265" t="s">
        <v>152</v>
      </c>
      <c r="C23" s="266" t="s">
        <v>129</v>
      </c>
      <c r="D23" s="267">
        <v>25</v>
      </c>
      <c r="E23" s="268">
        <f t="shared" si="0"/>
        <v>4.8</v>
      </c>
      <c r="F23" s="258">
        <v>1200</v>
      </c>
      <c r="G23" s="269">
        <f t="shared" si="1"/>
        <v>6.2329999999999997</v>
      </c>
      <c r="H23" s="258">
        <v>1558.25</v>
      </c>
      <c r="I23" s="258">
        <v>358.25</v>
      </c>
    </row>
    <row r="24" spans="1:9" x14ac:dyDescent="0.3">
      <c r="A24" s="253" t="s">
        <v>19</v>
      </c>
      <c r="B24" s="270" t="s">
        <v>182</v>
      </c>
      <c r="C24" s="271"/>
      <c r="D24" s="272">
        <v>4275</v>
      </c>
      <c r="E24" s="273">
        <f t="shared" si="0"/>
        <v>4.1083508771929829</v>
      </c>
      <c r="F24" s="274">
        <v>175632</v>
      </c>
      <c r="G24" s="275">
        <f t="shared" si="1"/>
        <v>5.6632226900584799</v>
      </c>
      <c r="H24" s="274">
        <v>242102.77</v>
      </c>
      <c r="I24" s="274">
        <v>66470.76999999999</v>
      </c>
    </row>
    <row r="25" spans="1:9" x14ac:dyDescent="0.3">
      <c r="A25" s="253" t="s">
        <v>20</v>
      </c>
      <c r="B25" s="260" t="s">
        <v>157</v>
      </c>
      <c r="C25" s="261"/>
      <c r="D25" s="262"/>
      <c r="E25" s="263"/>
      <c r="F25" s="258"/>
      <c r="G25" s="264"/>
      <c r="H25" s="258"/>
      <c r="I25" s="258"/>
    </row>
    <row r="26" spans="1:9" x14ac:dyDescent="0.3">
      <c r="A26" s="253" t="s">
        <v>21</v>
      </c>
      <c r="B26" s="265" t="s">
        <v>160</v>
      </c>
      <c r="C26" s="266" t="s">
        <v>157</v>
      </c>
      <c r="D26" s="267">
        <v>196</v>
      </c>
      <c r="E26" s="268">
        <f>IF(( D26 * 1000 ) =0,0,( F26 * 100 ) / ( D26 * 1000 ) )</f>
        <v>4.6680408163265303</v>
      </c>
      <c r="F26" s="258">
        <v>9149.36</v>
      </c>
      <c r="G26" s="269">
        <f>IF(( D26 * 1000 ) =0,0,( H26 * 100 ) / ( D26 * 1000 ) )</f>
        <v>5.4974999999999996</v>
      </c>
      <c r="H26" s="258">
        <v>10775.1</v>
      </c>
      <c r="I26" s="258">
        <v>1625.7399999999998</v>
      </c>
    </row>
    <row r="27" spans="1:9" x14ac:dyDescent="0.3">
      <c r="A27" s="253" t="s">
        <v>22</v>
      </c>
      <c r="B27" s="265" t="s">
        <v>183</v>
      </c>
      <c r="C27" s="266" t="s">
        <v>157</v>
      </c>
      <c r="D27" s="267">
        <v>40</v>
      </c>
      <c r="E27" s="268">
        <f>IF(( D27 * 1000 ) =0,0,( F27 * 100 ) / ( D27 * 1000 ) )</f>
        <v>3.6411250000000002</v>
      </c>
      <c r="F27" s="258">
        <v>1456.45</v>
      </c>
      <c r="G27" s="269">
        <f>IF(( D27 * 1000 ) =0,0,( H27 * 100 ) / ( D27 * 1000 ) )</f>
        <v>4.5129999999999999</v>
      </c>
      <c r="H27" s="258">
        <v>1805.2</v>
      </c>
      <c r="I27" s="258">
        <v>348.75</v>
      </c>
    </row>
    <row r="28" spans="1:9" x14ac:dyDescent="0.3">
      <c r="A28" s="253" t="s">
        <v>23</v>
      </c>
      <c r="B28" s="265" t="s">
        <v>162</v>
      </c>
      <c r="C28" s="266" t="s">
        <v>157</v>
      </c>
      <c r="D28" s="267">
        <v>0</v>
      </c>
      <c r="E28" s="268">
        <f>IF(( D28 * 1000 ) =0,0,( F28 * 100 ) / ( D28 * 1000 ) )</f>
        <v>0</v>
      </c>
      <c r="F28" s="258">
        <v>233.45</v>
      </c>
      <c r="G28" s="269">
        <f>IF(( D28 * 1000 ) =0,0,( H28 * 100 ) / ( D28 * 1000 ) )</f>
        <v>0</v>
      </c>
      <c r="H28" s="258">
        <v>0</v>
      </c>
      <c r="I28" s="258">
        <v>-233.45</v>
      </c>
    </row>
    <row r="29" spans="1:9" x14ac:dyDescent="0.3">
      <c r="A29" s="253" t="s">
        <v>24</v>
      </c>
      <c r="B29" s="270" t="s">
        <v>163</v>
      </c>
      <c r="C29" s="271"/>
      <c r="D29" s="272">
        <v>236</v>
      </c>
      <c r="E29" s="273">
        <f>IF(( D29 * 1000 ) =0,0,( F29 * 100 ) / ( D29 * 1000 ) )</f>
        <v>4.5929067796610177</v>
      </c>
      <c r="F29" s="274">
        <v>10839.260000000002</v>
      </c>
      <c r="G29" s="275">
        <f>IF(( D29 * 1000 ) =0,0,( H29 * 100 ) / ( D29 * 1000 ) )</f>
        <v>5.3306355932203386</v>
      </c>
      <c r="H29" s="274">
        <v>12580.300000000001</v>
      </c>
      <c r="I29" s="274">
        <v>1741.0399999999997</v>
      </c>
    </row>
    <row r="30" spans="1:9" x14ac:dyDescent="0.3">
      <c r="A30" s="253" t="s">
        <v>25</v>
      </c>
      <c r="B30" s="276" t="s">
        <v>164</v>
      </c>
      <c r="C30" s="277"/>
      <c r="D30" s="278">
        <v>4511</v>
      </c>
      <c r="E30" s="279">
        <f>IF(( D30 * 1000 ) =0,0,( F30 * 100 ) / ( D30 * 1000 ) )</f>
        <v>4.1337011749057861</v>
      </c>
      <c r="F30" s="280">
        <v>186471.26</v>
      </c>
      <c r="G30" s="281">
        <f>IF(( D30 * 1000 ) =0,0,( H30 * 100 ) / ( D30 * 1000 ) )</f>
        <v>5.6458228774107733</v>
      </c>
      <c r="H30" s="280">
        <v>254683.06999999998</v>
      </c>
      <c r="I30" s="280">
        <v>68211.809999999983</v>
      </c>
    </row>
    <row r="31" spans="1:9" x14ac:dyDescent="0.3">
      <c r="A31" s="253" t="s">
        <v>26</v>
      </c>
    </row>
    <row r="32" spans="1:9" x14ac:dyDescent="0.3">
      <c r="A32" s="253" t="s">
        <v>27</v>
      </c>
    </row>
    <row r="33" spans="1:13" x14ac:dyDescent="0.3">
      <c r="A33" s="253" t="s">
        <v>28</v>
      </c>
    </row>
    <row r="34" spans="1:13" x14ac:dyDescent="0.3">
      <c r="A34" s="253" t="s">
        <v>29</v>
      </c>
    </row>
    <row r="35" spans="1:13" x14ac:dyDescent="0.3">
      <c r="A35" s="253" t="s">
        <v>30</v>
      </c>
    </row>
    <row r="36" spans="1:13" x14ac:dyDescent="0.3">
      <c r="A36" s="253" t="s">
        <v>31</v>
      </c>
    </row>
    <row r="37" spans="1:13" x14ac:dyDescent="0.3">
      <c r="A37" s="253" t="s">
        <v>32</v>
      </c>
    </row>
    <row r="38" spans="1:13" x14ac:dyDescent="0.3">
      <c r="A38" s="253" t="s">
        <v>33</v>
      </c>
    </row>
    <row r="39" spans="1:13" x14ac:dyDescent="0.3">
      <c r="A39" s="253" t="s">
        <v>34</v>
      </c>
    </row>
    <row r="40" spans="1:13" x14ac:dyDescent="0.3">
      <c r="A40" s="253" t="s">
        <v>35</v>
      </c>
    </row>
    <row r="41" spans="1:13" x14ac:dyDescent="0.3">
      <c r="A41" s="253" t="s">
        <v>36</v>
      </c>
    </row>
    <row r="42" spans="1:13" x14ac:dyDescent="0.3">
      <c r="A42" s="253" t="s">
        <v>37</v>
      </c>
    </row>
    <row r="43" spans="1:13" x14ac:dyDescent="0.3">
      <c r="A43" s="253" t="s">
        <v>38</v>
      </c>
    </row>
    <row r="44" spans="1:13" x14ac:dyDescent="0.3">
      <c r="A44" s="253" t="s">
        <v>40</v>
      </c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80" customFormat="1" x14ac:dyDescent="0.3">
      <c r="B1" s="380" t="s">
        <v>191</v>
      </c>
    </row>
    <row r="2" spans="1:13" s="380" customFormat="1" x14ac:dyDescent="0.3">
      <c r="B2" s="380" t="s">
        <v>187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5" t="s">
        <v>51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6" t="s">
        <v>42</v>
      </c>
      <c r="C6" s="226" t="s">
        <v>43</v>
      </c>
      <c r="D6" s="226" t="s">
        <v>44</v>
      </c>
      <c r="E6" s="226" t="s">
        <v>45</v>
      </c>
      <c r="F6" s="226" t="s">
        <v>46</v>
      </c>
      <c r="G6" s="226" t="s">
        <v>47</v>
      </c>
      <c r="H6" s="226" t="s">
        <v>48</v>
      </c>
      <c r="I6" s="226" t="s">
        <v>49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7" t="s">
        <v>0</v>
      </c>
      <c r="B8" s="227" t="s">
        <v>172</v>
      </c>
      <c r="C8" s="227" t="s">
        <v>119</v>
      </c>
      <c r="D8" s="227" t="s">
        <v>173</v>
      </c>
      <c r="E8" s="227" t="s">
        <v>184</v>
      </c>
      <c r="F8" s="227" t="s">
        <v>177</v>
      </c>
      <c r="G8" s="227" t="s">
        <v>185</v>
      </c>
      <c r="H8" s="227" t="s">
        <v>179</v>
      </c>
      <c r="I8" s="227" t="s">
        <v>180</v>
      </c>
    </row>
    <row r="9" spans="1:13" x14ac:dyDescent="0.3">
      <c r="A9" s="228" t="s">
        <v>3</v>
      </c>
      <c r="B9" s="229" t="s">
        <v>52</v>
      </c>
      <c r="C9" s="230"/>
      <c r="D9" s="231"/>
      <c r="E9" s="232"/>
      <c r="F9" s="233"/>
      <c r="G9" s="234"/>
      <c r="H9" s="233"/>
      <c r="I9" s="233"/>
    </row>
    <row r="10" spans="1:13" x14ac:dyDescent="0.3">
      <c r="A10" s="228" t="s">
        <v>4</v>
      </c>
      <c r="B10" s="235" t="s">
        <v>1</v>
      </c>
      <c r="C10" s="236">
        <v>0</v>
      </c>
      <c r="D10" s="237">
        <v>4511</v>
      </c>
      <c r="E10" s="238">
        <v>4.1337011749057861</v>
      </c>
      <c r="F10" s="233">
        <v>186471.26</v>
      </c>
      <c r="G10" s="239">
        <v>5.6458228774107742</v>
      </c>
      <c r="H10" s="233">
        <v>254683.07</v>
      </c>
      <c r="I10" s="233">
        <v>68211.81</v>
      </c>
    </row>
    <row r="11" spans="1:13" x14ac:dyDescent="0.3">
      <c r="A11" s="228" t="s">
        <v>6</v>
      </c>
      <c r="B11" s="235" t="s">
        <v>54</v>
      </c>
      <c r="C11" s="236">
        <v>0</v>
      </c>
      <c r="D11" s="237">
        <v>71800</v>
      </c>
      <c r="E11" s="238">
        <v>3.1</v>
      </c>
      <c r="F11" s="233">
        <v>2225800</v>
      </c>
      <c r="G11" s="239">
        <v>3.91</v>
      </c>
      <c r="H11" s="233">
        <v>2807380</v>
      </c>
      <c r="I11" s="233">
        <v>581580</v>
      </c>
    </row>
    <row r="12" spans="1:13" x14ac:dyDescent="0.3">
      <c r="A12" s="228" t="s">
        <v>7</v>
      </c>
      <c r="B12" s="235" t="s">
        <v>169</v>
      </c>
      <c r="C12" s="240">
        <v>0</v>
      </c>
      <c r="D12" s="241">
        <v>-67289</v>
      </c>
      <c r="E12" s="242">
        <v>1.0337011749057861</v>
      </c>
      <c r="F12" s="243">
        <v>-2039328.74</v>
      </c>
      <c r="G12" s="244">
        <v>1.735822877410774</v>
      </c>
      <c r="H12" s="243">
        <v>-2552696.9300000002</v>
      </c>
      <c r="I12" s="243">
        <v>-513368.19</v>
      </c>
    </row>
    <row r="13" spans="1:13" x14ac:dyDescent="0.3">
      <c r="A13" s="228" t="s">
        <v>8</v>
      </c>
      <c r="B13" s="235" t="s">
        <v>170</v>
      </c>
      <c r="C13" s="245">
        <v>0</v>
      </c>
      <c r="D13" s="246">
        <v>-0.93717270194986069</v>
      </c>
      <c r="E13" s="247">
        <v>0.33345199190509228</v>
      </c>
      <c r="F13" s="248">
        <v>-0.91622281426902685</v>
      </c>
      <c r="G13" s="249">
        <v>0.44394446992602915</v>
      </c>
      <c r="H13" s="248">
        <v>-0.90928087042010708</v>
      </c>
      <c r="I13" s="248">
        <v>-0.8827129371711544</v>
      </c>
    </row>
    <row r="14" spans="1:13" x14ac:dyDescent="0.3">
      <c r="A14" s="228" t="s">
        <v>9</v>
      </c>
    </row>
    <row r="15" spans="1:13" x14ac:dyDescent="0.3">
      <c r="A15" s="228" t="s">
        <v>10</v>
      </c>
      <c r="B15" s="229" t="s">
        <v>174</v>
      </c>
      <c r="C15" s="230"/>
      <c r="D15" s="231"/>
      <c r="E15" s="232"/>
      <c r="F15" s="233"/>
      <c r="G15" s="234"/>
      <c r="H15" s="233"/>
      <c r="I15" s="233"/>
    </row>
    <row r="16" spans="1:13" x14ac:dyDescent="0.3">
      <c r="A16" s="228" t="s">
        <v>11</v>
      </c>
      <c r="B16" s="235" t="s">
        <v>1</v>
      </c>
      <c r="C16" s="236">
        <v>0</v>
      </c>
      <c r="D16" s="237">
        <v>48041</v>
      </c>
      <c r="E16" s="238">
        <v>4.6999220873836931</v>
      </c>
      <c r="F16" s="233">
        <v>2257889.5699999998</v>
      </c>
      <c r="G16" s="239">
        <v>6.8664637497137866</v>
      </c>
      <c r="H16" s="233">
        <v>3298717.8499999996</v>
      </c>
      <c r="I16" s="233">
        <v>1040828.2799999998</v>
      </c>
    </row>
    <row r="17" spans="1:9" x14ac:dyDescent="0.3">
      <c r="A17" s="228" t="s">
        <v>12</v>
      </c>
      <c r="B17" s="235" t="s">
        <v>54</v>
      </c>
      <c r="C17" s="236">
        <v>0</v>
      </c>
      <c r="D17" s="237">
        <v>449800</v>
      </c>
      <c r="E17" s="238">
        <v>3.1884484215206759</v>
      </c>
      <c r="F17" s="233">
        <v>14341641</v>
      </c>
      <c r="G17" s="239">
        <v>5.0294664295242333</v>
      </c>
      <c r="H17" s="233">
        <v>22622540</v>
      </c>
      <c r="I17" s="233">
        <v>8280899</v>
      </c>
    </row>
    <row r="18" spans="1:9" x14ac:dyDescent="0.3">
      <c r="A18" s="228" t="s">
        <v>13</v>
      </c>
      <c r="B18" s="235" t="s">
        <v>169</v>
      </c>
      <c r="C18" s="240">
        <v>0</v>
      </c>
      <c r="D18" s="241">
        <v>-401759</v>
      </c>
      <c r="E18" s="242">
        <v>1.5114736658630172</v>
      </c>
      <c r="F18" s="243">
        <v>-12083751.43</v>
      </c>
      <c r="G18" s="244">
        <v>1.8369973201895533</v>
      </c>
      <c r="H18" s="243">
        <v>-19323822.149999999</v>
      </c>
      <c r="I18" s="243">
        <v>-7240070.7200000007</v>
      </c>
    </row>
    <row r="19" spans="1:9" x14ac:dyDescent="0.3">
      <c r="A19" s="228" t="s">
        <v>14</v>
      </c>
      <c r="B19" s="235" t="s">
        <v>170</v>
      </c>
      <c r="C19" s="245">
        <v>0</v>
      </c>
      <c r="D19" s="246">
        <v>-0.89319475322365494</v>
      </c>
      <c r="E19" s="247">
        <v>0.47404676696703335</v>
      </c>
      <c r="F19" s="248">
        <v>-0.8425640712942124</v>
      </c>
      <c r="G19" s="249">
        <v>0.36524695928099188</v>
      </c>
      <c r="H19" s="248">
        <v>-0.85418446160333894</v>
      </c>
      <c r="I19" s="248">
        <v>-0.87430974825317886</v>
      </c>
    </row>
    <row r="20" spans="1:9" x14ac:dyDescent="0.3">
      <c r="A20" s="228" t="s">
        <v>15</v>
      </c>
    </row>
    <row r="21" spans="1:9" x14ac:dyDescent="0.3">
      <c r="A21" s="228" t="s">
        <v>16</v>
      </c>
    </row>
    <row r="22" spans="1:9" x14ac:dyDescent="0.3">
      <c r="A22" s="228" t="s">
        <v>17</v>
      </c>
    </row>
    <row r="23" spans="1:9" x14ac:dyDescent="0.3">
      <c r="A23" s="228" t="s">
        <v>18</v>
      </c>
    </row>
    <row r="24" spans="1:9" x14ac:dyDescent="0.3">
      <c r="A24" s="228" t="s">
        <v>19</v>
      </c>
    </row>
    <row r="25" spans="1:9" x14ac:dyDescent="0.3">
      <c r="A25" s="228" t="s">
        <v>20</v>
      </c>
    </row>
    <row r="26" spans="1:9" x14ac:dyDescent="0.3">
      <c r="A26" s="228" t="s">
        <v>21</v>
      </c>
    </row>
    <row r="27" spans="1:9" x14ac:dyDescent="0.3">
      <c r="A27" s="228" t="s">
        <v>22</v>
      </c>
    </row>
    <row r="28" spans="1:9" x14ac:dyDescent="0.3">
      <c r="A28" s="228" t="s">
        <v>23</v>
      </c>
    </row>
    <row r="29" spans="1:9" x14ac:dyDescent="0.3">
      <c r="A29" s="228" t="s">
        <v>24</v>
      </c>
    </row>
    <row r="30" spans="1:9" x14ac:dyDescent="0.3">
      <c r="A30" s="228" t="s">
        <v>25</v>
      </c>
    </row>
    <row r="31" spans="1:9" x14ac:dyDescent="0.3">
      <c r="A31" s="228" t="s">
        <v>26</v>
      </c>
    </row>
    <row r="32" spans="1:9" x14ac:dyDescent="0.3">
      <c r="A32" s="228" t="s">
        <v>27</v>
      </c>
    </row>
    <row r="33" spans="1:13" x14ac:dyDescent="0.3">
      <c r="A33" s="228" t="s">
        <v>28</v>
      </c>
    </row>
    <row r="34" spans="1:13" x14ac:dyDescent="0.3">
      <c r="A34" s="228" t="s">
        <v>29</v>
      </c>
    </row>
    <row r="35" spans="1:13" x14ac:dyDescent="0.3">
      <c r="A35" s="228" t="s">
        <v>30</v>
      </c>
    </row>
    <row r="36" spans="1:13" x14ac:dyDescent="0.3">
      <c r="A36" s="228" t="s">
        <v>31</v>
      </c>
    </row>
    <row r="37" spans="1:13" x14ac:dyDescent="0.3">
      <c r="A37" s="228" t="s">
        <v>32</v>
      </c>
    </row>
    <row r="38" spans="1:13" x14ac:dyDescent="0.3">
      <c r="A38" s="228" t="s">
        <v>33</v>
      </c>
    </row>
    <row r="39" spans="1:13" x14ac:dyDescent="0.3">
      <c r="A39" s="228" t="s">
        <v>34</v>
      </c>
    </row>
    <row r="40" spans="1:13" x14ac:dyDescent="0.3">
      <c r="A40" s="228" t="s">
        <v>35</v>
      </c>
    </row>
    <row r="41" spans="1:13" x14ac:dyDescent="0.3">
      <c r="A41" s="228" t="s">
        <v>36</v>
      </c>
    </row>
    <row r="42" spans="1:13" x14ac:dyDescent="0.3">
      <c r="A42" s="228" t="s">
        <v>37</v>
      </c>
    </row>
    <row r="43" spans="1:13" x14ac:dyDescent="0.3">
      <c r="A43" s="228" t="s">
        <v>38</v>
      </c>
    </row>
    <row r="44" spans="1:13" x14ac:dyDescent="0.3">
      <c r="A44" s="228" t="s">
        <v>40</v>
      </c>
    </row>
    <row r="45" spans="1:13" x14ac:dyDescent="0.3">
      <c r="A45" s="228" t="s">
        <v>41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44AD0-1580-4946-BEEE-D420A9981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066BD-6059-40AE-BD1E-D7D3743126E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398C641D-C629-4918-AD0E-72259FBE27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 Schedule</vt:lpstr>
      <vt:lpstr>A6 Schedule</vt:lpstr>
      <vt:lpstr>A6.1 Schedule</vt:lpstr>
      <vt:lpstr>A9 Schedule</vt:lpstr>
      <vt:lpstr>A9.1 Schedule</vt:lpstr>
      <vt:lpstr>'A2 Schedule'!Print_Titles</vt:lpstr>
      <vt:lpstr>'A6 Schedule'!Print_Titles</vt:lpstr>
      <vt:lpstr>'A6.1 Schedule'!Print_Titles</vt:lpstr>
      <vt:lpstr>'A9 Schedule'!Print_Titles</vt:lpstr>
      <vt:lpstr>'A9.1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2016-05-23T18:07:29Z</dcterms:created>
  <dcterms:modified xsi:type="dcterms:W3CDTF">2016-05-28T14:44:53Z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