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9416" windowHeight="11016"/>
  </bookViews>
  <sheets>
    <sheet name="Calculation" sheetId="2" r:id="rId1"/>
    <sheet name="A-14(a)" sheetId="1" r:id="rId2"/>
    <sheet name="R&amp;R Summary 2014" sheetId="4" r:id="rId3"/>
    <sheet name="Rate and Revenue 2014" sheetId="3" r:id="rId4"/>
    <sheet name="PL-1 JV Revenue" sheetId="5" r:id="rId5"/>
    <sheet name="CILC Incentiv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#REF!</definedName>
    <definedName name="\A">#REF!</definedName>
    <definedName name="\b">'[1]TXSCHD Download'!#REF!</definedName>
    <definedName name="\c">#REF!</definedName>
    <definedName name="\D">#REF!</definedName>
    <definedName name="\e">'[2]purch software &lt;25k'!#REF!</definedName>
    <definedName name="\f">#REF!</definedName>
    <definedName name="\l">[3]ISFPLSUB!#REF!</definedName>
    <definedName name="\n">'[4]14802'!$AA$15</definedName>
    <definedName name="\P">#REF!</definedName>
    <definedName name="\q">#REF!</definedName>
    <definedName name="\r">#REF!</definedName>
    <definedName name="\s">#REF!</definedName>
    <definedName name="\t">'[4]14802'!$Z$2</definedName>
    <definedName name="\v">#REF!</definedName>
    <definedName name="\y">[3]JVTAX.XLS!#REF!</definedName>
    <definedName name="\z">#REF!</definedName>
    <definedName name="___ESY12">[3]ISFPLSUB!#REF!</definedName>
    <definedName name="___INP5">'[1]TXSCHD Download'!#REF!</definedName>
    <definedName name="__APB93">#REF!</definedName>
    <definedName name="__APB94">#REF!</definedName>
    <definedName name="__APB95">#REF!</definedName>
    <definedName name="__AST0121">#REF!</definedName>
    <definedName name="__AST012110">#REF!</definedName>
    <definedName name="__AST012120">#REF!</definedName>
    <definedName name="__AST0122">#REF!</definedName>
    <definedName name="__AST012211">#REF!</definedName>
    <definedName name="__AST012215">#REF!</definedName>
    <definedName name="__AST012221">#REF!</definedName>
    <definedName name="__AST012290">#REF!</definedName>
    <definedName name="__AST0123">#REF!</definedName>
    <definedName name="__AST012301">#REF!</definedName>
    <definedName name="__AST012310">#REF!</definedName>
    <definedName name="__AST012311">#REF!</definedName>
    <definedName name="__AST012312">#REF!</definedName>
    <definedName name="__AST012314">#REF!</definedName>
    <definedName name="__AST012315">#REF!</definedName>
    <definedName name="__AST012316">#REF!</definedName>
    <definedName name="__AST012317">#REF!</definedName>
    <definedName name="__AST012319">#REF!</definedName>
    <definedName name="__AST012320">#REF!</definedName>
    <definedName name="__AST012322">#REF!</definedName>
    <definedName name="__AST012323">#REF!</definedName>
    <definedName name="__AST012324">#REF!</definedName>
    <definedName name="__AST0124">#REF!</definedName>
    <definedName name="__AST012400">#REF!</definedName>
    <definedName name="__AST012411">#REF!</definedName>
    <definedName name="__AST012412">#REF!</definedName>
    <definedName name="__AST012414">#REF!</definedName>
    <definedName name="__AST012415">#REF!</definedName>
    <definedName name="__AST012450">#REF!</definedName>
    <definedName name="__AST0126">#REF!</definedName>
    <definedName name="__AST012611">#REF!</definedName>
    <definedName name="__AST012612">#REF!</definedName>
    <definedName name="__AST012613">#REF!</definedName>
    <definedName name="__AST012614">#REF!</definedName>
    <definedName name="__AST012615">#REF!</definedName>
    <definedName name="__AST0128">#REF!</definedName>
    <definedName name="__AST012811">#REF!</definedName>
    <definedName name="__AST012815">#REF!</definedName>
    <definedName name="__AST012816">#REF!</definedName>
    <definedName name="__AST012840">#REF!</definedName>
    <definedName name="__AST016590">#REF!</definedName>
    <definedName name="__AST018201">#REF!</definedName>
    <definedName name="__AST018202">#REF!</definedName>
    <definedName name="__AST018203">#REF!</definedName>
    <definedName name="__AST018204">#REF!</definedName>
    <definedName name="__AST018221">#REF!</definedName>
    <definedName name="__AST018230">#REF!</definedName>
    <definedName name="__AST018231">#REF!</definedName>
    <definedName name="__AST018232">#REF!</definedName>
    <definedName name="__AST018233">#REF!</definedName>
    <definedName name="__AST018234">#REF!</definedName>
    <definedName name="__AST018235">#REF!</definedName>
    <definedName name="__AST018236">#REF!</definedName>
    <definedName name="__AST018237">#REF!</definedName>
    <definedName name="__AST018238">#REF!</definedName>
    <definedName name="__AST018288">#REF!</definedName>
    <definedName name="__AST018289">#REF!</definedName>
    <definedName name="__AST018611">#REF!</definedName>
    <definedName name="__AST018614">#REF!</definedName>
    <definedName name="__AST018617">#REF!</definedName>
    <definedName name="__AST018619">#REF!</definedName>
    <definedName name="__AST018620">#REF!</definedName>
    <definedName name="__AST018621">#REF!</definedName>
    <definedName name="__AST018622">#REF!</definedName>
    <definedName name="__AST018625">#REF!</definedName>
    <definedName name="__AST018627">#REF!</definedName>
    <definedName name="__AST018631">#REF!</definedName>
    <definedName name="__AST018632">#REF!</definedName>
    <definedName name="__AST018633">#REF!</definedName>
    <definedName name="__AST018634">#REF!</definedName>
    <definedName name="__AST018635">#REF!</definedName>
    <definedName name="__AST018636">#REF!</definedName>
    <definedName name="__AST018637">#REF!</definedName>
    <definedName name="__AST018638">#REF!</definedName>
    <definedName name="__AST018639">#REF!</definedName>
    <definedName name="__AST018640">#REF!</definedName>
    <definedName name="__AST018641">#REF!</definedName>
    <definedName name="__AST018650">#REF!</definedName>
    <definedName name="__AST018651">#REF!</definedName>
    <definedName name="__AST018655">#REF!</definedName>
    <definedName name="__AST018657">#REF!</definedName>
    <definedName name="__AST018664">#REF!</definedName>
    <definedName name="__AST018668">#REF!</definedName>
    <definedName name="__AST018669">#REF!</definedName>
    <definedName name="__AST018670">#REF!</definedName>
    <definedName name="__AST018672">#REF!</definedName>
    <definedName name="__AST018674">#REF!</definedName>
    <definedName name="__AST018675">#REF!</definedName>
    <definedName name="__AST018677">#REF!</definedName>
    <definedName name="__AST018678">#REF!</definedName>
    <definedName name="__AST018680">#REF!</definedName>
    <definedName name="__AST0190">#REF!</definedName>
    <definedName name="__AST019010">#REF!</definedName>
    <definedName name="__AST019011">#REF!</definedName>
    <definedName name="__AST019012">#REF!</definedName>
    <definedName name="__AST019013">#REF!</definedName>
    <definedName name="__AST019014">#REF!</definedName>
    <definedName name="__AST019015">#REF!</definedName>
    <definedName name="__AST019017">#REF!</definedName>
    <definedName name="__AST019018">#REF!</definedName>
    <definedName name="__AST019019">#REF!</definedName>
    <definedName name="__AST019020">#REF!</definedName>
    <definedName name="__AST019021">#REF!</definedName>
    <definedName name="__AST019022">#REF!</definedName>
    <definedName name="__AST019023">#REF!</definedName>
    <definedName name="__AST019024">#REF!</definedName>
    <definedName name="__AST019025">#REF!</definedName>
    <definedName name="__AST019026">#REF!</definedName>
    <definedName name="__AST019027">#REF!</definedName>
    <definedName name="__AST019028">#REF!</definedName>
    <definedName name="__AST019040">#REF!</definedName>
    <definedName name="__AST019050">#REF!</definedName>
    <definedName name="__AST019052">#REF!</definedName>
    <definedName name="__AST019072">#REF!</definedName>
    <definedName name="__AST019080">#REF!</definedName>
    <definedName name="__AST019090">#REF!</definedName>
    <definedName name="__AST019091">#REF!</definedName>
    <definedName name="__AST019092">#REF!</definedName>
    <definedName name="__AST019098">#REF!</definedName>
    <definedName name="__AST019099">#REF!</definedName>
    <definedName name="__AST023221">#REF!</definedName>
    <definedName name="__AST024211">#REF!</definedName>
    <definedName name="__AST025312">#REF!</definedName>
    <definedName name="__AST025360">#REF!</definedName>
    <definedName name="__CCC018611">#REF!</definedName>
    <definedName name="__CCG018611">#REF!</definedName>
    <definedName name="__CCI018203">#REF!</definedName>
    <definedName name="__CCI018233">#REF!</definedName>
    <definedName name="__CCI018611">#REF!</definedName>
    <definedName name="__CEC018611">#REF!</definedName>
    <definedName name="__CED018611">#REF!</definedName>
    <definedName name="__CEG018611">#REF!</definedName>
    <definedName name="__CEH018611">#REF!</definedName>
    <definedName name="__CEI018201">#REF!</definedName>
    <definedName name="__CEI018202">#REF!</definedName>
    <definedName name="__CEI018231">#REF!</definedName>
    <definedName name="__CEI018232">#REF!</definedName>
    <definedName name="__CEI018611">#REF!</definedName>
    <definedName name="__CEK018611">#REF!</definedName>
    <definedName name="__CEN018611">#REF!</definedName>
    <definedName name="__CEN025301">#REF!</definedName>
    <definedName name="__CES018611">#REF!</definedName>
    <definedName name="__CET018611">#REF!</definedName>
    <definedName name="__CEV018611">#REF!</definedName>
    <definedName name="__CGD018611">#REF!</definedName>
    <definedName name="__CGI018203">#REF!</definedName>
    <definedName name="__CGI018611">#REF!</definedName>
    <definedName name="__CGN018611">#REF!</definedName>
    <definedName name="__CGP018611">#REF!</definedName>
    <definedName name="__CGT018611">#REF!</definedName>
    <definedName name="__CGU018611">#REF!</definedName>
    <definedName name="__CML018655">#REF!</definedName>
    <definedName name="__CML018656">#REF!</definedName>
    <definedName name="__CNU0121">#REF!</definedName>
    <definedName name="__CNU012110">#REF!</definedName>
    <definedName name="__CNU012120">#REF!</definedName>
    <definedName name="__CNU0122">#REF!</definedName>
    <definedName name="__CNU012211">#REF!</definedName>
    <definedName name="__CNU018610">#REF!</definedName>
    <definedName name="__CNU018611">#REF!</definedName>
    <definedName name="__CTD018610">#REF!</definedName>
    <definedName name="__DTR109">'[5]data entry'!#REF!</definedName>
    <definedName name="__ESY12">[3]ISFPLSUB!#REF!</definedName>
    <definedName name="__FRR95">#REF!</definedName>
    <definedName name="__INP5">'[1]TXSCHD Download'!#REF!</definedName>
    <definedName name="__LIA0201">#REF!</definedName>
    <definedName name="__LIA0204">#REF!</definedName>
    <definedName name="__LIA020411">#REF!</definedName>
    <definedName name="__LIA020412">#REF!</definedName>
    <definedName name="__LIA020413">#REF!</definedName>
    <definedName name="__LIA020414">#REF!</definedName>
    <definedName name="__LIA020415">#REF!</definedName>
    <definedName name="__LIA020416">#REF!</definedName>
    <definedName name="__LIA020417">#REF!</definedName>
    <definedName name="__LIA020418">#REF!</definedName>
    <definedName name="__LIA020419">#REF!</definedName>
    <definedName name="__LIA020420">#REF!</definedName>
    <definedName name="__LIA020711">#REF!</definedName>
    <definedName name="__LIA020712">#REF!</definedName>
    <definedName name="__LIA0216">#REF!</definedName>
    <definedName name="__LIA021601">#REF!</definedName>
    <definedName name="__LIA021610">#REF!</definedName>
    <definedName name="__LIA021615">#REF!</definedName>
    <definedName name="__LIA021616">#REF!</definedName>
    <definedName name="__LIA021620">#REF!</definedName>
    <definedName name="__LIA021622">#REF!</definedName>
    <definedName name="__LIA021623">#REF!</definedName>
    <definedName name="__LIA021624">#REF!</definedName>
    <definedName name="__LIA021626">#REF!</definedName>
    <definedName name="__LIA021629">#REF!</definedName>
    <definedName name="__LIA021630">#REF!</definedName>
    <definedName name="__LIA021631">#REF!</definedName>
    <definedName name="__LIA021632">#REF!</definedName>
    <definedName name="__LIA0221">#REF!</definedName>
    <definedName name="__LIA022101">#REF!</definedName>
    <definedName name="__LIA022102">#REF!</definedName>
    <definedName name="__LIA022103">#REF!</definedName>
    <definedName name="__LIA022104">#REF!</definedName>
    <definedName name="__LIA022105">#REF!</definedName>
    <definedName name="__LIA022106">#REF!</definedName>
    <definedName name="__LIA022119">#REF!</definedName>
    <definedName name="__LIA022120">#REF!</definedName>
    <definedName name="__LIA022121">#REF!</definedName>
    <definedName name="__LIA022122">#REF!</definedName>
    <definedName name="__LIA022123">#REF!</definedName>
    <definedName name="__LIA022124">#REF!</definedName>
    <definedName name="__LIA022125">#REF!</definedName>
    <definedName name="__LIA022126">#REF!</definedName>
    <definedName name="__LIA022127">#REF!</definedName>
    <definedName name="__LIA022131">#REF!</definedName>
    <definedName name="__LIA022132">#REF!</definedName>
    <definedName name="__LIA022134">#REF!</definedName>
    <definedName name="__LIA022135">#REF!</definedName>
    <definedName name="__LIA022136">#REF!</definedName>
    <definedName name="__LIA022137">#REF!</definedName>
    <definedName name="__LIA022138">#REF!</definedName>
    <definedName name="__LIA022139">#REF!</definedName>
    <definedName name="__LIA022140">#REF!</definedName>
    <definedName name="__LIA022141">#REF!</definedName>
    <definedName name="__LIA022142">#REF!</definedName>
    <definedName name="__LIA022143">#REF!</definedName>
    <definedName name="__LIA022144">#REF!</definedName>
    <definedName name="__LIA022148">#REF!</definedName>
    <definedName name="__LIA022150">#REF!</definedName>
    <definedName name="__LIA022152">#REF!</definedName>
    <definedName name="__LIA022168">#REF!</definedName>
    <definedName name="__LIA022410">#REF!</definedName>
    <definedName name="__LIA022413">#REF!</definedName>
    <definedName name="__LIA022414">#REF!</definedName>
    <definedName name="__LIA022415">#REF!</definedName>
    <definedName name="__LIA022418">#REF!</definedName>
    <definedName name="__LIA022419">#REF!</definedName>
    <definedName name="__LIA022434">#REF!</definedName>
    <definedName name="__LIA022445">#REF!</definedName>
    <definedName name="__LIA022446">#REF!</definedName>
    <definedName name="__LIA022447">#REF!</definedName>
    <definedName name="__LIA022460">#REF!</definedName>
    <definedName name="__LIA022461">#REF!</definedName>
    <definedName name="__LIA022462">#REF!</definedName>
    <definedName name="__LIA022463">#REF!</definedName>
    <definedName name="__LIA022470">#REF!</definedName>
    <definedName name="__LIA022471">#REF!</definedName>
    <definedName name="__LIA022472">#REF!</definedName>
    <definedName name="__LIA022473">#REF!</definedName>
    <definedName name="__LIA022474">#REF!</definedName>
    <definedName name="__LIA022475">#REF!</definedName>
    <definedName name="__LIA022478">#REF!</definedName>
    <definedName name="__LIA022479">#REF!</definedName>
    <definedName name="__LIA022480">#REF!</definedName>
    <definedName name="__LIA022481">#REF!</definedName>
    <definedName name="__LIA022483">#REF!</definedName>
    <definedName name="__LIA022484">#REF!</definedName>
    <definedName name="__LIA022485">#REF!</definedName>
    <definedName name="__LIA022486">#REF!</definedName>
    <definedName name="__LIA022487">#REF!</definedName>
    <definedName name="__LIA022488">#REF!</definedName>
    <definedName name="__LIA022489">#REF!</definedName>
    <definedName name="__LIA022491">#REF!</definedName>
    <definedName name="__LIA022492">#REF!</definedName>
    <definedName name="__LIA022493">#REF!</definedName>
    <definedName name="__LIA022494">#REF!</definedName>
    <definedName name="__LIA022495">#REF!</definedName>
    <definedName name="__LIA022496">#REF!</definedName>
    <definedName name="__LIA023221">#REF!</definedName>
    <definedName name="__LIA023320">#REF!</definedName>
    <definedName name="__LIA023360">#REF!</definedName>
    <definedName name="__LIA023511">#REF!</definedName>
    <definedName name="__LIA023514">#REF!</definedName>
    <definedName name="__LIA023524">#REF!</definedName>
    <definedName name="__LIA023535">#REF!</definedName>
    <definedName name="__LIA023540">#REF!</definedName>
    <definedName name="__LIA023541">#REF!</definedName>
    <definedName name="__LIA024201">#REF!</definedName>
    <definedName name="__LIA024202">#REF!</definedName>
    <definedName name="__LIA024203">#REF!</definedName>
    <definedName name="__LIA024205">#REF!</definedName>
    <definedName name="__LIA024206">#REF!</definedName>
    <definedName name="__LIA024207">#REF!</definedName>
    <definedName name="__LIA024209">#REF!</definedName>
    <definedName name="__LIA024210">#REF!</definedName>
    <definedName name="__LIA024211">#REF!</definedName>
    <definedName name="__LIA024212">#REF!</definedName>
    <definedName name="__LIA024213">#REF!</definedName>
    <definedName name="__LIA024214">#REF!</definedName>
    <definedName name="__LIA024215">#REF!</definedName>
    <definedName name="__LIA024216">#REF!</definedName>
    <definedName name="__LIA024217">#REF!</definedName>
    <definedName name="__LIA024219">#REF!</definedName>
    <definedName name="__LIA024220">#REF!</definedName>
    <definedName name="__LIA024221">#REF!</definedName>
    <definedName name="__LIA024222">#REF!</definedName>
    <definedName name="__LIA024223">#REF!</definedName>
    <definedName name="__LIA024225">#REF!</definedName>
    <definedName name="__LIA024227">#REF!</definedName>
    <definedName name="__LIA024232">#REF!</definedName>
    <definedName name="__LIA024237">#REF!</definedName>
    <definedName name="__LIA024239">#REF!</definedName>
    <definedName name="__LIA024250">#REF!</definedName>
    <definedName name="__LIA024251">#REF!</definedName>
    <definedName name="__LIA024252">#REF!</definedName>
    <definedName name="__LIA024255">#REF!</definedName>
    <definedName name="__LIA024256">#REF!</definedName>
    <definedName name="__LIA024260">#REF!</definedName>
    <definedName name="__LIA024262">#REF!</definedName>
    <definedName name="__LIA024264">#REF!</definedName>
    <definedName name="__LIA024265">#REF!</definedName>
    <definedName name="__LIA024267">#REF!</definedName>
    <definedName name="__LIA024268">#REF!</definedName>
    <definedName name="__LIA024269">#REF!</definedName>
    <definedName name="__LIA024270">#REF!</definedName>
    <definedName name="__LIA024271">#REF!</definedName>
    <definedName name="__LIA024272">#REF!</definedName>
    <definedName name="__LIA024274">#REF!</definedName>
    <definedName name="__LIA024275">#REF!</definedName>
    <definedName name="__LIA024277">#REF!</definedName>
    <definedName name="__LIA024278">#REF!</definedName>
    <definedName name="__LIA024281">#REF!</definedName>
    <definedName name="__LIA024283">#REF!</definedName>
    <definedName name="__LIA024284">#REF!</definedName>
    <definedName name="__LIA024285">#REF!</definedName>
    <definedName name="__LIA024287">#REF!</definedName>
    <definedName name="__LIA024288">#REF!</definedName>
    <definedName name="__LIA024289">#REF!</definedName>
    <definedName name="__LIA024290">#REF!</definedName>
    <definedName name="__LIA024291">#REF!</definedName>
    <definedName name="__LIA024292">#REF!</definedName>
    <definedName name="__LIA024293">#REF!</definedName>
    <definedName name="__LIA024294">#REF!</definedName>
    <definedName name="__LIA024295">#REF!</definedName>
    <definedName name="__LIA024296">#REF!</definedName>
    <definedName name="__LIA024298">#REF!</definedName>
    <definedName name="__LIA025211">#REF!</definedName>
    <definedName name="__LIA025212">#REF!</definedName>
    <definedName name="__LIA025221">#REF!</definedName>
    <definedName name="__LIA025222">#REF!</definedName>
    <definedName name="__LIA025301">#REF!</definedName>
    <definedName name="__LIA025303">#REF!</definedName>
    <definedName name="__LIA025304">#REF!</definedName>
    <definedName name="__LIA025305">#REF!</definedName>
    <definedName name="__LIA025306">#REF!</definedName>
    <definedName name="__LIA025308">#REF!</definedName>
    <definedName name="__LIA025309">#REF!</definedName>
    <definedName name="__LIA025310">#REF!</definedName>
    <definedName name="__LIA025311">#REF!</definedName>
    <definedName name="__LIA025312">#REF!</definedName>
    <definedName name="__LIA025313">#REF!</definedName>
    <definedName name="__LIA025314">#REF!</definedName>
    <definedName name="__LIA025315">#REF!</definedName>
    <definedName name="__LIA025317">#REF!</definedName>
    <definedName name="__LIA025318">#REF!</definedName>
    <definedName name="__LIA025319">#REF!</definedName>
    <definedName name="__LIA025321">#REF!</definedName>
    <definedName name="__LIA025322">#REF!</definedName>
    <definedName name="__LIA025323">#REF!</definedName>
    <definedName name="__LIA025324">#REF!</definedName>
    <definedName name="__LIA025325">#REF!</definedName>
    <definedName name="__LIA025330">#REF!</definedName>
    <definedName name="__LIA025334">#REF!</definedName>
    <definedName name="__LIA025340">#REF!</definedName>
    <definedName name="__LIA025351">#REF!</definedName>
    <definedName name="__LIA025353">#REF!</definedName>
    <definedName name="__LIA025354">#REF!</definedName>
    <definedName name="__LIA025360">#REF!</definedName>
    <definedName name="__LIA025370">#REF!</definedName>
    <definedName name="__LIA025379">#REF!</definedName>
    <definedName name="__LIA025380">#REF!</definedName>
    <definedName name="__LIA025391">#REF!</definedName>
    <definedName name="__LIA025396">#REF!</definedName>
    <definedName name="__LIA025399">#REF!</definedName>
    <definedName name="__LIA025410">#REF!</definedName>
    <definedName name="__LIA025412">#REF!</definedName>
    <definedName name="__LIA025430">#REF!</definedName>
    <definedName name="__LIA0281">#REF!</definedName>
    <definedName name="__LIA028110">#REF!</definedName>
    <definedName name="__LIA028112">#REF!</definedName>
    <definedName name="__LIA028121">#REF!</definedName>
    <definedName name="__LIA0282">#REF!</definedName>
    <definedName name="__LIA028210">#REF!</definedName>
    <definedName name="__LIA028212">#REF!</definedName>
    <definedName name="__LIA028213">#REF!</definedName>
    <definedName name="__LIA028221">#REF!</definedName>
    <definedName name="__LIA028222">#REF!</definedName>
    <definedName name="__LIA028250">#REF!</definedName>
    <definedName name="__LIA028270">#REF!</definedName>
    <definedName name="__LIA028280">#REF!</definedName>
    <definedName name="__LIA028290">#REF!</definedName>
    <definedName name="__LIA028291">#REF!</definedName>
    <definedName name="__LIA0283">#REF!</definedName>
    <definedName name="__LIA028310">#REF!</definedName>
    <definedName name="__LIA028311">#REF!</definedName>
    <definedName name="__LIA028312">#REF!</definedName>
    <definedName name="__LIA028314">#REF!</definedName>
    <definedName name="__LIA028315">#REF!</definedName>
    <definedName name="__LIA028316">#REF!</definedName>
    <definedName name="__LIA028317">#REF!</definedName>
    <definedName name="__LIA028318">#REF!</definedName>
    <definedName name="__LIA028322">#REF!</definedName>
    <definedName name="__LIA028350">#REF!</definedName>
    <definedName name="__LIA028351">#REF!</definedName>
    <definedName name="__LIA028370">#REF!</definedName>
    <definedName name="__LIA028371">#REF!</definedName>
    <definedName name="__LIA028380">#REF!</definedName>
    <definedName name="__LIA028381">#REF!</definedName>
    <definedName name="__LIA028386">#REF!</definedName>
    <definedName name="__LIA028390">#REF!</definedName>
    <definedName name="__LIA028391">#REF!</definedName>
    <definedName name="__LIA028392">#REF!</definedName>
    <definedName name="__LIA028399">#REF!</definedName>
    <definedName name="__LTC9394">#REF!</definedName>
    <definedName name="__LTC95">#REF!</definedName>
    <definedName name="__MAT1">'[6]AL - Page 1 - 2, CWC (MISO)'!#REF!</definedName>
    <definedName name="__mat2">'[6]AL - Page 1 - 2, CWC (MISO)'!#REF!</definedName>
    <definedName name="__MIR16">#REF!</definedName>
    <definedName name="__MIR17">#REF!</definedName>
    <definedName name="__MIR18">#REF!</definedName>
    <definedName name="__MIR19">#REF!</definedName>
    <definedName name="__MIR43">#REF!</definedName>
    <definedName name="__PP8">#REF!</definedName>
    <definedName name="__PP9">#REF!</definedName>
    <definedName name="__PR9394">#REF!</definedName>
    <definedName name="__PR95">#REF!</definedName>
    <definedName name="__REE0447">#REF!</definedName>
    <definedName name="__REV1488">'[5]data entry'!#REF!</definedName>
    <definedName name="__RGE1489">#REF!</definedName>
    <definedName name="__RGO1489">#REF!</definedName>
    <definedName name="__WN1">#REF!</definedName>
    <definedName name="__WN2">#REF!</definedName>
    <definedName name="_10114000Dec">#REF!</definedName>
    <definedName name="_10114000Jan">#REF!</definedName>
    <definedName name="_10301000Apr">#REF!</definedName>
    <definedName name="_10301000Aug">#REF!</definedName>
    <definedName name="_10301000Dec">#REF!</definedName>
    <definedName name="_10301000Feb">#REF!</definedName>
    <definedName name="_10301000Jan">#REF!</definedName>
    <definedName name="_10301000Jul">#REF!</definedName>
    <definedName name="_10301000Jun">#REF!</definedName>
    <definedName name="_10301000Mar">#REF!</definedName>
    <definedName name="_10301000May">#REF!</definedName>
    <definedName name="_10301000Nov">#REF!</definedName>
    <definedName name="_10301000Oct">#REF!</definedName>
    <definedName name="_10301000Sep">#REF!</definedName>
    <definedName name="_10303000Apr">#REF!</definedName>
    <definedName name="_10303000Aug">#REF!</definedName>
    <definedName name="_10303000Dec">#REF!</definedName>
    <definedName name="_10303000Feb">#REF!</definedName>
    <definedName name="_10303000Jan">#REF!</definedName>
    <definedName name="_10303000Jul">#REF!</definedName>
    <definedName name="_10303000Jun">#REF!</definedName>
    <definedName name="_10303000Mar">#REF!</definedName>
    <definedName name="_10303000May">#REF!</definedName>
    <definedName name="_10303000Nov">#REF!</definedName>
    <definedName name="_10303000Oct">#REF!</definedName>
    <definedName name="_10303000Sep">#REF!</definedName>
    <definedName name="_10303004Apr">#REF!</definedName>
    <definedName name="_10303004Aug">#REF!</definedName>
    <definedName name="_10303004Dec">#REF!</definedName>
    <definedName name="_10303004Feb">#REF!</definedName>
    <definedName name="_10303004Jan">#REF!</definedName>
    <definedName name="_10303004Jul">#REF!</definedName>
    <definedName name="_10303004Jun">#REF!</definedName>
    <definedName name="_10303004Mar">#REF!</definedName>
    <definedName name="_10303004May">#REF!</definedName>
    <definedName name="_10303004Nov">#REF!</definedName>
    <definedName name="_10303004Oct">#REF!</definedName>
    <definedName name="_10303004Sep">#REF!</definedName>
    <definedName name="_10310001Apr">#REF!</definedName>
    <definedName name="_10310001Aug">#REF!</definedName>
    <definedName name="_10310001Dec">#REF!</definedName>
    <definedName name="_10310001Feb">#REF!</definedName>
    <definedName name="_10310001Jan">#REF!</definedName>
    <definedName name="_10310001Jul">#REF!</definedName>
    <definedName name="_10310001Jun">#REF!</definedName>
    <definedName name="_10310001Mar">#REF!</definedName>
    <definedName name="_10310001May">#REF!</definedName>
    <definedName name="_10310001Nov">#REF!</definedName>
    <definedName name="_10310001Oct">#REF!</definedName>
    <definedName name="_10310001Sep">#REF!</definedName>
    <definedName name="_10310002Apr">#REF!</definedName>
    <definedName name="_10310002Aug">#REF!</definedName>
    <definedName name="_10310002Dec">#REF!</definedName>
    <definedName name="_10310002Feb">#REF!</definedName>
    <definedName name="_10310002Jan">#REF!</definedName>
    <definedName name="_10310002Jul">#REF!</definedName>
    <definedName name="_10310002Jun">#REF!</definedName>
    <definedName name="_10310002Mar">#REF!</definedName>
    <definedName name="_10310002May">#REF!</definedName>
    <definedName name="_10310002Nov">#REF!</definedName>
    <definedName name="_10310002Oct">#REF!</definedName>
    <definedName name="_10310002Sep">#REF!</definedName>
    <definedName name="_10310003Apr">#REF!</definedName>
    <definedName name="_10310003Aug">#REF!</definedName>
    <definedName name="_10310003Dec">#REF!</definedName>
    <definedName name="_10310003Feb">#REF!</definedName>
    <definedName name="_10310003Jan">#REF!</definedName>
    <definedName name="_10310003Jul">#REF!</definedName>
    <definedName name="_10310003Jun">#REF!</definedName>
    <definedName name="_10310003Mar">#REF!</definedName>
    <definedName name="_10310003May">#REF!</definedName>
    <definedName name="_10310003Nov">#REF!</definedName>
    <definedName name="_10310003Oct">#REF!</definedName>
    <definedName name="_10310003Sep">#REF!</definedName>
    <definedName name="_10311000Apr">#REF!</definedName>
    <definedName name="_10311000Aug">#REF!</definedName>
    <definedName name="_10311000Dec">#REF!</definedName>
    <definedName name="_10311000Feb">#REF!</definedName>
    <definedName name="_10311000Jan">#REF!</definedName>
    <definedName name="_10311000Jul">#REF!</definedName>
    <definedName name="_10311000Jun">#REF!</definedName>
    <definedName name="_10311000Mar">#REF!</definedName>
    <definedName name="_10311000May">#REF!</definedName>
    <definedName name="_10311000Nov">#REF!</definedName>
    <definedName name="_10311000Oct">#REF!</definedName>
    <definedName name="_10311000Sep">#REF!</definedName>
    <definedName name="_10312000Apr">#REF!</definedName>
    <definedName name="_10312000Aug">#REF!</definedName>
    <definedName name="_10312000Dec">#REF!</definedName>
    <definedName name="_10312000Feb">#REF!</definedName>
    <definedName name="_10312000Jan">#REF!</definedName>
    <definedName name="_10312000Jul">#REF!</definedName>
    <definedName name="_10312000Jun">#REF!</definedName>
    <definedName name="_10312000Mar">#REF!</definedName>
    <definedName name="_10312000May">#REF!</definedName>
    <definedName name="_10312000Nov">#REF!</definedName>
    <definedName name="_10312000Oct">#REF!</definedName>
    <definedName name="_10312000Sep">#REF!</definedName>
    <definedName name="_10314000Apr">#REF!</definedName>
    <definedName name="_10314000Aug">#REF!</definedName>
    <definedName name="_10314000Dec">#REF!</definedName>
    <definedName name="_10314000Feb">#REF!</definedName>
    <definedName name="_10314000Jan">#REF!</definedName>
    <definedName name="_10314000Jul">#REF!</definedName>
    <definedName name="_10314000Jun">#REF!</definedName>
    <definedName name="_10314000Mar">#REF!</definedName>
    <definedName name="_10314000May">#REF!</definedName>
    <definedName name="_10314000Nov">#REF!</definedName>
    <definedName name="_10314000Oct">#REF!</definedName>
    <definedName name="_10314000Sep">#REF!</definedName>
    <definedName name="_10315000Apr">#REF!</definedName>
    <definedName name="_10315000Aug">#REF!</definedName>
    <definedName name="_10315000Dec">#REF!</definedName>
    <definedName name="_10315000Feb">#REF!</definedName>
    <definedName name="_10315000Jan">#REF!</definedName>
    <definedName name="_10315000Jul">#REF!</definedName>
    <definedName name="_10315000Jun">#REF!</definedName>
    <definedName name="_10315000Mar">#REF!</definedName>
    <definedName name="_10315000May">#REF!</definedName>
    <definedName name="_10315000Nov">#REF!</definedName>
    <definedName name="_10315000Oct">#REF!</definedName>
    <definedName name="_10315000Sep">#REF!</definedName>
    <definedName name="_10316000Apr">#REF!</definedName>
    <definedName name="_10316000Aug">#REF!</definedName>
    <definedName name="_10316000Dec">#REF!</definedName>
    <definedName name="_10316000Feb">#REF!</definedName>
    <definedName name="_10316000Jan">#REF!</definedName>
    <definedName name="_10316000Jul">#REF!</definedName>
    <definedName name="_10316000Jun">#REF!</definedName>
    <definedName name="_10316000Mar">#REF!</definedName>
    <definedName name="_10316000May">#REF!</definedName>
    <definedName name="_10316000Nov">#REF!</definedName>
    <definedName name="_10316000Oct">#REF!</definedName>
    <definedName name="_10316000Sep">#REF!</definedName>
    <definedName name="_10340001Apr">#REF!</definedName>
    <definedName name="_10340001Aug">#REF!</definedName>
    <definedName name="_10340001Dec">#REF!</definedName>
    <definedName name="_10340001Feb">#REF!</definedName>
    <definedName name="_10340001Jan">#REF!</definedName>
    <definedName name="_10340001Jul">#REF!</definedName>
    <definedName name="_10340001Jun">#REF!</definedName>
    <definedName name="_10340001Mar">#REF!</definedName>
    <definedName name="_10340001May">#REF!</definedName>
    <definedName name="_10340001Nov">#REF!</definedName>
    <definedName name="_10340001Oct">#REF!</definedName>
    <definedName name="_10340001Sep">#REF!</definedName>
    <definedName name="_10340002Apr">#REF!</definedName>
    <definedName name="_10340002Aug">#REF!</definedName>
    <definedName name="_10340002Dec">#REF!</definedName>
    <definedName name="_10340002Feb">#REF!</definedName>
    <definedName name="_10340002Jan">#REF!</definedName>
    <definedName name="_10340002Jul">#REF!</definedName>
    <definedName name="_10340002Jun">#REF!</definedName>
    <definedName name="_10340002Mar">#REF!</definedName>
    <definedName name="_10340002May">#REF!</definedName>
    <definedName name="_10340002Nov">#REF!</definedName>
    <definedName name="_10340002Oct">#REF!</definedName>
    <definedName name="_10340002Sep">#REF!</definedName>
    <definedName name="_10341000Apr">#REF!</definedName>
    <definedName name="_10341000Aug">#REF!</definedName>
    <definedName name="_10341000Dec">#REF!</definedName>
    <definedName name="_10341000Feb">#REF!</definedName>
    <definedName name="_10341000Jan">#REF!</definedName>
    <definedName name="_10341000Jul">#REF!</definedName>
    <definedName name="_10341000Jun">#REF!</definedName>
    <definedName name="_10341000Mar">#REF!</definedName>
    <definedName name="_10341000May">#REF!</definedName>
    <definedName name="_10341000Nov">#REF!</definedName>
    <definedName name="_10341000Oct">#REF!</definedName>
    <definedName name="_10341000Sep">#REF!</definedName>
    <definedName name="_10342000Apr">#REF!</definedName>
    <definedName name="_10342000Aug">#REF!</definedName>
    <definedName name="_10342000Dec">#REF!</definedName>
    <definedName name="_10342000Feb">#REF!</definedName>
    <definedName name="_10342000Jan">#REF!</definedName>
    <definedName name="_10342000Jul">#REF!</definedName>
    <definedName name="_10342000Jun">#REF!</definedName>
    <definedName name="_10342000Mar">#REF!</definedName>
    <definedName name="_10342000May">#REF!</definedName>
    <definedName name="_10342000Nov">#REF!</definedName>
    <definedName name="_10342000Oct">#REF!</definedName>
    <definedName name="_10342000Sep">#REF!</definedName>
    <definedName name="_10343000Apr">#REF!</definedName>
    <definedName name="_10343000Aug">#REF!</definedName>
    <definedName name="_10343000Dec">#REF!</definedName>
    <definedName name="_10343000Feb">#REF!</definedName>
    <definedName name="_10343000Jan">#REF!</definedName>
    <definedName name="_10343000Jul">#REF!</definedName>
    <definedName name="_10343000Jun">#REF!</definedName>
    <definedName name="_10343000Mar">#REF!</definedName>
    <definedName name="_10343000May">#REF!</definedName>
    <definedName name="_10343000Nov">#REF!</definedName>
    <definedName name="_10343000Oct">#REF!</definedName>
    <definedName name="_10343000Sep">#REF!</definedName>
    <definedName name="_10344000Apr">#REF!</definedName>
    <definedName name="_10344000Aug">#REF!</definedName>
    <definedName name="_10344000Dec">#REF!</definedName>
    <definedName name="_10344000Feb">#REF!</definedName>
    <definedName name="_10344000Jan">#REF!</definedName>
    <definedName name="_10344000Jul">#REF!</definedName>
    <definedName name="_10344000Jun">#REF!</definedName>
    <definedName name="_10344000Mar">#REF!</definedName>
    <definedName name="_10344000May">#REF!</definedName>
    <definedName name="_10344000Nov">#REF!</definedName>
    <definedName name="_10344000Oct">#REF!</definedName>
    <definedName name="_10344000Sep">#REF!</definedName>
    <definedName name="_10345000Apr">#REF!</definedName>
    <definedName name="_10345000Aug">#REF!</definedName>
    <definedName name="_10345000Dec">#REF!</definedName>
    <definedName name="_10345000Feb">#REF!</definedName>
    <definedName name="_10345000Jan">#REF!</definedName>
    <definedName name="_10345000Jul">#REF!</definedName>
    <definedName name="_10345000Jun">#REF!</definedName>
    <definedName name="_10345000Mar">#REF!</definedName>
    <definedName name="_10345000May">#REF!</definedName>
    <definedName name="_10345000Nov">#REF!</definedName>
    <definedName name="_10345000Oct">#REF!</definedName>
    <definedName name="_10345000Sep">#REF!</definedName>
    <definedName name="_10346000Apr">#REF!</definedName>
    <definedName name="_10346000Aug">#REF!</definedName>
    <definedName name="_10346000Dec">#REF!</definedName>
    <definedName name="_10346000Feb">#REF!</definedName>
    <definedName name="_10346000Jan">#REF!</definedName>
    <definedName name="_10346000Jul">#REF!</definedName>
    <definedName name="_10346000Jun">#REF!</definedName>
    <definedName name="_10346000Mar">#REF!</definedName>
    <definedName name="_10346000May">#REF!</definedName>
    <definedName name="_10346000Nov">#REF!</definedName>
    <definedName name="_10346000Oct">#REF!</definedName>
    <definedName name="_10346000Sep">#REF!</definedName>
    <definedName name="_10350001Apr">#REF!</definedName>
    <definedName name="_10350001Aug">#REF!</definedName>
    <definedName name="_10350001Dec">#REF!</definedName>
    <definedName name="_10350001Feb">#REF!</definedName>
    <definedName name="_10350001Jan">#REF!</definedName>
    <definedName name="_10350001Jul">#REF!</definedName>
    <definedName name="_10350001Jun">#REF!</definedName>
    <definedName name="_10350001Mar">#REF!</definedName>
    <definedName name="_10350001May">#REF!</definedName>
    <definedName name="_10350001Nov">#REF!</definedName>
    <definedName name="_10350001Oct">#REF!</definedName>
    <definedName name="_10350001Sep">#REF!</definedName>
    <definedName name="_10350002Apr">#REF!</definedName>
    <definedName name="_10350002Aug">#REF!</definedName>
    <definedName name="_10350002Dec">#REF!</definedName>
    <definedName name="_10350002Feb">#REF!</definedName>
    <definedName name="_10350002Jan">#REF!</definedName>
    <definedName name="_10350002Jul">#REF!</definedName>
    <definedName name="_10350002Jun">#REF!</definedName>
    <definedName name="_10350002Mar">#REF!</definedName>
    <definedName name="_10350002May">#REF!</definedName>
    <definedName name="_10350002Nov">#REF!</definedName>
    <definedName name="_10350002Oct">#REF!</definedName>
    <definedName name="_10350002Sep">#REF!</definedName>
    <definedName name="_10352000Apr">#REF!</definedName>
    <definedName name="_10352000Aug">#REF!</definedName>
    <definedName name="_10352000Dec">#REF!</definedName>
    <definedName name="_10352000Feb">#REF!</definedName>
    <definedName name="_10352000Jan">#REF!</definedName>
    <definedName name="_10352000Jul">#REF!</definedName>
    <definedName name="_10352000Jun">#REF!</definedName>
    <definedName name="_10352000Mar">#REF!</definedName>
    <definedName name="_10352000May">#REF!</definedName>
    <definedName name="_10352000Nov">#REF!</definedName>
    <definedName name="_10352000Oct">#REF!</definedName>
    <definedName name="_10352000Sep">#REF!</definedName>
    <definedName name="_10353000Apr">#REF!</definedName>
    <definedName name="_10353000Aug">#REF!</definedName>
    <definedName name="_10353000Dec">#REF!</definedName>
    <definedName name="_10353000Feb">#REF!</definedName>
    <definedName name="_10353000Jan">#REF!</definedName>
    <definedName name="_10353000Jul">#REF!</definedName>
    <definedName name="_10353000Jun">#REF!</definedName>
    <definedName name="_10353000Mar">#REF!</definedName>
    <definedName name="_10353000May">#REF!</definedName>
    <definedName name="_10353000Nov">#REF!</definedName>
    <definedName name="_10353000Oct">#REF!</definedName>
    <definedName name="_10353000Sep">#REF!</definedName>
    <definedName name="_10354000Apr">#REF!</definedName>
    <definedName name="_10354000Aug">#REF!</definedName>
    <definedName name="_10354000Dec">#REF!</definedName>
    <definedName name="_10354000Feb">#REF!</definedName>
    <definedName name="_10354000Jan">#REF!</definedName>
    <definedName name="_10354000Jul">#REF!</definedName>
    <definedName name="_10354000Jun">#REF!</definedName>
    <definedName name="_10354000Mar">#REF!</definedName>
    <definedName name="_10354000May">#REF!</definedName>
    <definedName name="_10354000Nov">#REF!</definedName>
    <definedName name="_10354000Oct">#REF!</definedName>
    <definedName name="_10354000Sep">#REF!</definedName>
    <definedName name="_10355000Apr">#REF!</definedName>
    <definedName name="_10355000Aug">#REF!</definedName>
    <definedName name="_10355000Dec">#REF!</definedName>
    <definedName name="_10355000Feb">#REF!</definedName>
    <definedName name="_10355000Jan">#REF!</definedName>
    <definedName name="_10355000Jul">#REF!</definedName>
    <definedName name="_10355000Jun">#REF!</definedName>
    <definedName name="_10355000Mar">#REF!</definedName>
    <definedName name="_10355000May">#REF!</definedName>
    <definedName name="_10355000Nov">#REF!</definedName>
    <definedName name="_10355000Oct">#REF!</definedName>
    <definedName name="_10355000Sep">#REF!</definedName>
    <definedName name="_10356000Apr">#REF!</definedName>
    <definedName name="_10356000Aug">#REF!</definedName>
    <definedName name="_10356000Dec">#REF!</definedName>
    <definedName name="_10356000Feb">#REF!</definedName>
    <definedName name="_10356000Jan">#REF!</definedName>
    <definedName name="_10356000Jul">#REF!</definedName>
    <definedName name="_10356000Jun">#REF!</definedName>
    <definedName name="_10356000Mar">#REF!</definedName>
    <definedName name="_10356000May">#REF!</definedName>
    <definedName name="_10356000Nov">#REF!</definedName>
    <definedName name="_10356000Oct">#REF!</definedName>
    <definedName name="_10356000Sep">#REF!</definedName>
    <definedName name="_10357000Apr">#REF!</definedName>
    <definedName name="_10357000Aug">#REF!</definedName>
    <definedName name="_10357000Dec">#REF!</definedName>
    <definedName name="_10357000Feb">#REF!</definedName>
    <definedName name="_10357000Jan">#REF!</definedName>
    <definedName name="_10357000Jul">#REF!</definedName>
    <definedName name="_10357000Jun">#REF!</definedName>
    <definedName name="_10357000Mar">#REF!</definedName>
    <definedName name="_10357000May">#REF!</definedName>
    <definedName name="_10357000Nov">#REF!</definedName>
    <definedName name="_10357000Oct">#REF!</definedName>
    <definedName name="_10357000Sep">#REF!</definedName>
    <definedName name="_10358000Apr">#REF!</definedName>
    <definedName name="_10358000Aug">#REF!</definedName>
    <definedName name="_10358000Dec">#REF!</definedName>
    <definedName name="_10358000Feb">#REF!</definedName>
    <definedName name="_10358000Jan">#REF!</definedName>
    <definedName name="_10358000Jul">#REF!</definedName>
    <definedName name="_10358000Jun">#REF!</definedName>
    <definedName name="_10358000Mar">#REF!</definedName>
    <definedName name="_10358000May">#REF!</definedName>
    <definedName name="_10358000Nov">#REF!</definedName>
    <definedName name="_10358000Oct">#REF!</definedName>
    <definedName name="_10358000Sep">#REF!</definedName>
    <definedName name="_10360001Apr">#REF!</definedName>
    <definedName name="_10360001Aug">#REF!</definedName>
    <definedName name="_10360001Dec">#REF!</definedName>
    <definedName name="_10360001Feb">#REF!</definedName>
    <definedName name="_10360001Jan">#REF!</definedName>
    <definedName name="_10360001Jul">#REF!</definedName>
    <definedName name="_10360001Jun">#REF!</definedName>
    <definedName name="_10360001Mar">#REF!</definedName>
    <definedName name="_10360001May">#REF!</definedName>
    <definedName name="_10360001Nov">#REF!</definedName>
    <definedName name="_10360001Oct">#REF!</definedName>
    <definedName name="_10360001Sep">#REF!</definedName>
    <definedName name="_10360002Apr">#REF!</definedName>
    <definedName name="_10360002Aug">#REF!</definedName>
    <definedName name="_10360002Dec">#REF!</definedName>
    <definedName name="_10360002Feb">#REF!</definedName>
    <definedName name="_10360002Jan">#REF!</definedName>
    <definedName name="_10360002Jul">#REF!</definedName>
    <definedName name="_10360002Jun">#REF!</definedName>
    <definedName name="_10360002Mar">#REF!</definedName>
    <definedName name="_10360002May">#REF!</definedName>
    <definedName name="_10360002Nov">#REF!</definedName>
    <definedName name="_10360002Oct">#REF!</definedName>
    <definedName name="_10360002Sep">#REF!</definedName>
    <definedName name="_10361000Apr">#REF!</definedName>
    <definedName name="_10361000Aug">#REF!</definedName>
    <definedName name="_10361000Dec">#REF!</definedName>
    <definedName name="_10361000Feb">#REF!</definedName>
    <definedName name="_10361000Jan">#REF!</definedName>
    <definedName name="_10361000Jul">#REF!</definedName>
    <definedName name="_10361000Jun">#REF!</definedName>
    <definedName name="_10361000Mar">#REF!</definedName>
    <definedName name="_10361000May">#REF!</definedName>
    <definedName name="_10361000Nov">#REF!</definedName>
    <definedName name="_10361000Oct">#REF!</definedName>
    <definedName name="_10361000Sep">#REF!</definedName>
    <definedName name="_10362000Apr">#REF!</definedName>
    <definedName name="_10362000Aug">#REF!</definedName>
    <definedName name="_10362000Dec">#REF!</definedName>
    <definedName name="_10362000Feb">#REF!</definedName>
    <definedName name="_10362000Jan">#REF!</definedName>
    <definedName name="_10362000Jul">#REF!</definedName>
    <definedName name="_10362000Jun">#REF!</definedName>
    <definedName name="_10362000Mar">#REF!</definedName>
    <definedName name="_10362000May">#REF!</definedName>
    <definedName name="_10362000Nov">#REF!</definedName>
    <definedName name="_10362000Oct">#REF!</definedName>
    <definedName name="_10362000Sep">#REF!</definedName>
    <definedName name="_10364000Apr">#REF!</definedName>
    <definedName name="_10364000Aug">#REF!</definedName>
    <definedName name="_10364000Dec">#REF!</definedName>
    <definedName name="_10364000Feb">#REF!</definedName>
    <definedName name="_10364000Jan">#REF!</definedName>
    <definedName name="_10364000Jul">#REF!</definedName>
    <definedName name="_10364000Jun">#REF!</definedName>
    <definedName name="_10364000Mar">#REF!</definedName>
    <definedName name="_10364000May">#REF!</definedName>
    <definedName name="_10364000Nov">#REF!</definedName>
    <definedName name="_10364000Oct">#REF!</definedName>
    <definedName name="_10364000Sep">#REF!</definedName>
    <definedName name="_10365000Apr">#REF!</definedName>
    <definedName name="_10365000Aug">#REF!</definedName>
    <definedName name="_10365000Dec">#REF!</definedName>
    <definedName name="_10365000Feb">#REF!</definedName>
    <definedName name="_10365000Jan">#REF!</definedName>
    <definedName name="_10365000Jul">#REF!</definedName>
    <definedName name="_10365000Jun">#REF!</definedName>
    <definedName name="_10365000Mar">#REF!</definedName>
    <definedName name="_10365000May">#REF!</definedName>
    <definedName name="_10365000Nov">#REF!</definedName>
    <definedName name="_10365000Oct">#REF!</definedName>
    <definedName name="_10365000Sep">#REF!</definedName>
    <definedName name="_10366000Apr">#REF!</definedName>
    <definedName name="_10366000Aug">#REF!</definedName>
    <definedName name="_10366000Dec">#REF!</definedName>
    <definedName name="_10366000Feb">#REF!</definedName>
    <definedName name="_10366000Jan">#REF!</definedName>
    <definedName name="_10366000Jul">#REF!</definedName>
    <definedName name="_10366000Jun">#REF!</definedName>
    <definedName name="_10366000Mar">#REF!</definedName>
    <definedName name="_10366000May">#REF!</definedName>
    <definedName name="_10366000Nov">#REF!</definedName>
    <definedName name="_10366000Oct">#REF!</definedName>
    <definedName name="_10366000Sep">#REF!</definedName>
    <definedName name="_10367000Apr">#REF!</definedName>
    <definedName name="_10367000Aug">#REF!</definedName>
    <definedName name="_10367000Dec">#REF!</definedName>
    <definedName name="_10367000Feb">#REF!</definedName>
    <definedName name="_10367000Jan">#REF!</definedName>
    <definedName name="_10367000Jul">#REF!</definedName>
    <definedName name="_10367000Jun">#REF!</definedName>
    <definedName name="_10367000Mar">#REF!</definedName>
    <definedName name="_10367000May">#REF!</definedName>
    <definedName name="_10367000Nov">#REF!</definedName>
    <definedName name="_10367000Oct">#REF!</definedName>
    <definedName name="_10367000Sep">#REF!</definedName>
    <definedName name="_10368000Apr">#REF!</definedName>
    <definedName name="_10368000Aug">#REF!</definedName>
    <definedName name="_10368000Dec">#REF!</definedName>
    <definedName name="_10368000Feb">#REF!</definedName>
    <definedName name="_10368000Jan">#REF!</definedName>
    <definedName name="_10368000Jul">#REF!</definedName>
    <definedName name="_10368000Jun">#REF!</definedName>
    <definedName name="_10368000Mar">#REF!</definedName>
    <definedName name="_10368000May">#REF!</definedName>
    <definedName name="_10368000Nov">#REF!</definedName>
    <definedName name="_10368000Oct">#REF!</definedName>
    <definedName name="_10368000Sep">#REF!</definedName>
    <definedName name="_10369000Apr">#REF!</definedName>
    <definedName name="_10369000Aug">#REF!</definedName>
    <definedName name="_10369000Dec">#REF!</definedName>
    <definedName name="_10369000Feb">#REF!</definedName>
    <definedName name="_10369000Jan">#REF!</definedName>
    <definedName name="_10369000Jul">#REF!</definedName>
    <definedName name="_10369000Jun">#REF!</definedName>
    <definedName name="_10369000Mar">#REF!</definedName>
    <definedName name="_10369000May">#REF!</definedName>
    <definedName name="_10369000Nov">#REF!</definedName>
    <definedName name="_10369000Oct">#REF!</definedName>
    <definedName name="_10369000Sep">#REF!</definedName>
    <definedName name="_10369010Apr">#REF!</definedName>
    <definedName name="_10369010Aug">#REF!</definedName>
    <definedName name="_10369010Dec">#REF!</definedName>
    <definedName name="_10369010Feb">#REF!</definedName>
    <definedName name="_10369010Jan">#REF!</definedName>
    <definedName name="_10369010Jul">#REF!</definedName>
    <definedName name="_10369010Jun">#REF!</definedName>
    <definedName name="_10369010Mar">#REF!</definedName>
    <definedName name="_10369010May">#REF!</definedName>
    <definedName name="_10369010Nov">#REF!</definedName>
    <definedName name="_10369010Oct">#REF!</definedName>
    <definedName name="_10369010Sep">#REF!</definedName>
    <definedName name="_10369020Apr">#REF!</definedName>
    <definedName name="_10369020Aug">#REF!</definedName>
    <definedName name="_10369020Dec">#REF!</definedName>
    <definedName name="_10369020Feb">#REF!</definedName>
    <definedName name="_10369020Jan">#REF!</definedName>
    <definedName name="_10369020Jul">#REF!</definedName>
    <definedName name="_10369020Jun">#REF!</definedName>
    <definedName name="_10369020Mar">#REF!</definedName>
    <definedName name="_10369020May">#REF!</definedName>
    <definedName name="_10369020Nov">#REF!</definedName>
    <definedName name="_10369020Oct">#REF!</definedName>
    <definedName name="_10369020Sep">#REF!</definedName>
    <definedName name="_10370000Apr">#REF!</definedName>
    <definedName name="_10370000Aug">#REF!</definedName>
    <definedName name="_10370000Dec">#REF!</definedName>
    <definedName name="_10370000Feb">#REF!</definedName>
    <definedName name="_10370000Jan">#REF!</definedName>
    <definedName name="_10370000Jul">#REF!</definedName>
    <definedName name="_10370000Jun">#REF!</definedName>
    <definedName name="_10370000Mar">#REF!</definedName>
    <definedName name="_10370000May">#REF!</definedName>
    <definedName name="_10370000Nov">#REF!</definedName>
    <definedName name="_10370000Oct">#REF!</definedName>
    <definedName name="_10370000Sep">#REF!</definedName>
    <definedName name="_10371000Apr">#REF!</definedName>
    <definedName name="_10371000Aug">#REF!</definedName>
    <definedName name="_10371000Dec">#REF!</definedName>
    <definedName name="_10371000Feb">#REF!</definedName>
    <definedName name="_10371000Jan">#REF!</definedName>
    <definedName name="_10371000Jul">#REF!</definedName>
    <definedName name="_10371000Jun">#REF!</definedName>
    <definedName name="_10371000Mar">#REF!</definedName>
    <definedName name="_10371000May">#REF!</definedName>
    <definedName name="_10371000Nov">#REF!</definedName>
    <definedName name="_10371000Oct">#REF!</definedName>
    <definedName name="_10371000Sep">#REF!</definedName>
    <definedName name="_10373000Apr">#REF!</definedName>
    <definedName name="_10373000Aug">#REF!</definedName>
    <definedName name="_10373000Dec">#REF!</definedName>
    <definedName name="_10373000Feb">#REF!</definedName>
    <definedName name="_10373000Jan">#REF!</definedName>
    <definedName name="_10373000Jul">#REF!</definedName>
    <definedName name="_10373000Jun">#REF!</definedName>
    <definedName name="_10373000Mar">#REF!</definedName>
    <definedName name="_10373000May">#REF!</definedName>
    <definedName name="_10373000Nov">#REF!</definedName>
    <definedName name="_10373000Oct">#REF!</definedName>
    <definedName name="_10373000Sep">#REF!</definedName>
    <definedName name="_10389001Apr">#REF!</definedName>
    <definedName name="_10389001Aug">#REF!</definedName>
    <definedName name="_10389001Dec">#REF!</definedName>
    <definedName name="_10389001Feb">#REF!</definedName>
    <definedName name="_10389001Jan">#REF!</definedName>
    <definedName name="_10389001Jul">#REF!</definedName>
    <definedName name="_10389001Jun">#REF!</definedName>
    <definedName name="_10389001Mar">#REF!</definedName>
    <definedName name="_10389001May">#REF!</definedName>
    <definedName name="_10389001Nov">#REF!</definedName>
    <definedName name="_10389001Oct">#REF!</definedName>
    <definedName name="_10389001Sep">#REF!</definedName>
    <definedName name="_10389002Apr">#REF!</definedName>
    <definedName name="_10389002Aug">#REF!</definedName>
    <definedName name="_10389002Dec">#REF!</definedName>
    <definedName name="_10389002Feb">#REF!</definedName>
    <definedName name="_10389002Jan">#REF!</definedName>
    <definedName name="_10389002Jul">#REF!</definedName>
    <definedName name="_10389002Jun">#REF!</definedName>
    <definedName name="_10389002Mar">#REF!</definedName>
    <definedName name="_10389002May">#REF!</definedName>
    <definedName name="_10389002Nov">#REF!</definedName>
    <definedName name="_10389002Oct">#REF!</definedName>
    <definedName name="_10389002Sep">#REF!</definedName>
    <definedName name="_10390000Apr">#REF!</definedName>
    <definedName name="_10390000Aug">#REF!</definedName>
    <definedName name="_10390000Dec">#REF!</definedName>
    <definedName name="_10390000Feb">#REF!</definedName>
    <definedName name="_10390000Jan">#REF!</definedName>
    <definedName name="_10390000Jul">#REF!</definedName>
    <definedName name="_10390000Jun">#REF!</definedName>
    <definedName name="_10390000Mar">#REF!</definedName>
    <definedName name="_10390000May">#REF!</definedName>
    <definedName name="_10390000Nov">#REF!</definedName>
    <definedName name="_10390000Oct">#REF!</definedName>
    <definedName name="_10390000Sep">#REF!</definedName>
    <definedName name="_10390007Apr">#REF!</definedName>
    <definedName name="_10390007Aug">#REF!</definedName>
    <definedName name="_10390007Dec">#REF!</definedName>
    <definedName name="_10390007Feb">#REF!</definedName>
    <definedName name="_10390007Jan">#REF!</definedName>
    <definedName name="_10390007Jul">#REF!</definedName>
    <definedName name="_10390007Jun">#REF!</definedName>
    <definedName name="_10390007Mar">#REF!</definedName>
    <definedName name="_10390007May">#REF!</definedName>
    <definedName name="_10390007Nov">#REF!</definedName>
    <definedName name="_10390007Oct">#REF!</definedName>
    <definedName name="_10390007Sep">#REF!</definedName>
    <definedName name="_10391000Apr">#REF!</definedName>
    <definedName name="_10391000Aug">#REF!</definedName>
    <definedName name="_10391000Dec">#REF!</definedName>
    <definedName name="_10391000Feb">#REF!</definedName>
    <definedName name="_10391000Jan">#REF!</definedName>
    <definedName name="_10391000Jul">#REF!</definedName>
    <definedName name="_10391000Jun">#REF!</definedName>
    <definedName name="_10391000Mar">#REF!</definedName>
    <definedName name="_10391000May">#REF!</definedName>
    <definedName name="_10391000Nov">#REF!</definedName>
    <definedName name="_10391000Oct">#REF!</definedName>
    <definedName name="_10391000Sep">#REF!</definedName>
    <definedName name="_10391004Apr">#REF!</definedName>
    <definedName name="_10391004Aug">#REF!</definedName>
    <definedName name="_10391004Dec">#REF!</definedName>
    <definedName name="_10391004Feb">#REF!</definedName>
    <definedName name="_10391004Jan">#REF!</definedName>
    <definedName name="_10391004Jul">#REF!</definedName>
    <definedName name="_10391004Jun">#REF!</definedName>
    <definedName name="_10391004Mar">#REF!</definedName>
    <definedName name="_10391004May">#REF!</definedName>
    <definedName name="_10391004Nov">#REF!</definedName>
    <definedName name="_10391004Oct">#REF!</definedName>
    <definedName name="_10391004Sep">#REF!</definedName>
    <definedName name="_10391005Apr">#REF!</definedName>
    <definedName name="_10391005Aug">#REF!</definedName>
    <definedName name="_10391005Dec">#REF!</definedName>
    <definedName name="_10391005Feb">#REF!</definedName>
    <definedName name="_10391005Jan">#REF!</definedName>
    <definedName name="_10391005Jul">#REF!</definedName>
    <definedName name="_10391005Jun">#REF!</definedName>
    <definedName name="_10391005Mar">#REF!</definedName>
    <definedName name="_10391005May">#REF!</definedName>
    <definedName name="_10391005Nov">#REF!</definedName>
    <definedName name="_10391005Oct">#REF!</definedName>
    <definedName name="_10391005Sep">#REF!</definedName>
    <definedName name="_10392000Apr">#REF!</definedName>
    <definedName name="_10392000Aug">#REF!</definedName>
    <definedName name="_10392000Dec">#REF!</definedName>
    <definedName name="_10392000Feb">#REF!</definedName>
    <definedName name="_10392000Jan">#REF!</definedName>
    <definedName name="_10392000Jul">#REF!</definedName>
    <definedName name="_10392000Jun">#REF!</definedName>
    <definedName name="_10392000Mar">#REF!</definedName>
    <definedName name="_10392000May">#REF!</definedName>
    <definedName name="_10392000Nov">#REF!</definedName>
    <definedName name="_10392000Oct">#REF!</definedName>
    <definedName name="_10392000Sep">#REF!</definedName>
    <definedName name="_10393000Apr">#REF!</definedName>
    <definedName name="_10393000Aug">#REF!</definedName>
    <definedName name="_10393000Dec">#REF!</definedName>
    <definedName name="_10393000Feb">#REF!</definedName>
    <definedName name="_10393000Jan">#REF!</definedName>
    <definedName name="_10393000Jul">#REF!</definedName>
    <definedName name="_10393000Jun">#REF!</definedName>
    <definedName name="_10393000Mar">#REF!</definedName>
    <definedName name="_10393000May">#REF!</definedName>
    <definedName name="_10393000Nov">#REF!</definedName>
    <definedName name="_10393000Oct">#REF!</definedName>
    <definedName name="_10393000Sep">#REF!</definedName>
    <definedName name="_10394000Apr">#REF!</definedName>
    <definedName name="_10394000Aug">#REF!</definedName>
    <definedName name="_10394000Dec">#REF!</definedName>
    <definedName name="_10394000Feb">#REF!</definedName>
    <definedName name="_10394000Jan">#REF!</definedName>
    <definedName name="_10394000Jul">#REF!</definedName>
    <definedName name="_10394000Jun">#REF!</definedName>
    <definedName name="_10394000Mar">#REF!</definedName>
    <definedName name="_10394000May">#REF!</definedName>
    <definedName name="_10394000Nov">#REF!</definedName>
    <definedName name="_10394000Oct">#REF!</definedName>
    <definedName name="_10394000Sep">#REF!</definedName>
    <definedName name="_10395000Apr">#REF!</definedName>
    <definedName name="_10395000Aug">#REF!</definedName>
    <definedName name="_10395000Dec">#REF!</definedName>
    <definedName name="_10395000Feb">#REF!</definedName>
    <definedName name="_10395000Jan">#REF!</definedName>
    <definedName name="_10395000Jul">#REF!</definedName>
    <definedName name="_10395000Jun">#REF!</definedName>
    <definedName name="_10395000Mar">#REF!</definedName>
    <definedName name="_10395000May">#REF!</definedName>
    <definedName name="_10395000Nov">#REF!</definedName>
    <definedName name="_10395000Oct">#REF!</definedName>
    <definedName name="_10395000Sep">#REF!</definedName>
    <definedName name="_10396000Apr">#REF!</definedName>
    <definedName name="_10396000Aug">#REF!</definedName>
    <definedName name="_10396000Dec">#REF!</definedName>
    <definedName name="_10396000Feb">#REF!</definedName>
    <definedName name="_10396000Jan">#REF!</definedName>
    <definedName name="_10396000Jul">#REF!</definedName>
    <definedName name="_10396000Jun">#REF!</definedName>
    <definedName name="_10396000Mar">#REF!</definedName>
    <definedName name="_10396000May">#REF!</definedName>
    <definedName name="_10396000Nov">#REF!</definedName>
    <definedName name="_10396000Oct">#REF!</definedName>
    <definedName name="_10396000Sep">#REF!</definedName>
    <definedName name="_10397000Apr">#REF!</definedName>
    <definedName name="_10397000Aug">#REF!</definedName>
    <definedName name="_10397000Dec">#REF!</definedName>
    <definedName name="_10397000Feb">#REF!</definedName>
    <definedName name="_10397000Jan">#REF!</definedName>
    <definedName name="_10397000Jul">#REF!</definedName>
    <definedName name="_10397000Jun">#REF!</definedName>
    <definedName name="_10397000Mar">#REF!</definedName>
    <definedName name="_10397000May">#REF!</definedName>
    <definedName name="_10397000Nov">#REF!</definedName>
    <definedName name="_10397000Oct">#REF!</definedName>
    <definedName name="_10397000Sep">#REF!</definedName>
    <definedName name="_10398000Apr">#REF!</definedName>
    <definedName name="_10398000Aug">#REF!</definedName>
    <definedName name="_10398000Dec">#REF!</definedName>
    <definedName name="_10398000Feb">#REF!</definedName>
    <definedName name="_10398000Jan">#REF!</definedName>
    <definedName name="_10398000Jul">#REF!</definedName>
    <definedName name="_10398000Jun">#REF!</definedName>
    <definedName name="_10398000Mar">#REF!</definedName>
    <definedName name="_10398000May">#REF!</definedName>
    <definedName name="_10398000Nov">#REF!</definedName>
    <definedName name="_10398000Oct">#REF!</definedName>
    <definedName name="_10398000Sep">#REF!</definedName>
    <definedName name="_12MOS">[3]ISFPLSUB!#REF!</definedName>
    <definedName name="_12MOSA">[3]ISFPLSUB!#REF!</definedName>
    <definedName name="_1990C">'[1]TXSCHD Download'!#REF!</definedName>
    <definedName name="_199112C">'[1]TXSCHD Download'!#REF!</definedName>
    <definedName name="_1991C">'[1]TXSCHD Download'!#REF!</definedName>
    <definedName name="_60389001Jan">#REF!</definedName>
    <definedName name="_60390000Jan">#REF!</definedName>
    <definedName name="_APB93">#REF!</definedName>
    <definedName name="_APB94">#REF!</definedName>
    <definedName name="_APB95">#REF!</definedName>
    <definedName name="_AST0121">#REF!</definedName>
    <definedName name="_AST012110">#REF!</definedName>
    <definedName name="_AST012120">#REF!</definedName>
    <definedName name="_AST0122">#REF!</definedName>
    <definedName name="_AST012211">#REF!</definedName>
    <definedName name="_AST012215">#REF!</definedName>
    <definedName name="_AST012221">#REF!</definedName>
    <definedName name="_AST012290">#REF!</definedName>
    <definedName name="_AST0123">#REF!</definedName>
    <definedName name="_AST012301">#REF!</definedName>
    <definedName name="_AST012310">#REF!</definedName>
    <definedName name="_AST012311">#REF!</definedName>
    <definedName name="_AST012312">#REF!</definedName>
    <definedName name="_AST012314">#REF!</definedName>
    <definedName name="_AST012315">#REF!</definedName>
    <definedName name="_AST012316">#REF!</definedName>
    <definedName name="_AST012317">#REF!</definedName>
    <definedName name="_AST012319">#REF!</definedName>
    <definedName name="_AST012320">#REF!</definedName>
    <definedName name="_AST012322">#REF!</definedName>
    <definedName name="_AST012323">#REF!</definedName>
    <definedName name="_AST012324">#REF!</definedName>
    <definedName name="_AST0124">#REF!</definedName>
    <definedName name="_AST012400">#REF!</definedName>
    <definedName name="_AST012411">#REF!</definedName>
    <definedName name="_AST012412">#REF!</definedName>
    <definedName name="_AST012414">#REF!</definedName>
    <definedName name="_AST012415">#REF!</definedName>
    <definedName name="_AST012450">#REF!</definedName>
    <definedName name="_AST0126">#REF!</definedName>
    <definedName name="_AST012611">#REF!</definedName>
    <definedName name="_AST012612">#REF!</definedName>
    <definedName name="_AST012613">#REF!</definedName>
    <definedName name="_AST012614">#REF!</definedName>
    <definedName name="_AST012615">#REF!</definedName>
    <definedName name="_AST0128">#REF!</definedName>
    <definedName name="_AST012811">#REF!</definedName>
    <definedName name="_AST012815">#REF!</definedName>
    <definedName name="_AST012816">#REF!</definedName>
    <definedName name="_AST012840">#REF!</definedName>
    <definedName name="_AST016590">#REF!</definedName>
    <definedName name="_AST018201">#REF!</definedName>
    <definedName name="_AST018202">#REF!</definedName>
    <definedName name="_AST018203">#REF!</definedName>
    <definedName name="_AST018204">#REF!</definedName>
    <definedName name="_AST018221">#REF!</definedName>
    <definedName name="_AST018230">#REF!</definedName>
    <definedName name="_AST018231">#REF!</definedName>
    <definedName name="_AST018232">#REF!</definedName>
    <definedName name="_AST018233">#REF!</definedName>
    <definedName name="_AST018234">#REF!</definedName>
    <definedName name="_AST018235">#REF!</definedName>
    <definedName name="_AST018236">#REF!</definedName>
    <definedName name="_AST018237">#REF!</definedName>
    <definedName name="_AST018238">#REF!</definedName>
    <definedName name="_AST018288">#REF!</definedName>
    <definedName name="_AST018289">#REF!</definedName>
    <definedName name="_AST018611">#REF!</definedName>
    <definedName name="_AST018614">#REF!</definedName>
    <definedName name="_AST018617">#REF!</definedName>
    <definedName name="_AST018619">#REF!</definedName>
    <definedName name="_AST018620">#REF!</definedName>
    <definedName name="_AST018621">#REF!</definedName>
    <definedName name="_AST018622">#REF!</definedName>
    <definedName name="_AST018625">#REF!</definedName>
    <definedName name="_AST018627">#REF!</definedName>
    <definedName name="_AST018631">#REF!</definedName>
    <definedName name="_AST018632">#REF!</definedName>
    <definedName name="_AST018633">#REF!</definedName>
    <definedName name="_AST018634">#REF!</definedName>
    <definedName name="_AST018635">#REF!</definedName>
    <definedName name="_AST018636">#REF!</definedName>
    <definedName name="_AST018637">#REF!</definedName>
    <definedName name="_AST018638">#REF!</definedName>
    <definedName name="_AST018639">#REF!</definedName>
    <definedName name="_AST018640">#REF!</definedName>
    <definedName name="_AST018641">#REF!</definedName>
    <definedName name="_AST018650">#REF!</definedName>
    <definedName name="_AST018651">#REF!</definedName>
    <definedName name="_AST018655">#REF!</definedName>
    <definedName name="_AST018657">#REF!</definedName>
    <definedName name="_AST018664">#REF!</definedName>
    <definedName name="_AST018668">#REF!</definedName>
    <definedName name="_AST018669">#REF!</definedName>
    <definedName name="_AST018670">#REF!</definedName>
    <definedName name="_AST018672">#REF!</definedName>
    <definedName name="_AST018674">#REF!</definedName>
    <definedName name="_AST018675">#REF!</definedName>
    <definedName name="_AST018677">#REF!</definedName>
    <definedName name="_AST018678">#REF!</definedName>
    <definedName name="_AST018680">#REF!</definedName>
    <definedName name="_AST0190">#REF!</definedName>
    <definedName name="_AST019010">#REF!</definedName>
    <definedName name="_AST019011">#REF!</definedName>
    <definedName name="_AST019012">#REF!</definedName>
    <definedName name="_AST019013">#REF!</definedName>
    <definedName name="_AST019014">#REF!</definedName>
    <definedName name="_AST019015">#REF!</definedName>
    <definedName name="_AST019017">#REF!</definedName>
    <definedName name="_AST019018">#REF!</definedName>
    <definedName name="_AST019019">#REF!</definedName>
    <definedName name="_AST019020">#REF!</definedName>
    <definedName name="_AST019021">#REF!</definedName>
    <definedName name="_AST019022">#REF!</definedName>
    <definedName name="_AST019023">#REF!</definedName>
    <definedName name="_AST019024">#REF!</definedName>
    <definedName name="_AST019025">#REF!</definedName>
    <definedName name="_AST019026">#REF!</definedName>
    <definedName name="_AST019027">#REF!</definedName>
    <definedName name="_AST019028">#REF!</definedName>
    <definedName name="_AST019040">#REF!</definedName>
    <definedName name="_AST019050">#REF!</definedName>
    <definedName name="_AST019052">#REF!</definedName>
    <definedName name="_AST019072">#REF!</definedName>
    <definedName name="_AST019080">#REF!</definedName>
    <definedName name="_AST019090">#REF!</definedName>
    <definedName name="_AST019091">#REF!</definedName>
    <definedName name="_AST019092">#REF!</definedName>
    <definedName name="_AST019098">#REF!</definedName>
    <definedName name="_AST019099">#REF!</definedName>
    <definedName name="_AST023221">#REF!</definedName>
    <definedName name="_AST024211">#REF!</definedName>
    <definedName name="_AST025312">#REF!</definedName>
    <definedName name="_AST02536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CC018611">#REF!</definedName>
    <definedName name="_CCG018611">#REF!</definedName>
    <definedName name="_CCI018203">#REF!</definedName>
    <definedName name="_CCI018233">#REF!</definedName>
    <definedName name="_CCI018611">#REF!</definedName>
    <definedName name="_CEC018611">#REF!</definedName>
    <definedName name="_CED018611">#REF!</definedName>
    <definedName name="_CEG018611">#REF!</definedName>
    <definedName name="_CEH018611">#REF!</definedName>
    <definedName name="_CEI018201">#REF!</definedName>
    <definedName name="_CEI018202">#REF!</definedName>
    <definedName name="_CEI018231">#REF!</definedName>
    <definedName name="_CEI018232">#REF!</definedName>
    <definedName name="_CEI018611">#REF!</definedName>
    <definedName name="_CEK018611">#REF!</definedName>
    <definedName name="_CEN018611">#REF!</definedName>
    <definedName name="_CEN025301">#REF!</definedName>
    <definedName name="_CES018611">#REF!</definedName>
    <definedName name="_CET018611">#REF!</definedName>
    <definedName name="_CEV018611">#REF!</definedName>
    <definedName name="_CGD018611">#REF!</definedName>
    <definedName name="_CGI018203">#REF!</definedName>
    <definedName name="_CGI018611">#REF!</definedName>
    <definedName name="_CGN018611">#REF!</definedName>
    <definedName name="_CGP018611">#REF!</definedName>
    <definedName name="_CGT018611">#REF!</definedName>
    <definedName name="_CGU018611">#REF!</definedName>
    <definedName name="_CML018655">#REF!</definedName>
    <definedName name="_CML018656">#REF!</definedName>
    <definedName name="_CNU0121">#REF!</definedName>
    <definedName name="_CNU012110">#REF!</definedName>
    <definedName name="_CNU012120">#REF!</definedName>
    <definedName name="_CNU0122">#REF!</definedName>
    <definedName name="_CNU012211">#REF!</definedName>
    <definedName name="_CNU018610">#REF!</definedName>
    <definedName name="_CNU018611">#REF!</definedName>
    <definedName name="_CTD018610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TR109">'[5]data entry'!#REF!</definedName>
    <definedName name="_ESY12">[3]ISFPLSUB!#REF!</definedName>
    <definedName name="_Fill" hidden="1">#REF!</definedName>
    <definedName name="_FRR95">#REF!</definedName>
    <definedName name="_INP5">'[1]TXSCHD Download'!#REF!</definedName>
    <definedName name="_Key1" hidden="1">#REF!</definedName>
    <definedName name="_Key2" hidden="1">#REF!</definedName>
    <definedName name="_LIA0201">#REF!</definedName>
    <definedName name="_LIA0204">#REF!</definedName>
    <definedName name="_LIA020411">#REF!</definedName>
    <definedName name="_LIA020412">#REF!</definedName>
    <definedName name="_LIA020413">#REF!</definedName>
    <definedName name="_LIA020414">#REF!</definedName>
    <definedName name="_LIA020415">#REF!</definedName>
    <definedName name="_LIA020416">#REF!</definedName>
    <definedName name="_LIA020417">#REF!</definedName>
    <definedName name="_LIA020418">#REF!</definedName>
    <definedName name="_LIA020419">#REF!</definedName>
    <definedName name="_LIA020420">#REF!</definedName>
    <definedName name="_LIA020711">#REF!</definedName>
    <definedName name="_LIA020712">#REF!</definedName>
    <definedName name="_LIA0216">#REF!</definedName>
    <definedName name="_LIA021601">#REF!</definedName>
    <definedName name="_LIA021610">#REF!</definedName>
    <definedName name="_LIA021615">#REF!</definedName>
    <definedName name="_LIA021616">#REF!</definedName>
    <definedName name="_LIA021620">#REF!</definedName>
    <definedName name="_LIA021622">#REF!</definedName>
    <definedName name="_LIA021623">#REF!</definedName>
    <definedName name="_LIA021624">#REF!</definedName>
    <definedName name="_LIA021626">#REF!</definedName>
    <definedName name="_LIA021629">#REF!</definedName>
    <definedName name="_LIA021630">#REF!</definedName>
    <definedName name="_LIA021631">#REF!</definedName>
    <definedName name="_LIA021632">#REF!</definedName>
    <definedName name="_LIA0221">#REF!</definedName>
    <definedName name="_LIA022101">#REF!</definedName>
    <definedName name="_LIA022102">#REF!</definedName>
    <definedName name="_LIA022103">#REF!</definedName>
    <definedName name="_LIA022104">#REF!</definedName>
    <definedName name="_LIA022105">#REF!</definedName>
    <definedName name="_LIA022106">#REF!</definedName>
    <definedName name="_LIA022119">#REF!</definedName>
    <definedName name="_LIA022120">#REF!</definedName>
    <definedName name="_LIA022121">#REF!</definedName>
    <definedName name="_LIA022122">#REF!</definedName>
    <definedName name="_LIA022123">#REF!</definedName>
    <definedName name="_LIA022124">#REF!</definedName>
    <definedName name="_LIA022125">#REF!</definedName>
    <definedName name="_LIA022126">#REF!</definedName>
    <definedName name="_LIA022127">#REF!</definedName>
    <definedName name="_LIA022131">#REF!</definedName>
    <definedName name="_LIA022132">#REF!</definedName>
    <definedName name="_LIA022134">#REF!</definedName>
    <definedName name="_LIA022135">#REF!</definedName>
    <definedName name="_LIA022136">#REF!</definedName>
    <definedName name="_LIA022137">#REF!</definedName>
    <definedName name="_LIA022138">#REF!</definedName>
    <definedName name="_LIA022139">#REF!</definedName>
    <definedName name="_LIA022140">#REF!</definedName>
    <definedName name="_LIA022141">#REF!</definedName>
    <definedName name="_LIA022142">#REF!</definedName>
    <definedName name="_LIA022143">#REF!</definedName>
    <definedName name="_LIA022144">#REF!</definedName>
    <definedName name="_LIA022148">#REF!</definedName>
    <definedName name="_LIA022150">#REF!</definedName>
    <definedName name="_LIA022152">#REF!</definedName>
    <definedName name="_LIA022168">#REF!</definedName>
    <definedName name="_LIA022410">#REF!</definedName>
    <definedName name="_LIA022413">#REF!</definedName>
    <definedName name="_LIA022414">#REF!</definedName>
    <definedName name="_LIA022415">#REF!</definedName>
    <definedName name="_LIA022418">#REF!</definedName>
    <definedName name="_LIA022419">#REF!</definedName>
    <definedName name="_LIA022434">#REF!</definedName>
    <definedName name="_LIA022445">#REF!</definedName>
    <definedName name="_LIA022446">#REF!</definedName>
    <definedName name="_LIA022447">#REF!</definedName>
    <definedName name="_LIA022460">#REF!</definedName>
    <definedName name="_LIA022461">#REF!</definedName>
    <definedName name="_LIA022462">#REF!</definedName>
    <definedName name="_LIA022463">#REF!</definedName>
    <definedName name="_LIA022470">#REF!</definedName>
    <definedName name="_LIA022471">#REF!</definedName>
    <definedName name="_LIA022472">#REF!</definedName>
    <definedName name="_LIA022473">#REF!</definedName>
    <definedName name="_LIA022474">#REF!</definedName>
    <definedName name="_LIA022475">#REF!</definedName>
    <definedName name="_LIA022478">#REF!</definedName>
    <definedName name="_LIA022479">#REF!</definedName>
    <definedName name="_LIA022480">#REF!</definedName>
    <definedName name="_LIA022481">#REF!</definedName>
    <definedName name="_LIA022483">#REF!</definedName>
    <definedName name="_LIA022484">#REF!</definedName>
    <definedName name="_LIA022485">#REF!</definedName>
    <definedName name="_LIA022486">#REF!</definedName>
    <definedName name="_LIA022487">#REF!</definedName>
    <definedName name="_LIA022488">#REF!</definedName>
    <definedName name="_LIA022489">#REF!</definedName>
    <definedName name="_LIA022491">#REF!</definedName>
    <definedName name="_LIA022492">#REF!</definedName>
    <definedName name="_LIA022493">#REF!</definedName>
    <definedName name="_LIA022494">#REF!</definedName>
    <definedName name="_LIA022495">#REF!</definedName>
    <definedName name="_LIA022496">#REF!</definedName>
    <definedName name="_LIA023221">#REF!</definedName>
    <definedName name="_LIA023320">#REF!</definedName>
    <definedName name="_LIA023360">#REF!</definedName>
    <definedName name="_LIA023511">#REF!</definedName>
    <definedName name="_LIA023514">#REF!</definedName>
    <definedName name="_LIA023524">#REF!</definedName>
    <definedName name="_LIA023535">#REF!</definedName>
    <definedName name="_LIA023540">#REF!</definedName>
    <definedName name="_LIA023541">#REF!</definedName>
    <definedName name="_LIA024201">#REF!</definedName>
    <definedName name="_LIA024202">#REF!</definedName>
    <definedName name="_LIA024203">#REF!</definedName>
    <definedName name="_LIA024205">#REF!</definedName>
    <definedName name="_LIA024206">#REF!</definedName>
    <definedName name="_LIA024207">#REF!</definedName>
    <definedName name="_LIA024209">#REF!</definedName>
    <definedName name="_LIA024210">#REF!</definedName>
    <definedName name="_LIA024211">#REF!</definedName>
    <definedName name="_LIA024212">#REF!</definedName>
    <definedName name="_LIA024213">#REF!</definedName>
    <definedName name="_LIA024214">#REF!</definedName>
    <definedName name="_LIA024215">#REF!</definedName>
    <definedName name="_LIA024216">#REF!</definedName>
    <definedName name="_LIA024217">#REF!</definedName>
    <definedName name="_LIA024219">#REF!</definedName>
    <definedName name="_LIA024220">#REF!</definedName>
    <definedName name="_LIA024221">#REF!</definedName>
    <definedName name="_LIA024222">#REF!</definedName>
    <definedName name="_LIA024223">#REF!</definedName>
    <definedName name="_LIA024225">#REF!</definedName>
    <definedName name="_LIA024227">#REF!</definedName>
    <definedName name="_LIA024232">#REF!</definedName>
    <definedName name="_LIA024237">#REF!</definedName>
    <definedName name="_LIA024239">#REF!</definedName>
    <definedName name="_LIA024250">#REF!</definedName>
    <definedName name="_LIA024251">#REF!</definedName>
    <definedName name="_LIA024252">#REF!</definedName>
    <definedName name="_LIA024255">#REF!</definedName>
    <definedName name="_LIA024256">#REF!</definedName>
    <definedName name="_LIA024260">#REF!</definedName>
    <definedName name="_LIA024262">#REF!</definedName>
    <definedName name="_LIA024264">#REF!</definedName>
    <definedName name="_LIA024265">#REF!</definedName>
    <definedName name="_LIA024267">#REF!</definedName>
    <definedName name="_LIA024268">#REF!</definedName>
    <definedName name="_LIA024269">#REF!</definedName>
    <definedName name="_LIA024270">#REF!</definedName>
    <definedName name="_LIA024271">#REF!</definedName>
    <definedName name="_LIA024272">#REF!</definedName>
    <definedName name="_LIA024274">#REF!</definedName>
    <definedName name="_LIA024275">#REF!</definedName>
    <definedName name="_LIA024277">#REF!</definedName>
    <definedName name="_LIA024278">#REF!</definedName>
    <definedName name="_LIA024281">#REF!</definedName>
    <definedName name="_LIA024283">#REF!</definedName>
    <definedName name="_LIA024284">#REF!</definedName>
    <definedName name="_LIA024285">#REF!</definedName>
    <definedName name="_LIA024287">#REF!</definedName>
    <definedName name="_LIA024288">#REF!</definedName>
    <definedName name="_LIA024289">#REF!</definedName>
    <definedName name="_LIA024290">#REF!</definedName>
    <definedName name="_LIA024291">#REF!</definedName>
    <definedName name="_LIA024292">#REF!</definedName>
    <definedName name="_LIA024293">#REF!</definedName>
    <definedName name="_LIA024294">#REF!</definedName>
    <definedName name="_LIA024295">#REF!</definedName>
    <definedName name="_LIA024296">#REF!</definedName>
    <definedName name="_LIA024298">#REF!</definedName>
    <definedName name="_LIA025211">#REF!</definedName>
    <definedName name="_LIA025212">#REF!</definedName>
    <definedName name="_LIA025221">#REF!</definedName>
    <definedName name="_LIA025222">#REF!</definedName>
    <definedName name="_LIA025301">#REF!</definedName>
    <definedName name="_LIA025303">#REF!</definedName>
    <definedName name="_LIA025304">#REF!</definedName>
    <definedName name="_LIA025305">#REF!</definedName>
    <definedName name="_LIA025306">#REF!</definedName>
    <definedName name="_LIA025308">#REF!</definedName>
    <definedName name="_LIA025309">#REF!</definedName>
    <definedName name="_LIA025310">#REF!</definedName>
    <definedName name="_LIA025311">#REF!</definedName>
    <definedName name="_LIA025312">#REF!</definedName>
    <definedName name="_LIA025313">#REF!</definedName>
    <definedName name="_LIA025314">#REF!</definedName>
    <definedName name="_LIA025315">#REF!</definedName>
    <definedName name="_LIA025317">#REF!</definedName>
    <definedName name="_LIA025318">#REF!</definedName>
    <definedName name="_LIA025319">#REF!</definedName>
    <definedName name="_LIA025321">#REF!</definedName>
    <definedName name="_LIA025322">#REF!</definedName>
    <definedName name="_LIA025323">#REF!</definedName>
    <definedName name="_LIA025324">#REF!</definedName>
    <definedName name="_LIA025325">#REF!</definedName>
    <definedName name="_LIA025330">#REF!</definedName>
    <definedName name="_LIA025334">#REF!</definedName>
    <definedName name="_LIA025340">#REF!</definedName>
    <definedName name="_LIA025351">#REF!</definedName>
    <definedName name="_LIA025353">#REF!</definedName>
    <definedName name="_LIA025354">#REF!</definedName>
    <definedName name="_LIA025360">#REF!</definedName>
    <definedName name="_LIA025370">#REF!</definedName>
    <definedName name="_LIA025379">#REF!</definedName>
    <definedName name="_LIA025380">#REF!</definedName>
    <definedName name="_LIA025391">#REF!</definedName>
    <definedName name="_LIA025396">#REF!</definedName>
    <definedName name="_LIA025399">#REF!</definedName>
    <definedName name="_LIA025410">#REF!</definedName>
    <definedName name="_LIA025412">#REF!</definedName>
    <definedName name="_LIA025430">#REF!</definedName>
    <definedName name="_LIA0281">#REF!</definedName>
    <definedName name="_LIA028110">#REF!</definedName>
    <definedName name="_LIA028112">#REF!</definedName>
    <definedName name="_LIA028121">#REF!</definedName>
    <definedName name="_LIA0282">#REF!</definedName>
    <definedName name="_LIA028210">#REF!</definedName>
    <definedName name="_LIA028212">#REF!</definedName>
    <definedName name="_LIA028213">#REF!</definedName>
    <definedName name="_LIA028221">#REF!</definedName>
    <definedName name="_LIA028222">#REF!</definedName>
    <definedName name="_LIA028250">#REF!</definedName>
    <definedName name="_LIA028270">#REF!</definedName>
    <definedName name="_LIA028280">#REF!</definedName>
    <definedName name="_LIA028290">#REF!</definedName>
    <definedName name="_LIA028291">#REF!</definedName>
    <definedName name="_LIA0283">#REF!</definedName>
    <definedName name="_LIA028310">#REF!</definedName>
    <definedName name="_LIA028311">#REF!</definedName>
    <definedName name="_LIA028312">#REF!</definedName>
    <definedName name="_LIA028314">#REF!</definedName>
    <definedName name="_LIA028315">#REF!</definedName>
    <definedName name="_LIA028316">#REF!</definedName>
    <definedName name="_LIA028317">#REF!</definedName>
    <definedName name="_LIA028318">#REF!</definedName>
    <definedName name="_LIA028322">#REF!</definedName>
    <definedName name="_LIA028350">#REF!</definedName>
    <definedName name="_LIA028351">#REF!</definedName>
    <definedName name="_LIA028370">#REF!</definedName>
    <definedName name="_LIA028371">#REF!</definedName>
    <definedName name="_LIA028380">#REF!</definedName>
    <definedName name="_LIA028381">#REF!</definedName>
    <definedName name="_LIA028386">#REF!</definedName>
    <definedName name="_LIA028390">#REF!</definedName>
    <definedName name="_LIA028391">#REF!</definedName>
    <definedName name="_LIA028392">#REF!</definedName>
    <definedName name="_LIA028399">#REF!</definedName>
    <definedName name="_LTC9394">#REF!</definedName>
    <definedName name="_LTC95">#REF!</definedName>
    <definedName name="_MAT1">'[6]AL - Page 1 - 2, CWC (MISO)'!#REF!</definedName>
    <definedName name="_mat2">'[6]AL - Page 1 - 2, CWC (MISO)'!#REF!</definedName>
    <definedName name="_MIR16">#REF!</definedName>
    <definedName name="_MIR17">#REF!</definedName>
    <definedName name="_MIR18">#REF!</definedName>
    <definedName name="_MIR19">#REF!</definedName>
    <definedName name="_MIR43">#REF!</definedName>
    <definedName name="_Order1" hidden="1">255</definedName>
    <definedName name="_Order2" hidden="1">255</definedName>
    <definedName name="_Parse_Out" hidden="1">#REF!</definedName>
    <definedName name="_PG1">#REF!</definedName>
    <definedName name="_pg12">#REF!</definedName>
    <definedName name="_pg2">#REF!</definedName>
    <definedName name="_PG3">#REF!</definedName>
    <definedName name="_PG4">#REF!</definedName>
    <definedName name="_PG45">#REF!</definedName>
    <definedName name="_PG56">#REF!</definedName>
    <definedName name="_PG8">#REF!</definedName>
    <definedName name="_PG89">#REF!</definedName>
    <definedName name="_PP8">#REF!</definedName>
    <definedName name="_PP9">#REF!</definedName>
    <definedName name="_PR9394">#REF!</definedName>
    <definedName name="_PR95">#REF!</definedName>
    <definedName name="_REE0447">#REF!</definedName>
    <definedName name="_Regression_Out" hidden="1">#REF!</definedName>
    <definedName name="_Regression_X" hidden="1">#REF!</definedName>
    <definedName name="_Regression_Y" hidden="1">#REF!</definedName>
    <definedName name="_REV1488">'[5]data entry'!#REF!</definedName>
    <definedName name="_RGE1489">#REF!</definedName>
    <definedName name="_RGO1489">#REF!</definedName>
    <definedName name="_Sort" hidden="1">#REF!</definedName>
    <definedName name="_WN1">#REF!</definedName>
    <definedName name="_WN2">#REF!</definedName>
    <definedName name="A">#REF!</definedName>
    <definedName name="above">OFFSET(!A1,-1,0)</definedName>
    <definedName name="ACCT410">'[7]AR-FIT'!#REF!</definedName>
    <definedName name="ACCT411">'[6]AR-FIT'!#REF!</definedName>
    <definedName name="ACCTPAY00">#REF!</definedName>
    <definedName name="ACCTPAY98">#REF!</definedName>
    <definedName name="ACCTPAY99">#REF!</definedName>
    <definedName name="ACwvu.DATABASE." hidden="1">[8]DATABASE!#REF!</definedName>
    <definedName name="ACwvu.OP." hidden="1">#REF!</definedName>
    <definedName name="ad">#REF!</definedName>
    <definedName name="adadf">#REF!</definedName>
    <definedName name="adf">'[9]METERS_&amp;_TRANSFORMERS'!$AB$324:$AH$354</definedName>
    <definedName name="adsfadf">#REF!</definedName>
    <definedName name="AFUDC">#REF!</definedName>
    <definedName name="AGADJ">#REF!</definedName>
    <definedName name="alloc">#REF!</definedName>
    <definedName name="alloc2">#REF!</definedName>
    <definedName name="allocIndv">[10]allocIndv!$D$12:$U$22</definedName>
    <definedName name="amttable">[11]JAN!$H$46:$O$59</definedName>
    <definedName name="ANNUAL">[3]ISFPLSUB!#REF!</definedName>
    <definedName name="ANUP">'[12]data entry'!#REF!</definedName>
    <definedName name="AP00">#REF!</definedName>
    <definedName name="aprilAMT">[0]!amttable</definedName>
    <definedName name="aprilDT">[0]!dttable</definedName>
    <definedName name="ARPSCINT">'[5]data entry'!#REF!</definedName>
    <definedName name="ARPSCINT98">'[5]data entry'!#REF!</definedName>
    <definedName name="AS2DocOpenMode" hidden="1">"AS2DocumentEdit"</definedName>
    <definedName name="At_June_30__1995">'[13]Customer O&amp;M'!#REF!</definedName>
    <definedName name="AUGAMT">[0]!amttable</definedName>
    <definedName name="AUGDT">[0]!dttable</definedName>
    <definedName name="AUGUSTAMT">#N/A</definedName>
    <definedName name="AUGUSTDT">#N/A</definedName>
    <definedName name="B">#REF!</definedName>
    <definedName name="below">OFFSET(!A1,1,0)</definedName>
    <definedName name="BEx0041RNVGGN8SKGQTWHTVAGKBV" hidden="1">#REF!</definedName>
    <definedName name="BEx00J6L4N3WDFUWI1GNCD89U2A5" hidden="1">#REF!</definedName>
    <definedName name="BEx00U9SHQ0NHO9GPJITAMG5T4E9" hidden="1">#REF!</definedName>
    <definedName name="BEx01049R9ZE3WM0TJWIDL7I2AO5" hidden="1">#REF!</definedName>
    <definedName name="BEx01T1EVAEW9BLAP4L6II4G6OC4" hidden="1">#REF!</definedName>
    <definedName name="BEx01X35DZBL50I19K4ZSW4F1ESH" hidden="1">#REF!</definedName>
    <definedName name="BEx040GNGACOQI5MY5X2NE42ZWDU" hidden="1">#REF!</definedName>
    <definedName name="BEx1GACQL91IG43LSU6M1F2TWPZN" hidden="1">#REF!</definedName>
    <definedName name="BEx1GB92OWY6P3B3Z6EYFUUWMITG" hidden="1">#REF!</definedName>
    <definedName name="BEx1HGM2TBFL6UBVA6E4PKNSPI96" hidden="1">#REF!</definedName>
    <definedName name="BEx1I38LBZSH2UZJIZXAE5XOUU55" hidden="1">#REF!</definedName>
    <definedName name="BEx1KCWQ445PDI0YUBIXZBK5EWCP" hidden="1">#REF!</definedName>
    <definedName name="BEx1M3JJGKF1YALMTNWMK99YH9FT" hidden="1">#REF!</definedName>
    <definedName name="BEx1MEBZTWO6XAWNC9Z6T7VUC26Q" hidden="1">#REF!</definedName>
    <definedName name="BEx1MMQ3H3E9MBH330J6MD3EP8AD" hidden="1">#REF!</definedName>
    <definedName name="BEx1N0IFWPSL686RSLZTZA4KIY2A" hidden="1">#REF!</definedName>
    <definedName name="BEx1NFCG8AI9NXWO5ROKI6DYZP77" hidden="1">#REF!</definedName>
    <definedName name="BEx1NT4RIIP1DMELF4Z1FL5857FC" hidden="1">#REF!</definedName>
    <definedName name="BEx1O0XA02OXBEY6AAS94L6P1KSR" hidden="1">#REF!</definedName>
    <definedName name="BEx1P4S5Y4X1AG5YL9DS164978PB" hidden="1">#REF!</definedName>
    <definedName name="BEx1PR415U01RF514LC24LSXZ46E" hidden="1">#REF!</definedName>
    <definedName name="BEx1PXUPD5XRUU2SPVGZCRNTWS98" hidden="1">#REF!</definedName>
    <definedName name="BEx1QIU02UKQDRQO4JFJQTQPA9M2" hidden="1">#REF!</definedName>
    <definedName name="BEx1QOTTD8A7ZISZKTC3BOOVKWEN" hidden="1">#REF!</definedName>
    <definedName name="BEx1R02C8KNH9YXA8P430NC2J4P0" hidden="1">#REF!</definedName>
    <definedName name="BEx1S0MOOGSSYT24R5GZFG5GMGFR" hidden="1">#REF!</definedName>
    <definedName name="BEx1T7SCX7KK0ROG334AKM67Y8WU" hidden="1">#REF!</definedName>
    <definedName name="BEx1TNTKITTEKOJ5Q0RUF0799ZGD" hidden="1">#REF!</definedName>
    <definedName name="BEx1VQQSB5BKTBE7EAFXSN31CNVX" hidden="1">#REF!</definedName>
    <definedName name="BEx1VVJGFVFAZWAWAPMC8EMAVY3P" hidden="1">#REF!</definedName>
    <definedName name="BEx1W8FDLOFGE28JXY6J54MICRMP" hidden="1">#REF!</definedName>
    <definedName name="BEx1WDO53ZG95BCDDJH20QVTZIEM" hidden="1">#REF!</definedName>
    <definedName name="BEx1WU09CIHOI0L84XXCKC501H1F" hidden="1">#REF!</definedName>
    <definedName name="BEx1X0G4L1XM4AX9HT09H2DSM1DE" hidden="1">#REF!</definedName>
    <definedName name="BEx1X3QU07GK7I7KLROCFBELK7NH" hidden="1">#REF!</definedName>
    <definedName name="BEx1XN86QZPXEC2550TP8XT6SWZX" hidden="1">#REF!</definedName>
    <definedName name="BEx1YKHSW5HDSZLEI6ETN0XC509V" hidden="1">#REF!</definedName>
    <definedName name="BEx3C5ACPKV4XIAY0LO077TCRNLJ" hidden="1">#REF!</definedName>
    <definedName name="BEx3CBKXPIN2XM7QJNI7O0MB70AR" hidden="1">#REF!</definedName>
    <definedName name="BEx3D35KVB55GTY44YX4O9YGEVQI" hidden="1">#REF!</definedName>
    <definedName name="BEx3E22INXU2VKWET4AVSBR8WAD6" hidden="1">#REF!</definedName>
    <definedName name="BEx3EQY1DLE7G1BN4GY27QI7C7L8" hidden="1">#REF!</definedName>
    <definedName name="BEx3FG4DPAPTA9PM2Q6BMWI6BIHV" hidden="1">#REF!</definedName>
    <definedName name="BEx3G8FY85SUKO01ZJQZYO51EA75" hidden="1">#REF!</definedName>
    <definedName name="BEx3GDZH5KHUU0C7RY1PDVGKTH8E" hidden="1">#REF!</definedName>
    <definedName name="BEx3GQ9V1DONRHIKU8HGIPUP1EGT" hidden="1">#REF!</definedName>
    <definedName name="BEx3H6B5MSKBY7WP44FDPCSEV9O2" hidden="1">#REF!</definedName>
    <definedName name="BEx3IMLPLFDY04Z6ON69TCWA33TL" hidden="1">#REF!</definedName>
    <definedName name="BEx3IWN8YPN2XHSCISQB9608ZLOD" hidden="1">#REF!</definedName>
    <definedName name="BEx3J2N2CXLXQGCULV9IBU3WZKZ1" hidden="1">#REF!</definedName>
    <definedName name="BEx3J2XUDDF0SSPYVBJC3N2BVRNR" hidden="1">#REF!</definedName>
    <definedName name="BEx3JWB8EIB42E4QPNP0F6ZKJHSM" hidden="1">#REF!</definedName>
    <definedName name="BEx3JZAXL8KNT6BS2DKSBQW8WFTT" hidden="1">#REF!</definedName>
    <definedName name="BEx3KYYX361YPKJ2LSGRRC666UXS" hidden="1">#REF!</definedName>
    <definedName name="BEx3L9WT886UPC0M8AH5Y82YAB1H" hidden="1">#REF!</definedName>
    <definedName name="BEx3LRQPBEYUQ8NMLL8AOZ2SXLOI" hidden="1">#REF!</definedName>
    <definedName name="BEx3MW1VHR8JIAS5J58XQ0CC4L8U" hidden="1">#REF!</definedName>
    <definedName name="BEx3N51IHA88UXRPEENI44P0KP7U" hidden="1">#REF!</definedName>
    <definedName name="BEx3N7FW0O3BI5FG5H3TN8ESSC61" hidden="1">#REF!</definedName>
    <definedName name="BEx3N7VYL8CCBFTRFOA6W3BWAQJ0" hidden="1">#REF!</definedName>
    <definedName name="BEx3O85IKWARA6NCJOLRBRJFMEWW" hidden="1">'[14]9'!#REF!</definedName>
    <definedName name="BEx3OK5349EJ2XRYXV7W13YG9FSL" hidden="1">#REF!</definedName>
    <definedName name="BEx3OSDPC76YELEXOE4HPHR08Z63" hidden="1">#REF!</definedName>
    <definedName name="BEx3P54EFPJ9XERKXPZGLNSLQXCN" hidden="1">#REF!</definedName>
    <definedName name="BEx3PH99MLZU1LB38QDL3NELDJBG" hidden="1">#REF!</definedName>
    <definedName name="BEx3PPNDD7L6SUISGSI2D375NSCH" hidden="1">#REF!</definedName>
    <definedName name="BEx3PQZZ6L9TOCDKNGIDPO8Y2G54" hidden="1">#REF!</definedName>
    <definedName name="BEx3Q3QHHJB3PUJIXDIL8G6EHCRE" hidden="1">#REF!</definedName>
    <definedName name="BEx3Q9QA35ZVN9VVHN81BBIVN881" hidden="1">#REF!</definedName>
    <definedName name="BEx3QD0XYUEL1G6J200V2STCORG5" hidden="1">#REF!</definedName>
    <definedName name="BEx3QH2K40ZZFYJES4QCRY78Q560" hidden="1">#REF!</definedName>
    <definedName name="BEx3RSFBB83TAKX7N3F394TT3RW4" hidden="1">#REF!</definedName>
    <definedName name="BEx3S2WXUEQA8PLX4U6G9LJB63ZN" hidden="1">#REF!</definedName>
    <definedName name="BEx3SL1NUYCLQWKW8EFSFZGONHKE" hidden="1">#REF!</definedName>
    <definedName name="BEx3ST4Y5OZXSIK7V846SMFT5B23" hidden="1">#REF!</definedName>
    <definedName name="BEx3SWQG9ED1M1Q5D63K0HZ15GQG" hidden="1">#REF!</definedName>
    <definedName name="BEx3TEPSM88IET8PDLKKCHMFEMFM" hidden="1">#REF!</definedName>
    <definedName name="BEx3TO09F9SV99SJXCUC1B49RVCJ" hidden="1">#REF!</definedName>
    <definedName name="BEx3UJBQWUJW9KX0PXKZ4TRHMR71" hidden="1">#REF!</definedName>
    <definedName name="BEx3V6EJO8BG91O9M5DVBLNPDBKG" hidden="1">#REF!</definedName>
    <definedName name="BEx5802QAJKNHFBFPTR0PSRHQPJE" hidden="1">#REF!</definedName>
    <definedName name="BEx591ZJ14LAJI4Q8DU3CQQBHZDV" hidden="1">#REF!</definedName>
    <definedName name="BEx59WPJZYWUOEGJHPOVM5ETCM6G" hidden="1">#REF!</definedName>
    <definedName name="BEx5A53I4OI80LV9DRIR9EFD2XUD" hidden="1">#REF!</definedName>
    <definedName name="BEx5ACAHJPLAS35SPSXQ88PJYGPI" hidden="1">#REF!</definedName>
    <definedName name="BEx5ANDOOW91YBCYUL4H4JOJKCSS" hidden="1">#REF!</definedName>
    <definedName name="BEx5ARQ6V82KDMN77WT0B1AK7B5S" hidden="1">#REF!</definedName>
    <definedName name="BEx5BQN48A0P0HALA6YWGQLFIY7R" hidden="1">#REF!</definedName>
    <definedName name="BEx5CNR9ZYFH7VDST1YKR6JOAOVD" hidden="1">#REF!</definedName>
    <definedName name="BEx5CQR6PPHZ1S1UI8J4XM1TRDYC" hidden="1">#REF!</definedName>
    <definedName name="BEx5D8QL289X6TIMKIU7F96GQDQK" hidden="1">#REF!</definedName>
    <definedName name="BEx5EZ2ORDJQSTT4KQMZALOFR80B" hidden="1">#REF!</definedName>
    <definedName name="BEx5FGR7YST9UWW32VFER0W4LEF2" hidden="1">#REF!</definedName>
    <definedName name="BEx5FSW55LVAZI956T9XU4KIBELE" hidden="1">#REF!</definedName>
    <definedName name="BEx5FTCEIIRM9OOPXK6PB2KJSLTA" hidden="1">#REF!</definedName>
    <definedName name="BEx5G8H70AOIQNK90C2VU5BAF8TV" hidden="1">#REF!</definedName>
    <definedName name="BEx5GE66YNPSS5MSPTBXLYLNUHSJ" hidden="1">#REF!</definedName>
    <definedName name="BEx5GL2CVWMY3S947ALVPBQG1W21" hidden="1">#REF!</definedName>
    <definedName name="BEx5GT5PB17R2GKX3F4H7WWN4M94" hidden="1">#REF!</definedName>
    <definedName name="BEx5GZR2KDETMC7ZPNE1YU6YELWI" hidden="1">#REF!</definedName>
    <definedName name="BEx5H2WFSII73OJ41QGRAZ28JO53" hidden="1">#REF!</definedName>
    <definedName name="BEx5I3B4OHOD6SAPLK3PZDRO1GYC" hidden="1">#REF!</definedName>
    <definedName name="BEx5I4CZWURJPJZH95QO8E7MXFWV" hidden="1">#REF!</definedName>
    <definedName name="BEx5JENVO7X0TBQGRMGKRTMFB470" hidden="1">#REF!</definedName>
    <definedName name="BEx5JP02DZ97IB62ITCKG1MMWBKN" hidden="1">#REF!</definedName>
    <definedName name="BEx5JR91NO6ECBKQUI7KBAUHVWQY" hidden="1">#REF!</definedName>
    <definedName name="BEx5JTHW7OW4QTNV5XZ3NC20LDLF" hidden="1">#REF!</definedName>
    <definedName name="BEx5K1AKPNBF18M8BS3MHI13PF7R" hidden="1">#REF!</definedName>
    <definedName name="BEx5K21HQCDNYPG2QWFOVS99PE4A" hidden="1">#REF!</definedName>
    <definedName name="BEx5KCJ4JCAHU2E4LCLVKFWL64CX" hidden="1">#REF!</definedName>
    <definedName name="BEx5KM9PJMIQFJSBANJO5FVW3Z28" hidden="1">#REF!</definedName>
    <definedName name="BEx5KOO1FHA4BJJBZGOZKTK8PRRN" hidden="1">#REF!</definedName>
    <definedName name="BEx5KRIL3PFC9PIM7NQWA09TEQWG" hidden="1">#REF!</definedName>
    <definedName name="BEx5LWQ2YRWKLHNPUOX7A77685LZ" hidden="1">#REF!</definedName>
    <definedName name="BEx5LYO5AGM9ICPKZBV7EN03XYO9" hidden="1">#REF!</definedName>
    <definedName name="BEx5M7T5JER9G2MLDH3G50GCW8PO" hidden="1">#REF!</definedName>
    <definedName name="BEx5MAIGJD3C3AO0RGLKRTEZBVUE" hidden="1">#REF!</definedName>
    <definedName name="BEx5MJSWQ04VS8WFHCZXYA7ZWU81" hidden="1">#REF!</definedName>
    <definedName name="BEx5MLQZM68YQSKARVWTTPINFQ2C" hidden="1">'[14]9'!#REF!</definedName>
    <definedName name="BEx5NUEM24ZED9VYADF1LHA31YNV" hidden="1">#REF!</definedName>
    <definedName name="BEx5OHXI4R617RH4NY6VKOI4ZRA2" hidden="1">#REF!</definedName>
    <definedName name="BEx5OL87PVSZSDHUK8KZBXSXHK2L" hidden="1">#REF!</definedName>
    <definedName name="BEx5OXIKDIYQDT89AL1I005KPLFQ" hidden="1">#REF!</definedName>
    <definedName name="BEx5PHG040UB6SAJGMT6H4JLV2O8" hidden="1">#REF!</definedName>
    <definedName name="BEx5PYJ1M7KNW4566RAPKTK159HP" hidden="1">#REF!</definedName>
    <definedName name="BEx5QGT6ZJDVW73MNRC6IUML0GKF" hidden="1">#REF!</definedName>
    <definedName name="BEx746ZZ73QHTXKD87X7R3HKC2KM" hidden="1">#REF!</definedName>
    <definedName name="BEx74IZJLRUQ03RCK06W91H2260J" hidden="1">#REF!</definedName>
    <definedName name="BEx757V4HY4OAGXYAJGM7RJQE3NM" hidden="1">#REF!</definedName>
    <definedName name="BEx75BGL4B587TM29E78APZYJUTT" hidden="1">#REF!</definedName>
    <definedName name="BEx75MJT47XEWZSLZAG6IUOQKXIX" hidden="1">#REF!</definedName>
    <definedName name="BEx765A28KL05DU9PG2REPK40UX3" hidden="1">#REF!</definedName>
    <definedName name="BEx76V1XKGBEDZIV9DV1A2YV1JOI" hidden="1">#REF!</definedName>
    <definedName name="BEx77OQ625E4LSEXLQEMAZHPDMMC" hidden="1">#REF!</definedName>
    <definedName name="BEx78A5IYYCMR88AXOWEFKVY8371" hidden="1">#REF!</definedName>
    <definedName name="BEx78A5JAWI6EMCWJ7AJWGAH8AMJ" hidden="1">#REF!</definedName>
    <definedName name="BEx78NSKC3OQCQ4WQAIZ6JURE7GW" hidden="1">#REF!</definedName>
    <definedName name="BEx78OOPYID4QYC9KQ8TPDG220E4" hidden="1">#REF!</definedName>
    <definedName name="BEx79HRD8NL9EMUOALME68ALFZYA" hidden="1">#REF!</definedName>
    <definedName name="BEx79YOUHTDD16ZGGUBH3JDBW1VZ" hidden="1">#REF!</definedName>
    <definedName name="BEx7AQV3PGI9EVX19Y61TNZWQD3Z" hidden="1">#REF!</definedName>
    <definedName name="BEx7ASYMO87QTI4OGS8RP4M3OLYE" hidden="1">#REF!</definedName>
    <definedName name="BEx7B11YDBMRZG7EYCKJUO3H1Y6F" hidden="1">#REF!</definedName>
    <definedName name="BEx7B3LKPGMDIE1WTF5ZO95GA2PN" hidden="1">#REF!</definedName>
    <definedName name="BEx7BIQJ5XHOJHZUAVG3KLP0T1HX" hidden="1">#REF!</definedName>
    <definedName name="BEx7DD4D7DAI5BN4L7AHWYB979CQ" hidden="1">#REF!</definedName>
    <definedName name="BEx7DXHVQ3XRVZ2H7QO8TYMIA4P9" hidden="1">#REF!</definedName>
    <definedName name="BEx7F3GG2FI10JUMINUOIYICFVD9" hidden="1">#REF!</definedName>
    <definedName name="BEx7F4NMGGTZWR8S7710RWGFG8W2" hidden="1">#REF!</definedName>
    <definedName name="BEx7FBJRLJUZKK1FVSCNP0F4GBYT" hidden="1">#REF!</definedName>
    <definedName name="BEx7FEJOQNYA7A6O7YB4SBB1KK73" hidden="1">#REF!</definedName>
    <definedName name="BEx7FIL87TXQSUJ03S7NBB9S4HA5" hidden="1">#REF!</definedName>
    <definedName name="BEx7FTOFOYQLDCCOJY1H3JHICFOI" hidden="1">#REF!</definedName>
    <definedName name="BEx7FVMORQ1N6SIECWJVJWT23E6Y" hidden="1">#REF!</definedName>
    <definedName name="BEx7FZ2NBD60FXGNYS120WYBTXA3" hidden="1">#REF!</definedName>
    <definedName name="BEx7GMG8RQ2YB3WVSLKZZZKKRMV0" hidden="1">#REF!</definedName>
    <definedName name="BEx7GQCIM1W1OR8EP7JKRMYGFHW2" hidden="1">#REF!</definedName>
    <definedName name="BEx7GSLEAEDT83F2LWWOC5ZLL5JW" hidden="1">#REF!</definedName>
    <definedName name="BEx7H6ZA84EDCYX9HQKE2VH03R77" hidden="1">#REF!</definedName>
    <definedName name="BEx7H7A3IND3XX895B1NI519TC8J" hidden="1">#REF!</definedName>
    <definedName name="BEx7HHRP6OIBN749NAR4JO512P36" hidden="1">#REF!</definedName>
    <definedName name="BEx7IJTYZHWYWQ1TQVKRC67VVT77" hidden="1">#REF!</definedName>
    <definedName name="BEx7IWV99LM4FB1AXIXRNLT7DZJM" hidden="1">#REF!</definedName>
    <definedName name="BEx7J9B4EOP8JPRQCUQJTYF4X0D6" hidden="1">#REF!</definedName>
    <definedName name="BEx7K0VL25LF11UTEBHWBIQ4JLM9" hidden="1">#REF!</definedName>
    <definedName name="BEx7L3DZH58ZUVXJY3QMJYM4KE2N" hidden="1">#REF!</definedName>
    <definedName name="BEx8ZY6UFM571XUE82FQZRNOKP90" hidden="1">#REF!</definedName>
    <definedName name="BEx90CVJHW2G83ZSI8F4ZSPTFSPI" hidden="1">#REF!</definedName>
    <definedName name="BEx90ZI2FI4SIGCTS6WSML598VVZ" hidden="1">#REF!</definedName>
    <definedName name="BEx91YKG5M0ZZDVWNGF80SPL8GUP" hidden="1">#REF!</definedName>
    <definedName name="BEx92DJXEXVC627QL1HYSV2VSHSS" hidden="1">#REF!</definedName>
    <definedName name="BEx935VHGQGAJAXJKSPCC6GC2KIE" hidden="1">#REF!</definedName>
    <definedName name="BEx93EF2OPUY92WSYH0W2RMHNX2M" hidden="1">#REF!</definedName>
    <definedName name="BEx943W1D1RJVDH5OPSIMOGI0LWD" hidden="1">#REF!</definedName>
    <definedName name="BEx94E8CBMGM9YP8Z0W8OWHAAZH1" hidden="1">#REF!</definedName>
    <definedName name="BEx95ZBPVBQBIU0LCXSH93UZK4VU" hidden="1">#REF!</definedName>
    <definedName name="BEx9706NFOGJWDFFOFDUAFC8NNTP" hidden="1">#REF!</definedName>
    <definedName name="BEx99995OO0X4HC0IQDAISYRWAJG" hidden="1">#REF!</definedName>
    <definedName name="BEx99YFJ8JDPEEEQRABGIA0M020Y" hidden="1">#REF!</definedName>
    <definedName name="BEx9ADPRQZSMQBC5ZVK9Y67PRZBV" hidden="1">#REF!</definedName>
    <definedName name="BEx9AKWPNM58M88D1ZL7PKKW6ES3" hidden="1">#REF!</definedName>
    <definedName name="BEx9ARY7F2Q2JQT63RW0CEZQ1WDB" hidden="1">#REF!</definedName>
    <definedName name="BEx9BAOGUISRQKRB42IUZNSUS3RS" hidden="1">#REF!</definedName>
    <definedName name="BEx9BCBV86NAOTMCAYGOG2K426CC" hidden="1">#REF!</definedName>
    <definedName name="BEx9C17AHM4NMY8G3WK6YQ0T0WDU" hidden="1">#REF!</definedName>
    <definedName name="BEx9CJHG02ADUIJ0WCG5FYLWETIN" hidden="1">#REF!</definedName>
    <definedName name="BEx9CMMSQA4LXHX5RGGTAJ9WVHTY" hidden="1">#REF!</definedName>
    <definedName name="BEx9CTDJ6OYUCCHJVREB4QE71EVB" hidden="1">#REF!</definedName>
    <definedName name="BEx9DGLRBAA81DUUOT35XR05XLKG" hidden="1">#REF!</definedName>
    <definedName name="BEx9DIZXF9X0GE90ROFYKV6K3PM9" hidden="1">#REF!</definedName>
    <definedName name="BEx9E08EK253W8SNA7NOGR32IG6U" hidden="1">#REF!</definedName>
    <definedName name="BEx9E2S1LDHWNY3YCSQ6AY2CX2VH" hidden="1">#REF!</definedName>
    <definedName name="BEx9EEGVFGD9P2J88ICA4KVPXY9N" hidden="1">#REF!</definedName>
    <definedName name="BEx9EHGQHOBSWB60JAPUOVE46FK0" hidden="1">#REF!</definedName>
    <definedName name="BEx9FLRVEKHKYUC14ZMVEXYYH8R8" hidden="1">#REF!</definedName>
    <definedName name="BEx9G17GB2V3PQ50QQFW2NROEZT9" hidden="1">#REF!</definedName>
    <definedName name="BEx9G892CF6SM99J007LDYZPPYNL" hidden="1">#REF!</definedName>
    <definedName name="BEx9GJCC7BWX156MTPY59VC5JN0O" hidden="1">#REF!</definedName>
    <definedName name="BEx9GNU701BD7YSS9TFG6GMA2Z8A" hidden="1">#REF!</definedName>
    <definedName name="BEx9H9V5D52IFWEZD3I221Z2VYVD" hidden="1">#REF!</definedName>
    <definedName name="BEx9HQHV4N00R3PBTH3QTYPDU3WQ" hidden="1">#REF!</definedName>
    <definedName name="BEx9IX1ZRFUE85ATW4NGTSACFIOO" hidden="1">#REF!</definedName>
    <definedName name="BEx9J1EJIB9UVZKMZ7QHB9U6VVOO" hidden="1">#REF!</definedName>
    <definedName name="BExAX2TU15VIP65OGKSZD41PMO4N" hidden="1">#REF!</definedName>
    <definedName name="BExAXEDC2IXZ6Z8R5OUFS8OGJR89" hidden="1">#REF!</definedName>
    <definedName name="BExAXI9K2PJQH4QLETR7MGS2BNZZ" hidden="1">#REF!</definedName>
    <definedName name="BExAXL3ZT02BUZOGSRNS6WGCOV7K" hidden="1">#REF!</definedName>
    <definedName name="BExAXL40LDNIK611AYB1QPTYW9XW" hidden="1">#REF!</definedName>
    <definedName name="BExAY9DZDS6RN4F7LPICOBGZ4AF5" hidden="1">#REF!</definedName>
    <definedName name="BExAY9ZJT64UBNSHPOGOXOER0FA5" hidden="1">#REF!</definedName>
    <definedName name="BExAYOO9DKXP4BYOJNDXGK1R2ZSV" hidden="1">#REF!</definedName>
    <definedName name="BExAYVKDXJJ761HTFFUOH6P2CSF7" hidden="1">#REF!</definedName>
    <definedName name="BExAZNFTTSXASHLBAG5O0MNFU583" hidden="1">#REF!</definedName>
    <definedName name="BExB0OASZZC08FMDYX9HRSM9OXEF" hidden="1">#REF!</definedName>
    <definedName name="BExB12OPX4FIWY3UUQ7N9MXBTXY2" hidden="1">#REF!</definedName>
    <definedName name="BExB12ZHTPYICL0A8RA5MRDZPYAX" hidden="1">#REF!</definedName>
    <definedName name="BExB1D6DDDMV7AOB9S4XD45OPKJ3" hidden="1">#REF!</definedName>
    <definedName name="BExB1FKN9YUYJ7B8ZJSMRSJ6ONT6" hidden="1">#REF!</definedName>
    <definedName name="BExB1HIQKUZGEBQ2MPH0TPTAZKIT" hidden="1">#REF!</definedName>
    <definedName name="BExB1I4BK3AB6GEEFY7ZAOON31BO" hidden="1">#REF!</definedName>
    <definedName name="BExB1UENFKIO27UN311RA6Q7UZX5" hidden="1">#REF!</definedName>
    <definedName name="BExB2OOFDVH2OU2RFWEFJ32N3983" hidden="1">#REF!</definedName>
    <definedName name="BExB2V4G4W3DIHZU05TOOTUR2SQF" hidden="1">#REF!</definedName>
    <definedName name="BExB35M4M9VQF0DHGYBEA3KV711P" hidden="1">#REF!</definedName>
    <definedName name="BExB406HXCZGNSDPPO8VOG1110ZG" hidden="1">#REF!</definedName>
    <definedName name="BExB4B9PTN6T4CSKH6U5OZ3JFDD8" hidden="1">#REF!</definedName>
    <definedName name="BExB4R5JZFW6A1CMY56N51JV2U9K" hidden="1">#REF!</definedName>
    <definedName name="BExB541CBB1D8CTY30SOY75V64NO" hidden="1">#REF!</definedName>
    <definedName name="BExB5QO30WI9WES28Y2RINNXRHWC" hidden="1">#REF!</definedName>
    <definedName name="BExB6692ZQP36NHHWV7TLSTYCP8G" hidden="1">#REF!</definedName>
    <definedName name="BExB6CZTE0PWILZ6X0SQ2FCCSK0D" hidden="1">#REF!</definedName>
    <definedName name="BExB6Q6JKBMO3M4WX8XUD0JET6HB" hidden="1">#REF!</definedName>
    <definedName name="BExB74F088Z5LM9SEUAESIZUQ3X8" hidden="1">#REF!</definedName>
    <definedName name="BExB9S66MFUL9J891R547MSVIVV1" hidden="1">#REF!</definedName>
    <definedName name="BExBAENF17IT44IT8S7FDB1QID05" hidden="1">#REF!</definedName>
    <definedName name="BExBAGQYIBV77JKN346FU4VT1MB4" hidden="1">#REF!</definedName>
    <definedName name="BExBATS6QTKFZ3S66DBSAAJJ1257" hidden="1">#REF!</definedName>
    <definedName name="BExBB9D9GNURCRZN3NR6UY375OX5" hidden="1">#REF!</definedName>
    <definedName name="BExBBJ9BWME32GCDTD4GDSQBG1SE" hidden="1">#REF!</definedName>
    <definedName name="BExBC6S9JZS9ZX6V7SBKDJ5R3CGN" hidden="1">#REF!</definedName>
    <definedName name="BExBCDTV7GTBOTIE9EFJ36EX4FKM" hidden="1">#REF!</definedName>
    <definedName name="BExBCK4H2CF3XDL7AH3W254CWF4R" hidden="1">#REF!</definedName>
    <definedName name="BExBCMTEH63P6H1CKWQH2DGVNSVX" hidden="1">#REF!</definedName>
    <definedName name="BExBCZUU1UR90PQUCOSYNFQQTXI1" hidden="1">#REF!</definedName>
    <definedName name="BExBD1CR31JE4TBZEMZ6ZNRFIDNP" hidden="1">#REF!</definedName>
    <definedName name="BExBDTDIHS3IA85P49E3FM64KE4B" hidden="1">#REF!</definedName>
    <definedName name="BExBDWDG2GXBTEGBOQMQLB38QUEV" hidden="1">#REF!</definedName>
    <definedName name="BExBDZITI2UCDSH0V24NITQG9SFA" hidden="1">#REF!</definedName>
    <definedName name="BExBE4M6YL512JJD7QCT5NHC893P" hidden="1">#REF!</definedName>
    <definedName name="BExBF0U1PNBWLGLVVPNYEZHKB0ON" hidden="1">#REF!</definedName>
    <definedName name="BExBF3TXJTJ52WTH5JS1IEEUKRWA" hidden="1">#REF!</definedName>
    <definedName name="BExCROIFDQP6GEN1GZNTC0JUNTOZ" hidden="1">#REF!</definedName>
    <definedName name="BExCRRIBGG57IJ1DUG0GCSPL72DO" hidden="1">#REF!</definedName>
    <definedName name="BExCS078RE3CUATM8A8NCC0WWHGC" hidden="1">#REF!</definedName>
    <definedName name="BExCSGZG9G2SOKYYBCQF48XUIYCJ" hidden="1">#REF!</definedName>
    <definedName name="BExCU16FAFHSYEENQXBNLERR7V3K" hidden="1">#REF!</definedName>
    <definedName name="BExCUD60H1UMM2E28QIX022PMAO3" hidden="1">#REF!</definedName>
    <definedName name="BExCUPAWHM0P4BSKFZ5SJKV1ERM7" hidden="1">#REF!</definedName>
    <definedName name="BExCUW1Q2AR1JX2Z1B9CGJ6H60GY" hidden="1">#REF!</definedName>
    <definedName name="BExCUW1RF5RHW7OK9J4GFUGR30IK" hidden="1">#REF!</definedName>
    <definedName name="BExCVBXG4TTE2ERW52ZA09FBTDH2" hidden="1">#REF!</definedName>
    <definedName name="BExCVKH0KFLY4D0IVRFGVTJYRXFX" hidden="1">#REF!</definedName>
    <definedName name="BExCVWLXVAKW0MGL9EAXK4DRRB6T" hidden="1">#REF!</definedName>
    <definedName name="BExCWX69ER7R6C6VGOZAPRGXJR2R" hidden="1">#REF!</definedName>
    <definedName name="BExCXAYLA3TMOHIRCEXCXXUSNOKZ" hidden="1">#REF!</definedName>
    <definedName name="BExCXC0EIRZGKHGFWVH6BZGZKSL5" hidden="1">#REF!</definedName>
    <definedName name="BExCY4H9JMPB090TG2SILY28IPCR" hidden="1">#REF!</definedName>
    <definedName name="BExCYK7MZ56O5XIV8T5XIE9VBQXN" hidden="1">#REF!</definedName>
    <definedName name="BExCZBHJ4ZDFD4N4ZS7VAL7FA7P7" hidden="1">#REF!</definedName>
    <definedName name="BExD06SXR2OPV4282WTX6ARRQ4JS" hidden="1">#REF!</definedName>
    <definedName name="BExD0WQ71JYMUDXQTQEITA6DXV3F" hidden="1">#REF!</definedName>
    <definedName name="BExD189NLCZ0MV1E8GXPW23W160D" hidden="1">#REF!</definedName>
    <definedName name="BExD2MRMSOCW29ZLJ226FVCE2K34" hidden="1">#REF!</definedName>
    <definedName name="BExD2RK9LE7I985N677G3WNH5DIV" hidden="1">#REF!</definedName>
    <definedName name="BExD37W7YUULHO5DGYRP7KYM65NC" hidden="1">#REF!</definedName>
    <definedName name="BExD3PKTT0MHJPK56ADYPFIYXKO7" hidden="1">#REF!</definedName>
    <definedName name="BExD47UZN79E7UZ1PF13H1AL03VT" hidden="1">#REF!</definedName>
    <definedName name="BExD4B5OJKUPJMFR7AZJGR6UVR3E" hidden="1">#REF!</definedName>
    <definedName name="BExD4RHMHOHG2WM6HI950PSP13F8" hidden="1">#REF!</definedName>
    <definedName name="BExD5P7D7B3TCMJQY4TM56KCPB73" hidden="1">#REF!</definedName>
    <definedName name="BExD6BZF6UGC8YXEZJ8URJDY0HUJ" hidden="1">#REF!</definedName>
    <definedName name="BExD6XV0BDU8LPQPWSKHU0XX0UPR" hidden="1">#REF!</definedName>
    <definedName name="BExD7CE8ZR0EL3ZQP0AYQ5XQUH9L" hidden="1">#REF!</definedName>
    <definedName name="BExD7GAIHX094KROB46WFTL2XBWL" hidden="1">#REF!</definedName>
    <definedName name="BExD7IZMKM0QIFE7EV1NYL6EZVJZ" hidden="1">#REF!</definedName>
    <definedName name="BExD7SVOH5J3ZVHK9KI2N1XE0CC3" hidden="1">#REF!</definedName>
    <definedName name="BExD7V4PCVR1ACVPOJXKJ4CSROIX" hidden="1">#REF!</definedName>
    <definedName name="BExD819S39VUTMASCBMYI883THJ3" hidden="1">#REF!</definedName>
    <definedName name="BExD8CYKX2WGEDSW6KFP6MND1PM0" hidden="1">#REF!</definedName>
    <definedName name="BExD8H5MGJFMK4HK6DOAGTFYV6JT" hidden="1">#REF!</definedName>
    <definedName name="BExD8KWFYVMYYY2YJ34JT4QNLLTE" hidden="1">#REF!</definedName>
    <definedName name="BExD9IMBI0P6S6QRAXHE26HMK86D" hidden="1">#REF!</definedName>
    <definedName name="BExDB39GNDHCPPB7U2PZQO5TJ1OI" hidden="1">#REF!</definedName>
    <definedName name="BExDBECNFJKO0HIOIKTWDCSWP755" hidden="1">#REF!</definedName>
    <definedName name="BExDBI8WRY61SHXKAT4UFXLB15E8" hidden="1">#REF!</definedName>
    <definedName name="BExDBZBW3EHQF6J0XXIT3ZMXPL8C" hidden="1">#REF!</definedName>
    <definedName name="BExDCMPIHH27EAXTDLP095HYA29X" hidden="1">#REF!</definedName>
    <definedName name="BExENRJDC2MGQRJ6EHLAWX5I4SRS" hidden="1">#REF!</definedName>
    <definedName name="BExEP7388TKNL6FEJW00XN7FHEUG" hidden="1">#REF!</definedName>
    <definedName name="BExEQD73QE34MW57L1HFXSTB7QEG" hidden="1">#REF!</definedName>
    <definedName name="BExERCETL5ZVXSS6EENB85QCSRYG" hidden="1">#REF!</definedName>
    <definedName name="BExERIUTB21WQ9WVQXUCDCGSH23E" hidden="1">#REF!</definedName>
    <definedName name="BExERSLFEDXNMOLAZ2VOI6VVJCBW" hidden="1">#REF!</definedName>
    <definedName name="BExERWCEBKQRYWRQLYJ4UCMMKTHG" hidden="1">'[14]9'!#REF!</definedName>
    <definedName name="BExERWSHS5678NWP0NM8J09K2OGY" hidden="1">#REF!</definedName>
    <definedName name="BExETQFFLH766OHX0PD3NEIK0DIF" hidden="1">#REF!</definedName>
    <definedName name="BExETVDCXGPYA4OP2UI1URTJ60TK" hidden="1">#REF!</definedName>
    <definedName name="BExEUM6Y5MUDV2WYYY9ICV8796JQ" hidden="1">#REF!</definedName>
    <definedName name="BExEUTOOSAR1CJ6S2O9NTTQMWXNZ" hidden="1">#REF!</definedName>
    <definedName name="BExEVAM8BLTWVS6IMVJWDOZBQK9R" hidden="1">#REF!</definedName>
    <definedName name="BExEVL3UZ22W55ZRF3F0J21PKQLX" hidden="1">#REF!</definedName>
    <definedName name="BExEW6357VV6LVZCWOOM0R3T78QK" hidden="1">#REF!</definedName>
    <definedName name="BExEWHXF5F2E8FN7TRI5U2ZY0T0P" hidden="1">#REF!</definedName>
    <definedName name="BExEY067KMBNYP9WMRGOH8ITDBLD" hidden="1">#REF!</definedName>
    <definedName name="BExEYGCSYH6XC1X89ZT8VJVQ6THP" hidden="1">#REF!</definedName>
    <definedName name="BExEYVHM7COM2XBAZH71USCAT6K9" hidden="1">#REF!</definedName>
    <definedName name="BExEYW8O56SE67A8CIT413PPQFWN" hidden="1">#REF!</definedName>
    <definedName name="BExEYXQGOT90CC2QXVUDAMIS2SD6" hidden="1">#REF!</definedName>
    <definedName name="BExEYY17N22FDMK6IA4HQRCTNPYL" hidden="1">#REF!</definedName>
    <definedName name="BExEZFPZKLS4GGKV39NX0GL8AK7B" hidden="1">#REF!</definedName>
    <definedName name="BExEZQYJW81F362CWKW5HLAAM45I" hidden="1">#REF!</definedName>
    <definedName name="BExEZSWLMZZ2RK34GSJ9Q3NPCFT2" hidden="1">#REF!</definedName>
    <definedName name="BExF0L2TP18E48BYIVEYR9BGX4HR" hidden="1">#REF!</definedName>
    <definedName name="BExF0QH116YF95UAL83HSM0C2X7Y" hidden="1">#REF!</definedName>
    <definedName name="BExF200VK438ANZMJEAPZ2RQDB8U" hidden="1">#REF!</definedName>
    <definedName name="BExF21OBXGVA9D1CPMHVJHL599BC" hidden="1">#REF!</definedName>
    <definedName name="BExF28PXA9VBW4OZ74OITX6LHR12" hidden="1">#REF!</definedName>
    <definedName name="BExF2LR83KWDOSK9ACAROCGMTQ8X" hidden="1">#REF!</definedName>
    <definedName name="BExF3AS2T7GFVNU9JPBXWUQH845Y" hidden="1">#REF!</definedName>
    <definedName name="BExF3GBMLCA5ZT2251N0N3CRN11O" hidden="1">#REF!</definedName>
    <definedName name="BExF3RET913530OJZJYWUA4LCSLF" hidden="1">#REF!</definedName>
    <definedName name="BExF59NQHJ39J7AF8B91RVX0H3P6" hidden="1">#REF!</definedName>
    <definedName name="BExF65FFOHNFLM63A7M0XSPHOAGY" hidden="1">#REF!</definedName>
    <definedName name="BExF6JNWE4H8L694Y8Z1VCZ9EMVP" hidden="1">#REF!</definedName>
    <definedName name="BExF71SL7S5BDGRZ694893ZZ2ZTI" hidden="1">#REF!</definedName>
    <definedName name="BExF7FVNFEHQQH5MIO6AIUWSERR7" hidden="1">#REF!</definedName>
    <definedName name="BExF7RV9JQHNUU59Z7TLWW2ARAN8" hidden="1">#REF!</definedName>
    <definedName name="BExF84R8ZH2K4C0CYI1IVFH8WUYD" hidden="1">#REF!</definedName>
    <definedName name="BExF9CTA0UGH0U2JUPUJKMEEI1Z2" hidden="1">#REF!</definedName>
    <definedName name="BExGKNC6UCNO0YTOPVJZMQ34IVMH" hidden="1">#REF!</definedName>
    <definedName name="BExGKT17Q7NLLXEVPD5JH5USNBZN" hidden="1">#REF!</definedName>
    <definedName name="BExGMEFBL47KYW564WF1RQ6VY453" hidden="1">#REF!</definedName>
    <definedName name="BExGN0LRKAPMAKXJTDAKS7Q1MV6S" hidden="1">#REF!</definedName>
    <definedName name="BExGNCFW1HJRE2CBZ65J7JB4DCF3" hidden="1">#REF!</definedName>
    <definedName name="BExGNPBUQ4MFVXFVD9LJPL5PZU68" hidden="1">#REF!</definedName>
    <definedName name="BExGOE7C2HSW9M6L6R25H0Z4JEKM" hidden="1">#REF!</definedName>
    <definedName name="BExGOI3M84PCOV0FSX0APR834A9T" hidden="1">#REF!</definedName>
    <definedName name="BExGOL903YF63SRYHHD7UNE2B0E7" hidden="1">#REF!</definedName>
    <definedName name="BExGOROWSCEN1I6IXZVXWNFSY76K" hidden="1">#REF!</definedName>
    <definedName name="BExGPB0QWZQYZ4O1B28QZMIZK4R5" hidden="1">#REF!</definedName>
    <definedName name="BExGQOX5SC3QE5GND2P8HAHC7ZN6" hidden="1">#REF!</definedName>
    <definedName name="BExGQP2M90PWKZU8RDMLC9SJN90J" hidden="1">#REF!</definedName>
    <definedName name="BExGQRM9NCME1AQA8RNH8GRKBEY8" hidden="1">#REF!</definedName>
    <definedName name="BExGR23WEFG8G3CHQC5Q2M1VP9Q0" hidden="1">#REF!</definedName>
    <definedName name="BExGRHZROC86IFGNDBDWZNBH5Q2V" hidden="1">#REF!</definedName>
    <definedName name="BExGRWOG8H774BWL55XHDM510RIO" hidden="1">#REF!</definedName>
    <definedName name="BExGUQVJE1MV019H8EUN9O73RXA9" hidden="1">#REF!</definedName>
    <definedName name="BExGVFWDKW8LO48OL2ZZUGFJFDDA" hidden="1">#REF!</definedName>
    <definedName name="BExGW0KVOL93Z29HD7AAKNQ59I24" hidden="1">#REF!</definedName>
    <definedName name="BExGX453OMLZPGJF63K8PNB8EDJJ" hidden="1">#REF!</definedName>
    <definedName name="BExGXQGVELUHEDSBNLEGTLOGNVS5" hidden="1">#REF!</definedName>
    <definedName name="BExGY0T0UPBWF73OV2QYIOSP1VVJ" hidden="1">#REF!</definedName>
    <definedName name="BExGYHAGH0IZT9WAS43U752U84WI" hidden="1">#REF!</definedName>
    <definedName name="BExGYXXCM53K2H84S4WZTHTHZPHE" hidden="1">#REF!</definedName>
    <definedName name="BExGYY2PBI68I55GPNKXV5RYR1WF" hidden="1">#REF!</definedName>
    <definedName name="BExGZ0MC1XT4VWABFT1UK2UMI0CP" hidden="1">#REF!</definedName>
    <definedName name="BExGZSN96MC2HMMYQ3BMZ50490SJ" hidden="1">#REF!</definedName>
    <definedName name="BExGZYXS0GTA29TRAW6KAUBGG6D4" hidden="1">#REF!</definedName>
    <definedName name="BExGZZJE0TN6Z7XGFPIBHVCN7YAT" hidden="1">#REF!</definedName>
    <definedName name="BExH07XC83E8WXF2O7EJTNS1DOZD" hidden="1">#REF!</definedName>
    <definedName name="BExH0KTA6PC3C1H961G6G3WB4ROD" hidden="1">#REF!</definedName>
    <definedName name="BExH0Y5JGUO7Z6TD8HXAB8MDIXSA" hidden="1">#REF!</definedName>
    <definedName name="BExH1AFVY3DFB10LXJXXA05EU6X8" hidden="1">#REF!</definedName>
    <definedName name="BExH1NRXNXU0WLQASP81I62087ON" hidden="1">#REF!</definedName>
    <definedName name="BExH1QMD1UU8X5NZERDZ7OIP3IBI" hidden="1">#REF!</definedName>
    <definedName name="BExH2VU17ZSQ6UMFZ9FOP753TT9E" hidden="1">#REF!</definedName>
    <definedName name="BExH3BPW245WVGA1K1DGTL1XWDCH" hidden="1">#REF!</definedName>
    <definedName name="BExH4HTPYPQ91XIJ8IWIMHWOB0RA" hidden="1">#REF!</definedName>
    <definedName name="BExIG9FMY6OOSODNTWQJ2F28Y2FK" hidden="1">#REF!</definedName>
    <definedName name="BExIH51URLQJA6KNX5CJKIUIR5UQ" hidden="1">#REF!</definedName>
    <definedName name="BExIHNMT9P59WY619GEWB1XONTAE" hidden="1">#REF!</definedName>
    <definedName name="BExIHNMTY8HBM7KQDSTMXEM6MHL4" hidden="1">#REF!</definedName>
    <definedName name="BExIHU2VSXTKRMO3RHJI6RZ206Q5" hidden="1">#REF!</definedName>
    <definedName name="BExIHZ6ALVREAYK4T741OOLGXOZA" hidden="1">#REF!</definedName>
    <definedName name="BExII20QQ1K3GHOPL1ZQX5SL618M" hidden="1">#REF!</definedName>
    <definedName name="BExIJ8Q4WWPTKVONF0FPLTD4L7CH" hidden="1">#REF!</definedName>
    <definedName name="BExIJ9MI8QNCVF6L1SK4ZWC4CPJ7" hidden="1">#REF!</definedName>
    <definedName name="BExIJZP8AKK000EFDGK7KZ1YKRXT" hidden="1">#REF!</definedName>
    <definedName name="BExIL45UAJTQCLO0PRR3OAT4FUN0" hidden="1">#REF!</definedName>
    <definedName name="BExILI8Z41WP1I83L06KGRLKLGUL" hidden="1">#REF!</definedName>
    <definedName name="BExILJ558DU4VWYTKQGUZWNZN6KS" hidden="1">#REF!</definedName>
    <definedName name="BExIM02UP3RCUWZ2RO86WO6595EZ" hidden="1">#REF!</definedName>
    <definedName name="BExIMIT427CJSYOCFG8JGTIJC8EC" hidden="1">#REF!</definedName>
    <definedName name="BExIMTAR1TFV3DP2D7HWECJEOYUG" hidden="1">#REF!</definedName>
    <definedName name="BExIN3SELWXIGE9EWSK9QJ3RHFPD" hidden="1">#REF!</definedName>
    <definedName name="BExIN8FK0VJT3CRRWGRO3XE26YZS" hidden="1">#REF!</definedName>
    <definedName name="BExINO0MM0VFZGX84AO4LV2VTJSL" hidden="1">#REF!</definedName>
    <definedName name="BExINVT50DNQFXWZEBLEC0HIJDBS" hidden="1">#REF!</definedName>
    <definedName name="BExINYT1S9HTKX12F6T1MBDFL53T" hidden="1">#REF!</definedName>
    <definedName name="BExIOEUDLMQULYKSXV94CO63QD9I" hidden="1">#REF!</definedName>
    <definedName name="BExIP3EYMLXYSYD644AIULVB4SM4" hidden="1">#REF!</definedName>
    <definedName name="BExIPKCNG2M6L73ES2UQI5310WB7" hidden="1">#REF!</definedName>
    <definedName name="BExIPLJTRJRKOL7VVP0PEP05W0QL" hidden="1">#REF!</definedName>
    <definedName name="BExIPYFR9Q89IRAL0HPOES7623H9" hidden="1">#REF!</definedName>
    <definedName name="BExIQCDFFALELXAMMR1ZQBGNV1HO" hidden="1">#REF!</definedName>
    <definedName name="BExIQCTILU1D6OD8XR0K44Z9OTI8" hidden="1">#REF!</definedName>
    <definedName name="BExIQIII4MABGPDVFEBH294F5JBS" hidden="1">#REF!</definedName>
    <definedName name="BExISJ6WFYQKE0RGTDWHAWUAE1AP" hidden="1">#REF!</definedName>
    <definedName name="BExIT2IT2V9GEHP8BOT7V4TQL64A" hidden="1">#REF!</definedName>
    <definedName name="BExIUB6GMB0SK1G4X7OS9A0AYW30" hidden="1">#REF!</definedName>
    <definedName name="BExIULYTKJ6F74ZZ6GFR3H0502B9" hidden="1">#REF!</definedName>
    <definedName name="BExIUXI7T2XUZCSZE9GKUIN8NC2X" hidden="1">#REF!</definedName>
    <definedName name="BExIVHVWLE97GSYXI5MCGEPG5OPB" hidden="1">#REF!</definedName>
    <definedName name="BExIVW4BF6GB76YLOXKTBWZ0RUP0" hidden="1">#REF!</definedName>
    <definedName name="BExIX2DMJCFY68X9XPKX7A9YBWQV" hidden="1">#REF!</definedName>
    <definedName name="BExIX4S01VKH0V2KWQZGAY2FUFFS" hidden="1">#REF!</definedName>
    <definedName name="BExIYOO4P2NLI0GTES3GN8FDL0US" hidden="1">#REF!</definedName>
    <definedName name="BExIYRTCOZA1OQ7D46XDWMCW6RFR" hidden="1">#REF!</definedName>
    <definedName name="BExJ01DCZ4JMYO9ZHI2JAXP560FX" hidden="1">#REF!</definedName>
    <definedName name="BExJ08KB42GOUC2P92D8UI7KEHKL" hidden="1">#REF!</definedName>
    <definedName name="BExJ0JCRE7HP1J5ICCTGR58SY007" hidden="1">#REF!</definedName>
    <definedName name="BExJ11MY9B0F7RFESFSORX1Z25QM" hidden="1">#REF!</definedName>
    <definedName name="BExKCCREBIWYDT3KYY47J6PKFUJC" hidden="1">#REF!</definedName>
    <definedName name="BExKDJBKAJPY1RL4WY6D99TGYHCW" hidden="1">#REF!</definedName>
    <definedName name="BExKDO45GL6PAZQR3PAOWFVA6WLZ" hidden="1">#REF!</definedName>
    <definedName name="BExKE400P7WOFSUK628BT91CWB4H" hidden="1">#REF!</definedName>
    <definedName name="BExKEKMRQLC0TPETMUVPBOHVEK6D" hidden="1">#REF!</definedName>
    <definedName name="BExKES9ZA5L22XTSO9Y8GAI2RIIH" hidden="1">#REF!</definedName>
    <definedName name="BExKF02HYBPMKRSPJGAK1MWM2V4R" hidden="1">#REF!</definedName>
    <definedName name="BExKG8KO0T2K2PJKN0MY59LZRPC0" hidden="1">#REF!</definedName>
    <definedName name="BExKGWUGUAZ9RHGMMEHY6AG0GBZC" hidden="1">#REF!</definedName>
    <definedName name="BExKH0ANKNJUT5MEASVBDV24PB47" hidden="1">#REF!</definedName>
    <definedName name="BExKH6L8BUEGZ1O7ZYFE7R04MJJV" hidden="1">#REF!</definedName>
    <definedName name="BExKI703H6LLQ9SUAO1Q66RXBCFT" hidden="1">#REF!</definedName>
    <definedName name="BExKL002TQQTZZ9BETERCDLUDV0K" hidden="1">#REF!</definedName>
    <definedName name="BExKLGBZ8D7W1HW672WZB4ZK47TN" hidden="1">#REF!</definedName>
    <definedName name="BExKLO4OJ4LE6YA3WZB02FDH4ZBC" hidden="1">#REF!</definedName>
    <definedName name="BExKLWYWL8HEKZRA5IGCCM60HYID" hidden="1">#REF!</definedName>
    <definedName name="BExKLX9OMIZRVELEESUGRFHXM0CU" hidden="1">#REF!</definedName>
    <definedName name="BExKNM3TO8JLDR94J4BKF7TE6872" hidden="1">#REF!</definedName>
    <definedName name="BExKNYUAYWR68YCUOIW6WYVNJ198" hidden="1">#REF!</definedName>
    <definedName name="BExKOBVR6FBO1U02GWCHZEQEFC13" hidden="1">#REF!</definedName>
    <definedName name="BExKOEA1HY8RIY04636RSKF38SDX" hidden="1">#REF!</definedName>
    <definedName name="BExKQJ01GRP9KX7BHWUGSV76KSSN" hidden="1">#REF!</definedName>
    <definedName name="BExKQO3G0R230211GSQXEUMGOJJH" hidden="1">#REF!</definedName>
    <definedName name="BExKQROXFHOAXZAJ9P338TCB51AS" hidden="1">#REF!</definedName>
    <definedName name="BExKRO7J62S5PB6PE8MLAVPHXICC" hidden="1">#REF!</definedName>
    <definedName name="BExKRS3TU9ZISEFNAGIP4D2THSPK" hidden="1">#REF!</definedName>
    <definedName name="BExKSAJ9PLFSAM5DGYLJ0LGWBOCJ" hidden="1">#REF!</definedName>
    <definedName name="BExKSFHEJYQU3MJ64AXH349TS3AS" hidden="1">#REF!</definedName>
    <definedName name="BExKSMDKVAO0A43CLVBQQD41BXOS" hidden="1">#REF!</definedName>
    <definedName name="BExKSR66M8VX6DOVY5XKESJ3UH2N" hidden="1">#REF!</definedName>
    <definedName name="BExKTGHU41U7OXQNLCH9L528CTKN" hidden="1">#REF!</definedName>
    <definedName name="BExKUEIEGD9JH03Q4QGCL2ZVM2AQ" hidden="1">#REF!</definedName>
    <definedName name="BExKUPASS3H5268MTUCTQGAWNU4C" hidden="1">#REF!</definedName>
    <definedName name="BExKV8S497WD25N3LA72PSCGO8G3" hidden="1">#REF!</definedName>
    <definedName name="BExM9UQN0TIL2QB8BQX5YK9L7EW9" hidden="1">#REF!</definedName>
    <definedName name="BExMB2Y08ZQ6ES53Z1Z85LK1XPJG" hidden="1">#REF!</definedName>
    <definedName name="BExMBYPQDG9AYDQ5E8IECVFREPO6" hidden="1">'[14]9'!#REF!</definedName>
    <definedName name="BExMC5R82S07KSLMO7YA8CCU0ZAI" hidden="1">#REF!</definedName>
    <definedName name="BExMCAPB2KR2CNKS8MYVWTH5MOT2" hidden="1">#REF!</definedName>
    <definedName name="BExMCRSC61GNE2C255DR0NN6NYI0" hidden="1">#REF!</definedName>
    <definedName name="BExMCXMMDFHHNJDRURMCXF1DGUOM" hidden="1">#REF!</definedName>
    <definedName name="BExMD963673NTBXBO0VDNBAG9YWM" hidden="1">#REF!</definedName>
    <definedName name="BExMDQ3NI3GV1A8JDHIRIL4YLESR" hidden="1">#REF!</definedName>
    <definedName name="BExMDUWAATB6AI7BI1UYVBD6BVVO" hidden="1">#REF!</definedName>
    <definedName name="BExMDVSO20ADTTVCKT513NZBKC0Q" hidden="1">#REF!</definedName>
    <definedName name="BExMEKTHIM47ERJ7ML7M759FF32G" hidden="1">#REF!</definedName>
    <definedName name="BExMEY095ELVR1FY94CBBWCTD3ND" hidden="1">#REF!</definedName>
    <definedName name="BExMFFJCU2N6QOC5V50II5WTLPAF" hidden="1">#REF!</definedName>
    <definedName name="BExMFH6SWBYCN98LEO4HJ8MYBMEV" hidden="1">#REF!</definedName>
    <definedName name="BExMFQ102FN53YEFF1Q73O5PKTN2" hidden="1">#REF!</definedName>
    <definedName name="BExMFY4B5JW31L4PL9F4S16LTC8G" hidden="1">#REF!</definedName>
    <definedName name="BExMGFSWSVUC8O4EM6ZP6T82VC1A" hidden="1">#REF!</definedName>
    <definedName name="BExMGMZVS4ILY9MX64U3X05G4W8O" hidden="1">#REF!</definedName>
    <definedName name="BExMI3QOZTYEQUF0SE6AK4HHWJO7" hidden="1">#REF!</definedName>
    <definedName name="BExMIKZ5EDDZDK5D6GTXJPH9XWND" hidden="1">#REF!</definedName>
    <definedName name="BExMJ51XJZN31B84NVPI18J3CWTB" hidden="1">#REF!</definedName>
    <definedName name="BExMJA01LCAWUR1OX7H4E7JGNN3W" hidden="1">#REF!</definedName>
    <definedName name="BExMK0OA4CYPHQFXIOZFG5E4Y027" hidden="1">#REF!</definedName>
    <definedName name="BExMKOI0IEYQSWL82F4MI37J9NZ3" hidden="1">#REF!</definedName>
    <definedName name="BExMMZTDDCFDHK0GU54VF8EVH99F" hidden="1">#REF!</definedName>
    <definedName name="BExMNQ1J7QX20FWV4DQ41E6S4T2W" hidden="1">#REF!</definedName>
    <definedName name="BExMNQMY2IUP61KESI720VOMTAJ1" hidden="1">#REF!</definedName>
    <definedName name="BExMNUZHMKFZ814RTA641MNKZ7HQ" hidden="1">#REF!</definedName>
    <definedName name="BExMNW6NIOK4PW2K16RX2DT8BCKP" hidden="1">#REF!</definedName>
    <definedName name="BExMOJ9GY6AQGI153FV703AE296H" hidden="1">#REF!</definedName>
    <definedName name="BExMP06Y7JRUYXTNBLZEZIIFMP8Z" hidden="1">#REF!</definedName>
    <definedName name="BExMPGTVPYQ1ACGV1RRRS5LYB125" hidden="1">#REF!</definedName>
    <definedName name="BExMPLBKFPJM4GF27I2D45X0U9QF" hidden="1">#REF!</definedName>
    <definedName name="BExMQ41ZQNCI291UVV7EBWD8RXWS" hidden="1">#REF!</definedName>
    <definedName name="BExMR4GUTFCN4RD7H81IOKECLEG3" hidden="1">#REF!</definedName>
    <definedName name="BExMRP5C9V3XNIT2DRA9I6G73H2V" hidden="1">#REF!</definedName>
    <definedName name="BExMRPG54LNH7HRC92MBSUT6UL6L" hidden="1">#REF!</definedName>
    <definedName name="BExMSM9I7XZ0BC793Y8GWVJNG1V9" hidden="1">#REF!</definedName>
    <definedName name="BExO4P9G3CC5P66YXQJ1MQZE3Q3L" hidden="1">#REF!</definedName>
    <definedName name="BExO4Q5T1IO39TUFXG41PZPWD8H5" hidden="1">#REF!</definedName>
    <definedName name="BExO7A0RAM8VLJ9WVOS0CNSGVOZA" hidden="1">#REF!</definedName>
    <definedName name="BExO7W1PSMP8KLLJ6LI9QUDVQEVV" hidden="1">#REF!</definedName>
    <definedName name="BExO8TM4L261JTCSQ24FHE73242J" hidden="1">#REF!</definedName>
    <definedName name="BExO8TM5V5CFSV5A13AYOWY4NGRS" hidden="1">#REF!</definedName>
    <definedName name="BExOA8PPAT6BFKDHD9OQK39O9RSG" hidden="1">#REF!</definedName>
    <definedName name="BExOAFR6JHRK4AP8O7TB9UDEAVJL" hidden="1">#REF!</definedName>
    <definedName name="BExOAGCX9ISY83KMXO02KFMKR8OW" hidden="1">#REF!</definedName>
    <definedName name="BExOB886RIKYRO6D0LXJDAB2M84Z" hidden="1">#REF!</definedName>
    <definedName name="BExOBNNWXJI9Y0IQ9VT4NMZCB3SW" hidden="1">#REF!</definedName>
    <definedName name="BExOBYLMYCYZ1NJLHJCPLA3PVKYK" hidden="1">#REF!</definedName>
    <definedName name="BExOBYLO8NTLBKV3569Y2UNNIV1K" hidden="1">#REF!</definedName>
    <definedName name="BExOC08Y6OIMB5N7XH5Q1IR1M20Q" hidden="1">#REF!</definedName>
    <definedName name="BExOC7LCVAJC36Q60I8PKPCD0T1S" hidden="1">#REF!</definedName>
    <definedName name="BExOCQX7MZG1R6UPBHNGI606SL8K" hidden="1">#REF!</definedName>
    <definedName name="BExOE89QWLYZ033JJYOXL9EN126C" hidden="1">#REF!</definedName>
    <definedName name="BExOEVY0E6ZJAR5JV0Z9OY0MIBFZ" hidden="1">#REF!</definedName>
    <definedName name="BExOEYXWGOR7MHAOX6QUILYEYK72" hidden="1">#REF!</definedName>
    <definedName name="BExOF5ZJR1UJ9IQRGDTEZM7GPQX4" hidden="1">#REF!</definedName>
    <definedName name="BExOFJH1W33H5R9GH680DNXTZ0ZN" hidden="1">#REF!</definedName>
    <definedName name="BExOFN2CCI1J0EUWG6CV07EKJOT7" hidden="1">#REF!</definedName>
    <definedName name="BExOG1AZCK9QN09SNEN2DTTFFCLJ" hidden="1">#REF!</definedName>
    <definedName name="BExOGYVEAJFUXQVT8YQO2U7YT5OY" hidden="1">#REF!</definedName>
    <definedName name="BExOH2GVFOFXDG3YQK89NSKG7WJG" hidden="1">#REF!</definedName>
    <definedName name="BExOH7KB5HAPBB5K1Z3DIW5LCRSI" hidden="1">#REF!</definedName>
    <definedName name="BExOHBB43JS54D6MARIQR5PJNUDG" hidden="1">#REF!</definedName>
    <definedName name="BExOIN9ETPA87K6NINBIFRSWHK4C" hidden="1">#REF!</definedName>
    <definedName name="BExOKCECQSFWA99RY6KEDPH30KT6" hidden="1">#REF!</definedName>
    <definedName name="BExOKDAQ31PVS0Q7NXOF66C24GYL" hidden="1">#REF!</definedName>
    <definedName name="BExOKGQQ8Q5IH6H3OV48Z4UB2MDL" hidden="1">#REF!</definedName>
    <definedName name="BExOLB5SC7VD8OG53K8II93SAENQ" hidden="1">#REF!</definedName>
    <definedName name="BExOLD411QWFX4FN11349510DRJ8" hidden="1">#REF!</definedName>
    <definedName name="BExOLYZNCQU9YFRCJTSR1R7098U7" hidden="1">#REF!</definedName>
    <definedName name="BExOMBFCBGGM6KO5RX1LMJ0M22S4" hidden="1">#REF!</definedName>
    <definedName name="BExOMI672TH8VPB5MGW4I7CD339Q" hidden="1">#REF!</definedName>
    <definedName name="BExON8UB96J8UZO1ZX4IVWLM8DGA" hidden="1">#REF!</definedName>
    <definedName name="BExONFL4TFXSXWK3WNKGBKED9MO0" hidden="1">#REF!</definedName>
    <definedName name="BExONIL1EPN8W1SVF4S473NVT9G0" hidden="1">#REF!</definedName>
    <definedName name="BExONVBIXX436X1BG1TMAO4S9LD0" hidden="1">#REF!</definedName>
    <definedName name="BExOORE1DP6UVW28XJX2VS05649B" hidden="1">#REF!</definedName>
    <definedName name="BExOPJV0G43Z50LNI0UWME9NPU9S" hidden="1">#REF!</definedName>
    <definedName name="BExQ1X1RE71HCCMKWV64X8HPHR0R" hidden="1">#REF!</definedName>
    <definedName name="BExQ3A1TIEJWCKKCIG7X49EP82R1" hidden="1">#REF!</definedName>
    <definedName name="BExQ41BOL730OSEM60CEMAMP4ARQ" hidden="1">#REF!</definedName>
    <definedName name="BExQ4B7Q3NN5PZMR9C0YCQ9KMIUO" hidden="1">#REF!</definedName>
    <definedName name="BExQ53U1WPQDQWX1BVV1GSXRBF6E" hidden="1">#REF!</definedName>
    <definedName name="BExQ6JJ6GQ820H268M24Q000VLS5" hidden="1">#REF!</definedName>
    <definedName name="BExQ6NKT7GLCK5DO3FT99FA0VH7Y" hidden="1">#REF!</definedName>
    <definedName name="BExQ6PIZEB3532T46HXOTSDMM8XR" hidden="1">#REF!</definedName>
    <definedName name="BExQ8U95JXE2ZGDDWOEHH46ENO5L" hidden="1">#REF!</definedName>
    <definedName name="BExQ8UUP7KQWLXPL81ZMF3AC1K7V" hidden="1">#REF!</definedName>
    <definedName name="BExQ9DQATTM64NGUOQWM96CIR7J1" hidden="1">#REF!</definedName>
    <definedName name="BExQ9DVR0WJQK432BJFWT5WHPMRB" hidden="1">#REF!</definedName>
    <definedName name="BExQ9ZLYHWABXAA9NJDW8ZS0UQ9P" hidden="1">'[14]9'!#REF!</definedName>
    <definedName name="BExQCI9M5F9BX0WO90T8KQKXJECZ" hidden="1">#REF!</definedName>
    <definedName name="BExQE6IAA3QFZ6TX9BXPJISLE0Q1" hidden="1">#REF!</definedName>
    <definedName name="BExQEJUD5RQJ325ULPV2E4W8QAL6" hidden="1">#REF!</definedName>
    <definedName name="BExQF00ZDAC842R706797DN4H4HE" hidden="1">#REF!</definedName>
    <definedName name="BExQFH9HXA2LZJ2SAQWHT81L4S38" hidden="1">#REF!</definedName>
    <definedName name="BExQFMNOOBC2XE1R03V1MF8QJSDG" hidden="1">#REF!</definedName>
    <definedName name="BExQFNPE0JNBFPGM91B5GNSDG31N" hidden="1">#REF!</definedName>
    <definedName name="BExQGFKTOP6WGJAF2OI8PXQPMWT4" hidden="1">#REF!</definedName>
    <definedName name="BExQGMM9RZL83B2Z0ZZPHKUY6VTK" hidden="1">#REF!</definedName>
    <definedName name="BExQGUEU0WY779QPZYUYDJ8HXCTQ" hidden="1">#REF!</definedName>
    <definedName name="BExQHZGZ5JZ4AE00IROC5LG5734F" hidden="1">#REF!</definedName>
    <definedName name="BExQICT281Q1E6HHLEIC7LOYTR4F" hidden="1">#REF!</definedName>
    <definedName name="BExQIDUXFRRQTUP42M6V5KODFDPZ" hidden="1">#REF!</definedName>
    <definedName name="BExQIEWM4YHWE15RFGAT8AWBZ25Y" hidden="1">#REF!</definedName>
    <definedName name="BExQIII2YKNNBPUFZNOC88FK394S" hidden="1">#REF!</definedName>
    <definedName name="BExQINW95C7N048P3U0KM5A2Q0VU" hidden="1">#REF!</definedName>
    <definedName name="BExQJ7IXTYN8ELZIUSOUURFAP5Z5" hidden="1">#REF!</definedName>
    <definedName name="BExQJIBCENFZ4FNIPQ8IC1PBMHA9" hidden="1">#REF!</definedName>
    <definedName name="BExQJX019VWBQMW1HCV154DP9287" hidden="1">#REF!</definedName>
    <definedName name="BExQK1SODHG66277P2K5V2W6173O" hidden="1">#REF!</definedName>
    <definedName name="BExS02PDU3RIYDBR02EV6VUXEVN6" hidden="1">#REF!</definedName>
    <definedName name="BExS0UFCKI6Z4BDWL0C1TI1UZA8D" hidden="1">#REF!</definedName>
    <definedName name="BExS16PROWSNHW3MZQBGQNQU7S8R" hidden="1">#REF!</definedName>
    <definedName name="BExS1VQKWZC7SM0UY7BWIPST3VU3" hidden="1">#REF!</definedName>
    <definedName name="BExS2OT61VXS58SSI0I90Z76DFCQ" hidden="1">#REF!</definedName>
    <definedName name="BExS2RIBMZPBDB3W6PKRNHUM06WI" hidden="1">#REF!</definedName>
    <definedName name="BExS38AHQWKT950DKJR1SJAY5NKD" hidden="1">#REF!</definedName>
    <definedName name="BExS3BL7KZUM0PK7UW1Y6M98ZKXC" hidden="1">#REF!</definedName>
    <definedName name="BExS3OH5XH1H0NEUDJGB0D1EF3C6" hidden="1">#REF!</definedName>
    <definedName name="BExS3WV2VQ19L2A1DJ73AUFN7SRX" hidden="1">#REF!</definedName>
    <definedName name="BExS4IAMWTT1CKFNHGN8SPWSD3QR" hidden="1">#REF!</definedName>
    <definedName name="BExS4UFKWNI7QAX0PTOVVBUB0LP8" hidden="1">#REF!</definedName>
    <definedName name="BExS5BYO19H5ZKO75ERO60KF7DQH" hidden="1">#REF!</definedName>
    <definedName name="BExS5SG3GBHVDR15MOYHV230A4BG" hidden="1">#REF!</definedName>
    <definedName name="BExS5TY0F5R1ZXIVJHAAVVG81G5H" hidden="1">#REF!</definedName>
    <definedName name="BExS6IYVVGGZJXGGYPX7UNAQOB2X" hidden="1">#REF!</definedName>
    <definedName name="BExS6KGU63BUOXCPJ9TSCDS9ZY2T" hidden="1">#REF!</definedName>
    <definedName name="BExS79HUY1GAJJP4VMMZHU8UJI6O" hidden="1">#REF!</definedName>
    <definedName name="BExS7DU7IOWG5MHL28Z4KOM2V434" hidden="1">#REF!</definedName>
    <definedName name="BExS7G38ASJVTDO2IAPA36EB2SPF" hidden="1">#REF!</definedName>
    <definedName name="BExS7HQI0PBQNP39JUZ69RMC7M7N" hidden="1">#REF!</definedName>
    <definedName name="BExS7TVIHJQ54K2Q7S5TI60WWB6A" hidden="1">#REF!</definedName>
    <definedName name="BExS80RP8GCPNFHHGN85D3RLJQWW" hidden="1">#REF!</definedName>
    <definedName name="BExS8LQTNX922FCMI8FORKMV1ZCD" hidden="1">#REF!</definedName>
    <definedName name="BExS8W8G0X4RIQXAZCCLUM05FF9P" hidden="1">#REF!</definedName>
    <definedName name="BExS970VMB40OE1CEB7FR2ZHFGZ0" hidden="1">#REF!</definedName>
    <definedName name="BExSAA4TQVBEW9YTSAC7IB9WGR0N" hidden="1">#REF!</definedName>
    <definedName name="BExSAT5WZEM6Z4GG7X374JPK349Y" hidden="1">#REF!</definedName>
    <definedName name="BExSBLHMDPAU7TLJHXOGAD2L0A74" hidden="1">#REF!</definedName>
    <definedName name="BExSC9M353D3EKCXI5GRYJZYPZYZ" hidden="1">#REF!</definedName>
    <definedName name="BExSD0FPSONQ7C4A056GNPA85Z0J" hidden="1">#REF!</definedName>
    <definedName name="BExSD16RWPJ4BKJERNVKGA3W1V8N" hidden="1">#REF!</definedName>
    <definedName name="BExSDJ5ZE3T46HSF6W0OXL80TXQG" hidden="1">#REF!</definedName>
    <definedName name="BExSGEEWSM6V6B3J3F29MN7WAH14" hidden="1">#REF!</definedName>
    <definedName name="BExSGJT4LF1CNH5RN5GZ373ISW9D" hidden="1">#REF!</definedName>
    <definedName name="BExSH4HLTQVL4MI545VJL4WFN9U2" hidden="1">#REF!</definedName>
    <definedName name="BExSH4HMJS0TXSYHRWJRFTJ7NOSN" hidden="1">#REF!</definedName>
    <definedName name="BExSHDS3RJMD6MEJ67RL63M0SEIC" hidden="1">#REF!</definedName>
    <definedName name="BExSHUKBQVT2G9G0K9ORVIJO6TU8" hidden="1">#REF!</definedName>
    <definedName name="BExTUOOMC43GH95KQ1PJ86MN9XDF" hidden="1">#REF!</definedName>
    <definedName name="BExTUY9WNSJ91GV8CP0SKJTEIV82" hidden="1">'[14]9'!#REF!</definedName>
    <definedName name="BExTVTLH2E1SH7Z2XBYHUOQBWWLI" hidden="1">#REF!</definedName>
    <definedName name="BExTWFX8OYD9IX59PTP73YAC8O9G" hidden="1">#REF!</definedName>
    <definedName name="BExTWI0R31187AOWYLZ1W1WNI84K" hidden="1">#REF!</definedName>
    <definedName name="BExTWJTGTEM42YMMOXES1DOPT9UG" hidden="1">#REF!</definedName>
    <definedName name="BExTWTERU1SE8R3LRC2C4HQMOIB1" hidden="1">#REF!</definedName>
    <definedName name="BExTY1WXTBXUD0M1NWE12NMAUGCO" hidden="1">#REF!</definedName>
    <definedName name="BExTY8T41OBZ32MRCWT76H4XO1YE" hidden="1">#REF!</definedName>
    <definedName name="BExU091A10QVE7583Q5CAHW138RD" hidden="1">#REF!</definedName>
    <definedName name="BExU0FMLYKBHXH0JHAD0FA64EF92" hidden="1">#REF!</definedName>
    <definedName name="BExU1DN4RELJSQTQUF8YK7BNGXKO" hidden="1">#REF!</definedName>
    <definedName name="BExU2941Z7GTMQ5O1VVPEU7YRR7P" hidden="1">#REF!</definedName>
    <definedName name="BExU3D9R4DRJADX0E7E2OZ3T6J9D" hidden="1">#REF!</definedName>
    <definedName name="BExU3HX1IEJGNDJI6N6CLR8ZJK9D" hidden="1">#REF!</definedName>
    <definedName name="BExU3QWQVA35KFNEQYRLU0ZG2TZ0" hidden="1">#REF!</definedName>
    <definedName name="BExU4MIZMMFZZWTK4WHGFZSMWPS8" hidden="1">#REF!</definedName>
    <definedName name="BExU4XWZRGDFLCPK6HI2B3EXIQNU" hidden="1">#REF!</definedName>
    <definedName name="BExU529CJ5AWHU0WNPZUYLVVT9GO" hidden="1">#REF!</definedName>
    <definedName name="BExU5N8L0E2WDEBA4ITD4A8FT8ON" hidden="1">#REF!</definedName>
    <definedName name="BExU67BIP4IDGLTCZMUKNEA7DFWZ" hidden="1">#REF!</definedName>
    <definedName name="BExU6MWL30NHY8I1G97R2SU1TD1Y" hidden="1">#REF!</definedName>
    <definedName name="BExU77L1ZM2BRJB4M5RWTLREPRBO" hidden="1">#REF!</definedName>
    <definedName name="BExU7DVMNLPZ8DIZKTOS0GLZESXN" hidden="1">#REF!</definedName>
    <definedName name="BExU7VUWIK7942LR3XULMKX3BJWZ" hidden="1">#REF!</definedName>
    <definedName name="BExU85AUW6RSKQIVXFO60KKE5T20" hidden="1">#REF!</definedName>
    <definedName name="BExU89XZ24NAEGSD8GN6NKO3596G" hidden="1">#REF!</definedName>
    <definedName name="BExU8FSGATXULCM675VF1KYAHGP1" hidden="1">#REF!</definedName>
    <definedName name="BExU8S2O68RLH6LUDGJKFXMKKE5J" hidden="1">#REF!</definedName>
    <definedName name="BExU8V2QEONF9R0X2D3R15MZ0GVY" hidden="1">#REF!</definedName>
    <definedName name="BExU9B98E0WUJ89KDTIKL2K0JEM7" hidden="1">#REF!</definedName>
    <definedName name="BExUB33FJHDI3XKPQSVL75HO9RQ3" hidden="1">#REF!</definedName>
    <definedName name="BExUB3JHDL430WKBOVB9KNTSWU3Q" hidden="1">#REF!</definedName>
    <definedName name="BExUBN64LPXX4Z738WO97YQ5MXMX" hidden="1">#REF!</definedName>
    <definedName name="BExUBNRVHXRIJBHKA2TWL10IFYUF" hidden="1">#REF!</definedName>
    <definedName name="BExUBPV8GB3LLCKQZCK9OFOFPN4G" hidden="1">#REF!</definedName>
    <definedName name="BExUCAEGQZ6PB4AG64761OAR17RY" hidden="1">#REF!</definedName>
    <definedName name="BExUDQ3JPLF15XXZMZ6T43VLXCV3" hidden="1">#REF!</definedName>
    <definedName name="BExVR15ITEN8TF2H5MGLG77YNGFE" hidden="1">#REF!</definedName>
    <definedName name="BExVR8NAH73TVNEQ6TXX8GAYA4RX" hidden="1">#REF!</definedName>
    <definedName name="BExVS6TAND82CBJNY4L4SO9LKEMV" hidden="1">#REF!</definedName>
    <definedName name="BExVTUAYUR922VXBNO4MN569BULR" hidden="1">#REF!</definedName>
    <definedName name="BExVTW3OZ04QHKTFPPDM5JDNT6C1" hidden="1">#REF!</definedName>
    <definedName name="BExVU6QMM5J49S1312H8AMNK3Y8U" hidden="1">#REF!</definedName>
    <definedName name="BExVVA033OB71P301YYKYS90S2LK" hidden="1">#REF!</definedName>
    <definedName name="BExVX3HJPV9ZPAY12RMBV261NE68" hidden="1">#REF!</definedName>
    <definedName name="BExVY7N7APOSX562C86T41J73BNN" hidden="1">#REF!</definedName>
    <definedName name="BExVY7XZS7ZEEEI66TWUYUKRGMHJ" hidden="1">#REF!</definedName>
    <definedName name="BExVZESW4KWQ72XZ6AAT3JSAGMMO" hidden="1">#REF!</definedName>
    <definedName name="BExW08X7MUCAUZUT84HH2K0HG8JM" hidden="1">#REF!</definedName>
    <definedName name="BExW0HBAR94L0RTT4FLGEJ88FO94" hidden="1">#REF!</definedName>
    <definedName name="BExW0HBC1RMZ2GDGOGDTNAOOFO74" hidden="1">#REF!</definedName>
    <definedName name="BExW0PJY0QT1YYHEOQPDHHNJJOC5" hidden="1">#REF!</definedName>
    <definedName name="BExW0ZFZK22WVH1ET2MVEUVKIIWF" hidden="1">#REF!</definedName>
    <definedName name="BExW22PGTQTO5C5TK1RQUWPR4X8X" hidden="1">#REF!</definedName>
    <definedName name="BExW27CKTHXIQCUL3RSLAFEQV8VT" hidden="1">#REF!</definedName>
    <definedName name="BExW29WF535OHEG91SW5OF7MQBU2" hidden="1">#REF!</definedName>
    <definedName name="BExW35YV9V70DFOPLUGI2W7IYOU2" hidden="1">#REF!</definedName>
    <definedName name="BExW4L7R1NVUKEQSVWZPXWCI6NVN" hidden="1">#REF!</definedName>
    <definedName name="BExW4S980QVHHT7SZ0CMVH1Z25PN" hidden="1">#REF!</definedName>
    <definedName name="BExW4W5HHUEZ3O9DYN9KJZWC1FEL" hidden="1">#REF!</definedName>
    <definedName name="BExW5EFO6R6U4UQLT4G2G4W9SX94" hidden="1">#REF!</definedName>
    <definedName name="BExW5X64UZDAB8GEIIQBWQV66NV9" hidden="1">#REF!</definedName>
    <definedName name="BExW61NYOHBXEBCZ80ZJTB38E7BS" hidden="1">#REF!</definedName>
    <definedName name="BExW64T5GUYKW4V1314DJGUR4ABG" hidden="1">#REF!</definedName>
    <definedName name="BExW6QE0VJ5RRAQZB4SWWF8JTHCL" hidden="1">#REF!</definedName>
    <definedName name="BExW6WJ2VW51JNF32JZF98WJDRR3" hidden="1">#REF!</definedName>
    <definedName name="BExW74MG1WIOS7FRGX4CXWYNPZV1" hidden="1">#REF!</definedName>
    <definedName name="BExW782LBJUIVCV6ACRLJBIKVJFQ" hidden="1">#REF!</definedName>
    <definedName name="BExW7NSY9CQA1O23DAZ9TYTC0PAO" hidden="1">#REF!</definedName>
    <definedName name="BExW7Q79RJWXCSWJIY4GLGGQXX5G" hidden="1">#REF!</definedName>
    <definedName name="BExW89DT2OUQ24LOFUS7BMP44P4B" hidden="1">#REF!</definedName>
    <definedName name="BExW9G39X58B5FGJEE8EY65TJ80A" hidden="1">#REF!</definedName>
    <definedName name="BExW9JZK2CSFMKED1TX7YD9FRDO3" hidden="1">#REF!</definedName>
    <definedName name="BExXLDOYNIS8GLKISUIBXIOW06CA" hidden="1">#REF!</definedName>
    <definedName name="BExXNRUWHTVKJZUNKVBFHLNVSDV2" hidden="1">#REF!</definedName>
    <definedName name="BExXNSLYWITH4246M4YVOUIV04ZJ" hidden="1">#REF!</definedName>
    <definedName name="BExXO1G5TG80TSHNS86X0DXO6YHY" hidden="1">#REF!</definedName>
    <definedName name="BExXO6E9ABFOYA2LVN6RLW4BO9G6" hidden="1">#REF!</definedName>
    <definedName name="BExXO6ZP85325PSLSXWM38N73O6V" hidden="1">#REF!</definedName>
    <definedName name="BExXOJQBVBDGLVEYZAE7AL8F0VWX" hidden="1">#REF!</definedName>
    <definedName name="BExXOMQ9421Y32TZ81U6YGIP35QU" hidden="1">#REF!</definedName>
    <definedName name="BExXPDUMN4B85QFXGPSJPII52QR3" hidden="1">#REF!</definedName>
    <definedName name="BExXPNAF9B46PEUSU32726DNVDG9" hidden="1">#REF!</definedName>
    <definedName name="BExXPUMU4BLFWI2L0MHMM5F3OUPL" hidden="1">#REF!</definedName>
    <definedName name="BExXQ06J7OF0O2FO4WR0QK93RJ17" hidden="1">#REF!</definedName>
    <definedName name="BExXQHPNAFE4M6C2HYRCQNIU9D31" hidden="1">#REF!</definedName>
    <definedName name="BExXQMYEOGRO69K9BLZF14USRMVP" hidden="1">#REF!</definedName>
    <definedName name="BExXQS1SGPIQX0ESRMCECOYMUQQJ" hidden="1">#REF!</definedName>
    <definedName name="BExXRHIY77F53DUYX7CMZPXGRDAG" hidden="1">#REF!</definedName>
    <definedName name="BExXSBY0S70HRJ1R0POASBK3RJTG" hidden="1">#REF!</definedName>
    <definedName name="BExXTINEGPKZ75DCUCEF3QOV6OES" hidden="1">#REF!</definedName>
    <definedName name="BExXTKAV4Y4JQ7D62LKGD89F9WMF" hidden="1">#REF!</definedName>
    <definedName name="BExXV1HWKTB46UXT08JLMPP8P4SP" hidden="1">#REF!</definedName>
    <definedName name="BExXWCEFPM2UFC3LC37H8GSMA5GA" hidden="1">#REF!</definedName>
    <definedName name="BExXY0SAZOPJMDG9GOR625UDCCS8" hidden="1">#REF!</definedName>
    <definedName name="BExXY2FR7PFLXNGA6J0Z6IQF8TYJ" hidden="1">#REF!</definedName>
    <definedName name="BExXY96FHT80LMWP2ELEE3NQMSOQ" hidden="1">#REF!</definedName>
    <definedName name="BExXZ3WEYVVV9XKKD5E86QEX5U57" hidden="1">#REF!</definedName>
    <definedName name="BExXZ4CKWN3R9HA311KINBA3R2K4" hidden="1">#REF!</definedName>
    <definedName name="BExXZ6QU5C0UMWY7U4BHVZNIPANK" hidden="1">#REF!</definedName>
    <definedName name="BExXZM14XID3OAA88OURJ7QSZW1E" hidden="1">#REF!</definedName>
    <definedName name="BExY05T95YHBLI9ZYWFFT2O2B871" hidden="1">#REF!</definedName>
    <definedName name="BExY1FIMLW9L499KIE7ZJ706UYLM" hidden="1">#REF!</definedName>
    <definedName name="BExY1ONMI973LYH6W67SZIDXWDA0" hidden="1">#REF!</definedName>
    <definedName name="BExY3BUHF49HBMC20Z30YPLFCPS7" hidden="1">#REF!</definedName>
    <definedName name="BExY3C59PDF2BON135CH8LLYNO9W" hidden="1">#REF!</definedName>
    <definedName name="BExY3FAME3HIN2RXBJJ7BFZOQELW" hidden="1">#REF!</definedName>
    <definedName name="BExY3JXT10HDV8IRQXYNHEEU49VD" hidden="1">#REF!</definedName>
    <definedName name="BExY3PS9FF16S8QWSYU89GM4E8VB" hidden="1">#REF!</definedName>
    <definedName name="BExY3YMHKXSM8ZA6J2QVK2F5QV01" hidden="1">#REF!</definedName>
    <definedName name="BExY4DRA1NB56I6KHB22C0U0NKPH" hidden="1">#REF!</definedName>
    <definedName name="BExY4PQUTBYZGBCOH80JJH5VLRD6" hidden="1">#REF!</definedName>
    <definedName name="BExY4SW8AV0ZS8G2TZLIRJTOBSGD" hidden="1">#REF!</definedName>
    <definedName name="BExY5BXBLQUW4SOF44M3WMGHRNE2" hidden="1">#REF!</definedName>
    <definedName name="BExZJA22HQFUO0AXG89KJGS2WE03" hidden="1">#REF!</definedName>
    <definedName name="BExZJU4ZJUO53Z0ZDKXRX3KI682X" hidden="1">#REF!</definedName>
    <definedName name="BExZKGRIH1C8XY2R7Z1LHBXCBRJC" hidden="1">#REF!</definedName>
    <definedName name="BExZLCDWOXSAL3E45Y87GOH1NUUX" hidden="1">#REF!</definedName>
    <definedName name="BExZLHRZMB1LAT56CZDZRRPS2Q5E" hidden="1">#REF!</definedName>
    <definedName name="BExZLT5ZPFGYISDYWOPOK90JLRBR" hidden="1">#REF!</definedName>
    <definedName name="BExZNIB2Z0PW4MJVTRVEDQX8NTGC" hidden="1">#REF!</definedName>
    <definedName name="BExZNJ1Y8RSOGU7HCLNI4JJ9WA8U" hidden="1">#REF!</definedName>
    <definedName name="BExZNT3IENBP4PJ3O1VRGS96XB1T" hidden="1">#REF!</definedName>
    <definedName name="BExZOEIVPQXLMQIOFZKVB6QU4PL2" hidden="1">#REF!</definedName>
    <definedName name="BExZOGBLV9VKIJSZA9FTH6F6I902" hidden="1">#REF!</definedName>
    <definedName name="BExZOO4515KNCHRUQ625G75R1XRP" hidden="1">#REF!</definedName>
    <definedName name="BExZPFU3AP7RASS5X21Q6MTP5DI1" hidden="1">#REF!</definedName>
    <definedName name="BExZPUO3WXZZLJS5CMNV98Z7IUYV" hidden="1">#REF!</definedName>
    <definedName name="BExZPWBJ4H8RND8XVKNCJ474L2J6" hidden="1">#REF!</definedName>
    <definedName name="BExZQ97GRS1JT451BUNZG7OVGF7Q" hidden="1">#REF!</definedName>
    <definedName name="BExZRGNSUPG6TBX2L292MP1PLVMU" hidden="1">#REF!</definedName>
    <definedName name="BExZRYN6TKLS1N70DLRI2IKWN37Q" hidden="1">#REF!</definedName>
    <definedName name="BExZS1CBTC8QC8S2HIB93A2TPFQA" hidden="1">#REF!</definedName>
    <definedName name="BExZSYRAL38T8SFTHLEC94VZAPTB" hidden="1">#REF!</definedName>
    <definedName name="BExZSZ21VX9ESDG8PFXHDLT82KLO" hidden="1">#REF!</definedName>
    <definedName name="BExZT099CSLD6DJMIKJKIXDO8GD5" hidden="1">#REF!</definedName>
    <definedName name="BExZT4G9XWEXQ18D0PEKSEHI6WID" hidden="1">#REF!</definedName>
    <definedName name="BExZTC8S1L60TW34BLBQLDKD9RH4" hidden="1">#REF!</definedName>
    <definedName name="BExZTCP3AS1RQUH3NNZGOJY7ORHW" hidden="1">#REF!</definedName>
    <definedName name="BExZTHSHTWOSK8DITHYXVT8HVRY8" hidden="1">#REF!</definedName>
    <definedName name="BExZTYQ1JEJ7OY2XU5OVPIV2ST7B" hidden="1">#REF!</definedName>
    <definedName name="BExZUSZSJZU49WES7TCI0N0HW4M5" hidden="1">#REF!</definedName>
    <definedName name="BExZV4OFC4E044NV2AK8G2UA1XAF" hidden="1">#REF!</definedName>
    <definedName name="BExZVCRRWDAEMKOMWLKW8Y589BTB" hidden="1">#REF!</definedName>
    <definedName name="BExZVW92BIGOE7S7BGNAK369OBAA" hidden="1">#REF!</definedName>
    <definedName name="BExZWO4ITR24TI60TY7ZB4VTJJ3K" hidden="1">#REF!</definedName>
    <definedName name="BExZWTO13WI5HYOD923V9HWRJYKJ" hidden="1">#REF!</definedName>
    <definedName name="BExZX1WSR48BBWSFW7QP7EUMPQM7" hidden="1">#REF!</definedName>
    <definedName name="BExZX8I6XYE9MJFC5JUG3ZJE9YCS" hidden="1">#REF!</definedName>
    <definedName name="BExZXYA4YA3LROELPDUCJ8SP9YM0" hidden="1">#REF!</definedName>
    <definedName name="BExZZ24YQOBUJTDPVU4JE2DI81OU" hidden="1">#REF!</definedName>
    <definedName name="BExZZC6HAIITD2LG9VYL7VF2213L" hidden="1">#REF!</definedName>
    <definedName name="BExZZX5LNMXWHX5WKP9XRZI1YZA1" hidden="1">#REF!</definedName>
    <definedName name="Bk_Tax_OH_Columns">#REF!</definedName>
    <definedName name="Bk_Tax_OH_Report">#REF!</definedName>
    <definedName name="Bk_Tax_OH_Rows">#REF!</definedName>
    <definedName name="BLPH2" hidden="1">'[15]Commercial Paper'!#REF!</definedName>
    <definedName name="BLPH3" hidden="1">'[15]Commercial Paper'!#REF!</definedName>
    <definedName name="BLPH4" hidden="1">'[15]Commercial Paper'!#REF!</definedName>
    <definedName name="BLPH5" hidden="1">'[15]Commercial Paper'!#REF!</definedName>
    <definedName name="BLPH6" hidden="1">'[15]Commercial Paper'!#REF!</definedName>
    <definedName name="Book_Depr_Rate_10">#REF!</definedName>
    <definedName name="Book_Depr_Rate_10_WGS">#REF!</definedName>
    <definedName name="Book_Depr_Rate_15E">#REF!</definedName>
    <definedName name="Book_Depr_Rate_15G">#REF!</definedName>
    <definedName name="Book_Depr_Rate_15S">#REF!</definedName>
    <definedName name="Book_Depr_Rate_5">#REF!</definedName>
    <definedName name="Book_Depr_Rate_5_WGS">#REF!</definedName>
    <definedName name="Book_Depr_Rate_5NU">#REF!</definedName>
    <definedName name="BSDATE">'[13]Customer O&amp;M'!#REF!</definedName>
    <definedName name="BTL_06Actual_Essbase">#REF!</definedName>
    <definedName name="Bud_1">#REF!</definedName>
    <definedName name="C_MIR12">"Group 9"</definedName>
    <definedName name="C_MIR13">"Group 12"</definedName>
    <definedName name="C_MIR14">"Group 4"</definedName>
    <definedName name="C_MIR15">"Group 15"</definedName>
    <definedName name="C_MIR16">"Group 19"</definedName>
    <definedName name="C_MIR17">"Group 10"</definedName>
    <definedName name="C_MIR18">"Group 18"</definedName>
    <definedName name="C_MIR19">"Group 13"</definedName>
    <definedName name="C_MIR43">"Group 11"</definedName>
    <definedName name="cadfed">'[16]summary 98_1'!#REF!</definedName>
    <definedName name="Cap_06Actual_Essbase">#REF!</definedName>
    <definedName name="capBig">#REF!,#REF!,#REF!,#REF!,#REF!,#REF!,#REF!</definedName>
    <definedName name="capData">#REF!</definedName>
    <definedName name="capSmall">#REF!,#REF!,#REF!,#REF!,#REF!,#REF!</definedName>
    <definedName name="CCOCCE">'[5]data entry'!#REF!</definedName>
    <definedName name="CCOCCEIS">'[5]data entry'!#REF!</definedName>
    <definedName name="CCOCCENU">'[5]data entry'!#REF!</definedName>
    <definedName name="CCOCCEOI">'[5]data entry'!#REF!</definedName>
    <definedName name="CCOCCESE">'[5]data entry'!#REF!</definedName>
    <definedName name="CCOCLD_">'[5]data entry'!#REF!</definedName>
    <definedName name="CCOCLDADJ">'[5]data entry'!#REF!</definedName>
    <definedName name="CCOCLDNR">'[5]data entry'!#REF!</definedName>
    <definedName name="CCOCMT">'[5]data entry'!#REF!</definedName>
    <definedName name="CCOCPS">'[5]data entry'!#REF!</definedName>
    <definedName name="CCOCPS_">'[5]data entry'!#REF!</definedName>
    <definedName name="CCOCSD">'[5]data entry'!#REF!</definedName>
    <definedName name="CCOCSD_">'[5]data entry'!#REF!</definedName>
    <definedName name="CDEPCUST">'[5]data entry'!#REF!</definedName>
    <definedName name="CDEPLEAS">'[5]data entry'!#REF!</definedName>
    <definedName name="cell_data">'[17]R-Sched Sample'!$F$8,'[17]R-Sched Sample'!$B$7:$C$11,'[17]R-Sched Sample'!$B$8:$C$12,'[17]R-Sched Sample'!$B$15:$C$19,'[17]R-Sched Sample'!$B$22:$C$26,'[17]R-Sched Sample'!$B$29:$C$30,'[17]R-Sched Sample'!$B$33:$C$37,'[17]R-Sched Sample'!$B$40:$C$43,'[17]R-Sched Sample'!$F$7:$F$11,'[17]R-Sched Sample'!$F$8:$F$12,'[17]R-Sched Sample'!$F$15:$F$19,'[17]R-Sched Sample'!$F$22:$F$26,'[17]R-Sched Sample'!$F$29:$F$30,'[17]R-Sched Sample'!$F$33:$F$37,'[17]R-Sched Sample'!$F$40:$F$43,'[17]R-Sched Sample'!$I$7:$I$11,'[17]R-Sched Sample'!$I$8:$I$12,'[17]R-Sched Sample'!$I$15:$I$19,'[17]R-Sched Sample'!$I$22:$I$26,'[17]R-Sched Sample'!$I$29:$I$30,'[17]R-Sched Sample'!$I$33:$I$37,'[17]R-Sched Sample'!$I$40:$I$43</definedName>
    <definedName name="cell_data1">'[17]R-Sched Sample'!$L$7:$L$11,'[17]R-Sched Sample'!#REF!,'[17]R-Sched Sample'!#REF!,'[17]R-Sched Sample'!$L$8:$L$12,'[17]R-Sched Sample'!#REF!,'[17]R-Sched Sample'!#REF!,'[17]R-Sched Sample'!$L$15:$L$19,'[17]R-Sched Sample'!#REF!,'[17]R-Sched Sample'!#REF!,'[17]R-Sched Sample'!$L$22:$L$26,'[17]R-Sched Sample'!#REF!,'[17]R-Sched Sample'!#REF!,'[17]R-Sched Sample'!$L$29:$L$30,'[17]R-Sched Sample'!#REF!,'[17]R-Sched Sample'!#REF!,'[17]R-Sched Sample'!$L$33:$L$37,'[17]R-Sched Sample'!#REF!,'[17]R-Sched Sample'!#REF!</definedName>
    <definedName name="cell_data2">'[17]R-Sched Sample'!#REF!,'[17]R-Sched Sample'!$L$40:$L$43,'[17]R-Sched Sample'!#REF!,'[17]R-Sched Sample'!#REF!</definedName>
    <definedName name="CFU">#REF!</definedName>
    <definedName name="chy">#REF!</definedName>
    <definedName name="CHY_ACCUM_RES_REPORT">#REF!</definedName>
    <definedName name="CHY_CUST_ADV_COLUMNS">#REF!</definedName>
    <definedName name="CHY_CUST_ADV_REPORT">#REF!</definedName>
    <definedName name="CHY_CUST_ADV_ROWS">#REF!</definedName>
    <definedName name="CHY_DCAS_ACRS">#REF!</definedName>
    <definedName name="CHY_DCAS_ADR">#REF!</definedName>
    <definedName name="CHY_DCAS_COLUMNS">#REF!</definedName>
    <definedName name="CHY_DCAS_DDB">#REF!</definedName>
    <definedName name="CHY_DCAS_DEPR">#REF!</definedName>
    <definedName name="CHY_DCAS_MACRS">#REF!</definedName>
    <definedName name="CHY_DCAS_NONDEPR">#REF!</definedName>
    <definedName name="CHY_DCAS_ROWS">#REF!</definedName>
    <definedName name="CHY_DCAS_STLINE">#REF!</definedName>
    <definedName name="CHY_DEF_TAX_ANAL_ROWS">#REF!</definedName>
    <definedName name="CHY_DEPR_CAP_ANAL_REPORT">#REF!</definedName>
    <definedName name="CHY_PPE_COLUMNS">#REF!</definedName>
    <definedName name="CHY_PPE_REPORT">#REF!</definedName>
    <definedName name="CHY_PPE_ROWS">#REF!</definedName>
    <definedName name="CHY_RAR">#REF!</definedName>
    <definedName name="CHY_RAR_DETAIL">#REF!</definedName>
    <definedName name="CHY_RAR_ROWS">#REF!</definedName>
    <definedName name="CHY_RES">#REF!</definedName>
    <definedName name="CHY_RES_ADDS">#REF!</definedName>
    <definedName name="CHY_RES_COLUMNS">#REF!</definedName>
    <definedName name="CHY_RES_DEDUCTS">#REF!</definedName>
    <definedName name="CHY_RES_ROWS">#REF!</definedName>
    <definedName name="CHY_ROW_DEF_TAX_ANAL_REPORT">#REF!</definedName>
    <definedName name="CHY_TAX_BASIS_ADD_REPORT">#REF!</definedName>
    <definedName name="chyfbAMT">[0]!amttable</definedName>
    <definedName name="chyfbDT">[0]!dttable</definedName>
    <definedName name="CHYMARAMT">[0]!amttable</definedName>
    <definedName name="CHYMARDT">[0]!dttable</definedName>
    <definedName name="CMCY">[3]ISFPLSUB!#REF!</definedName>
    <definedName name="co_name_line1">#REF!</definedName>
    <definedName name="co_name_line2">#REF!</definedName>
    <definedName name="col_fin">'[17]R-Sched Sample'!$B:$B,'[17]R-Sched Sample'!$C:$C,'[17]R-Sched Sample'!#REF!,'[17]R-Sched Sample'!#REF!,'[17]R-Sched Sample'!$F:$F,'[17]R-Sched Sample'!$I:$I,'[17]R-Sched Sample'!$L:$L,'[17]R-Sched Sample'!#REF!,'[17]R-Sched Sample'!#REF!</definedName>
    <definedName name="col_percent">'[17]R-Sched Sample'!$H:$H,'[17]R-Sched Sample'!$K:$K,'[17]R-Sched Sample'!$N:$N,'[17]R-Sched Sample'!#REF!,'[17]R-Sched Sample'!#REF!</definedName>
    <definedName name="COLUMNS">'[5]erb:data entry'!$D$23:$CB$47</definedName>
    <definedName name="CombinedTaxFactor">#REF!</definedName>
    <definedName name="COMM">#REF!</definedName>
    <definedName name="Common___Pre__81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noco_Sale_Columns">#REF!</definedName>
    <definedName name="CONOCO_SALE_REPORT">#REF!</definedName>
    <definedName name="Conoco_Sale_Rows">#REF!</definedName>
    <definedName name="CorpSec_OM_06Actual_Essbase">#REF!</definedName>
    <definedName name="Cosum">[11]!Cosum</definedName>
    <definedName name="CPIS">'[5]data entry'!#REF!</definedName>
    <definedName name="CREGASSET">'[5]data entry'!#REF!</definedName>
    <definedName name="CRIT">'[1]TXSCHD Download'!#REF!</definedName>
    <definedName name="CRIT5">'[1]TXSCHD Download'!#REF!</definedName>
    <definedName name="CRITC">'[1]TXSCHD Download'!#REF!</definedName>
    <definedName name="_xlnm.Criteria">#REF!</definedName>
    <definedName name="Criteria_MI">'[1]TXSCHD Download'!#REF!</definedName>
    <definedName name="csDesignMode">1</definedName>
    <definedName name="CURRENT">#REF!</definedName>
    <definedName name="CustAlloc2">#REF!</definedName>
    <definedName name="Customer_Deposits____See_Note_5">'[18]AD,AF'!#REF!</definedName>
    <definedName name="CVACBAL">'[5]data entry'!#REF!</definedName>
    <definedName name="CWIP">'[5]data entry'!#REF!</definedName>
    <definedName name="D">28</definedName>
    <definedName name="data_FIN">'[17]R-Sched Sample'!$B$7:$F$46,'[17]R-Sched Sample'!$I$7:$I$46,'[17]R-Sched Sample'!$L$7:$L$46,'[17]R-Sched Sample'!#REF!,'[17]R-Sched Sample'!#REF!,'[17]R-Sched Sample'!#REF!</definedName>
    <definedName name="data_PER">'[17]R-Sched Sample'!$H$7:$H$46,'[17]R-Sched Sample'!$K$7:$K$46,'[17]R-Sched Sample'!$N$7:$N$46,'[17]R-Sched Sample'!#REF!,'[17]R-Sched Sample'!#REF!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'[1]TXSCHD Download'!#REF!</definedName>
    <definedName name="days">#REF!</definedName>
    <definedName name="DECAMT">[0]!amttable</definedName>
    <definedName name="DECDT">[0]!dttable</definedName>
    <definedName name="DECEMBER2ndCloseAMT">[0]!amttable</definedName>
    <definedName name="DECEMBER2ndCloseDT">[0]!dttable</definedName>
    <definedName name="DECEMBERAMT">#N/A</definedName>
    <definedName name="DECEMBERDT">#N/A</definedName>
    <definedName name="DEF_INTER_GAIN_REPORT">#REF!</definedName>
    <definedName name="DEFERRED">'[7]AR-FIT'!$A$1:$I$63</definedName>
    <definedName name="DEFERREDITEMS">#REF!</definedName>
    <definedName name="deftax">'[13]Deferred Taxes'!#REF!</definedName>
    <definedName name="DEPR_CAP_ANAL_REPORT">#REF!</definedName>
    <definedName name="DEPR_CAP_ANAL_ROWS">#REF!</definedName>
    <definedName name="DEPR_CAP_VOUCHER_6_REPORT">#REF!</definedName>
    <definedName name="DEPR_CAP_VOUCHER_9_REPORT">#REF!</definedName>
    <definedName name="Depreciation">'[19]ADFIT Activity   {A}'!$I$59</definedName>
    <definedName name="DEPREXP">#REF!</definedName>
    <definedName name="DESC">'[1]TXSCHD Download'!#REF!</definedName>
    <definedName name="detail_colB">'[17]Cal 8 Sch 1rev1'!$B:$B,'[17]Cal 8 Sch 1rev1'!$H:$H,'[17]Cal 8 Sch 1rev1'!#REF!,'[17]Cal 8 Sch 1rev1'!$N:$N,'[17]Cal 8 Sch 1rev1'!$T:$T,'[17]Cal 8 Sch 1rev1'!$Z:$Z</definedName>
    <definedName name="detail_colS">'[17]Cal 8 Sch 1rev1'!$E:$E,'[17]Cal 8 Sch 1rev1'!#REF!,'[17]Cal 8 Sch 1rev1'!$M:$M,'[17]Cal 8 Sch 1rev1'!$S:$S,'[17]Cal 8 Sch 1rev1'!$Y:$Y</definedName>
    <definedName name="detail_data">'[17]Cal 8 Sch 1rev1'!$B$8:$Z$50,'[17]Cal 8 Sch 1rev1'!#REF!</definedName>
    <definedName name="DF_GRID_1">EO [20]SW!$F$15:$I$46</definedName>
    <definedName name="DF_NAVPANEL_13">#REF!</definedName>
    <definedName name="DF_NAVPANEL_18">#REF!</definedName>
    <definedName name="discsens3">'[21]Liabilities-roll &amp; load-North'!$D$34</definedName>
    <definedName name="DISTALLO">'[22]AH &amp; AI - O&amp;M'!#REF!</definedName>
    <definedName name="DistDAlloc">#REF!</definedName>
    <definedName name="Distplt">#REF!</definedName>
    <definedName name="Distplta">[23]PLANT!#REF!</definedName>
    <definedName name="DistSAlloc">#REF!</definedName>
    <definedName name="DIVIDENDS">#REF!</definedName>
    <definedName name="docket_num">#REF!</definedName>
    <definedName name="DRI_Mnemonics">#REF!</definedName>
    <definedName name="dsfds" hidden="1">#REF!</definedName>
    <definedName name="dtdepr">'[13]Deferred Taxes'!#REF!</definedName>
    <definedName name="dtfsv">'[13]Deferred Taxes'!#REF!</definedName>
    <definedName name="dtlabor">'[13]Deferred Taxes'!#REF!</definedName>
    <definedName name="dtother">'[13]Deferred Taxes'!#REF!</definedName>
    <definedName name="DTRNU">'[5]data entry'!#REF!</definedName>
    <definedName name="dttable">[11]JAN!$G$62:$O$97</definedName>
    <definedName name="e">[11]YTD!$J$15:$J$29,[11]YTD!$J$31:$J$40,[11]YTD!$J$51:$J$52,[11]YTD!$J$56</definedName>
    <definedName name="E_PRIME_ACCUM_TAX_RES_REPORT">#REF!</definedName>
    <definedName name="E_PRIME_TAX_CLASS">#REF!</definedName>
    <definedName name="EARPSCINT">'[5]data entry'!#REF!</definedName>
    <definedName name="ECMNALOC_">'[5]data entry'!#REF!</definedName>
    <definedName name="EDAEFSV">'[5]data entry'!#REF!</definedName>
    <definedName name="EDALL">[24]YTD!$F$121:$F$148,[24]YTD!$F$150:$F$208,[24]YTD!$F$212:$F$213,[24]YTD!$F$216:$F$217</definedName>
    <definedName name="EDARALCT">'[5]data entry'!#REF!</definedName>
    <definedName name="EDARFSV">'[5]data entry'!#REF!</definedName>
    <definedName name="EDEPCAC">'[5]data entry'!#REF!</definedName>
    <definedName name="EDEPQF">'[5]data entry'!#REF!</definedName>
    <definedName name="EDTEFSV">'[5]data entry'!#REF!</definedName>
    <definedName name="EDTEFSV41021">'[5]data entry'!#REF!</definedName>
    <definedName name="EDTR">'[5]data entry'!#REF!</definedName>
    <definedName name="EDTRFSV">'[5]data entry'!#REF!</definedName>
    <definedName name="EDTRFSV282">'[5]data entry'!#REF!</definedName>
    <definedName name="EEC">#REF!</definedName>
    <definedName name="EEF">#REF!</definedName>
    <definedName name="EEG">#REF!</definedName>
    <definedName name="EEP">#REF!</definedName>
    <definedName name="EES">#REF!</definedName>
    <definedName name="EEU">#REF!</definedName>
    <definedName name="EEX">#REF!</definedName>
    <definedName name="EFUCA">'[5]data entry'!#REF!</definedName>
    <definedName name="EFUPWSE">'[5]data entry'!#REF!</definedName>
    <definedName name="EGC">#REF!</definedName>
    <definedName name="EGF">#REF!</definedName>
    <definedName name="EGS">#REF!</definedName>
    <definedName name="EGU">#REF!</definedName>
    <definedName name="EGX">#REF!</definedName>
    <definedName name="EINTALLOC">'[5]data entry'!#REF!</definedName>
    <definedName name="EJOAMRGTFR">'[5]data entry'!#REF!</definedName>
    <definedName name="elec_comp_book_depr_rate">#REF!</definedName>
    <definedName name="elec_comp_book_depr_rate_2000">#REF!</definedName>
    <definedName name="ELEC_MTR_STATS">#REF!</definedName>
    <definedName name="Elec10A">[24]YTD!$P$15:$P$93,[24]YTD!$P$98:$P$98,[24]YTD!$P$105:$P$106,[24]YTD!$P$109</definedName>
    <definedName name="Elec10DA">[24]YTD!$P$122:$P$207,[24]YTD!$P$213,[24]YTD!$P$217</definedName>
    <definedName name="Elec11DA">[24]YTD!$Q$122:$Q$207,[24]YTD!$Q$213,[24]YTD!$Q$217</definedName>
    <definedName name="Elec12DA">[24]YTD!$H$122:$H$207,[24]YTD!$H$213,[24]YTD!$H$217,[24]YTD!$H$212</definedName>
    <definedName name="Elec1a">[24]YTD!$G$15:$G$93,[24]YTD!$G$98:$G$98,[24]YTD!$G$105:$G$106,[24]YTD!$G$109</definedName>
    <definedName name="Elec1DA">[24]YTD!$G$122:$G$207,[24]YTD!$G$213,[24]YTD!$G$217</definedName>
    <definedName name="Elec2a">[24]YTD!$H$15:$H$93,[24]YTD!$H$98:$H$98,[24]YTD!$H$105:$H$106,[24]YTD!$H$109</definedName>
    <definedName name="Elec2DA">[24]YTD!$H$122:$H$207,[24]YTD!$H$213,[24]YTD!$H$217</definedName>
    <definedName name="Elec3A">[24]YTD!$I$15:$I$93,[24]YTD!$I$98:$I$98,[24]YTD!$I$105:$I$106,[24]YTD!$I$109</definedName>
    <definedName name="Elec3DA">[24]YTD!$I$122:$I$207,[24]YTD!$I$213,[24]YTD!$I$217</definedName>
    <definedName name="Elec4DA">[24]YTD!$J$122:$J$207,[24]YTD!$J$213,[24]YTD!$J$217</definedName>
    <definedName name="Elec5A">[24]YTD!$K$109,[24]YTD!$K$105:$K$106,[24]YTD!$K$98:$K$98,[24]YTD!$K$15:$K$93</definedName>
    <definedName name="Elec5DA">[24]YTD!$K$122:$K$207,[24]YTD!$K$213,[24]YTD!$K$217</definedName>
    <definedName name="Elec6A">[24]YTD!$L$15:$L$93,[24]YTD!$L$98:$L$98,[24]YTD!$L$105:$L$106,[24]YTD!$L$109</definedName>
    <definedName name="Elec6DA">[24]YTD!$L$217,[24]YTD!$L$213,[24]YTD!$L$122:$L$207</definedName>
    <definedName name="Elec7A">[24]YTD!$M$15:$M$93,[24]YTD!$M$98:$M$98,[24]YTD!$M$105:$M$106,[24]YTD!$M$109</definedName>
    <definedName name="Elec7DA">[24]YTD!$M$122:$M$207,[24]YTD!$M$213,[24]YTD!$M$217</definedName>
    <definedName name="Elec8A">[24]YTD!$N$15:$N$93,[24]YTD!$N$98:$N$98,[24]YTD!$N$105:$N$106,[24]YTD!$N$109</definedName>
    <definedName name="Elec8DA">[24]YTD!$N$122:$N$207,[24]YTD!$N$213,[24]YTD!$N$217</definedName>
    <definedName name="Elec9A">[24]YTD!$O$15:$O$93,[24]YTD!$O$98:$O$98,[24]YTD!$O$105:$O$106,[24]YTD!$O$109</definedName>
    <definedName name="Elec9DA">[24]YTD!$O$122:$O$207,[24]YTD!$O$213,[24]YTD!$O$217</definedName>
    <definedName name="ElecAprilA">[11]YTD!$J$15:$J$29,[11]YTD!$J$31:$J$40,[11]YTD!$J$51:$J$52,[11]YTD!$J$56</definedName>
    <definedName name="ElecAprilDA">[11]YTD!$J$70:$J$87,[11]YTD!$J$89:$J$101,[11]YTD!$J$105:$J$106,[11]YTD!$J$110</definedName>
    <definedName name="ElecAugA">[11]YTD!$N$56,[11]YTD!$N$51:$N$52,[11]YTD!$N$31:$N$40,[11]YTD!$N$15:$N$29</definedName>
    <definedName name="ElecAugDA">[11]YTD!$N$70:$N$87,[11]YTD!$N$89:$N$101,[11]YTD!$N$105:$N$106,[11]YTD!$N$110</definedName>
    <definedName name="ElecDecA">[11]YTD!$R$56,[11]YTD!$R$51:$R$52,[11]YTD!$R$31:$R$40,[11]YTD!$R$15:$R$29</definedName>
    <definedName name="ElecDecDA">[11]YTD!$R$70:$R$87,[11]YTD!$R$89:$R$101,[11]YTD!$R$105:$R$106,[11]YTD!$R$110</definedName>
    <definedName name="ElecFebA">[11]YTD!$H$15:$H$29,[11]YTD!$H$31:$H$40,[11]YTD!$H$51:$H$52,[11]YTD!$H$56</definedName>
    <definedName name="ElecFebDA">[11]YTD!$H$70:$H$87,[11]YTD!$H$89:$H$101,[11]YTD!$H$105:$H$106,[11]YTD!$H$110</definedName>
    <definedName name="ElecJanA">[24]YTD!$G$15:$G$36,[24]YTD!$G$38:$G$93,[24]YTD!$G$98:$G$98,[24]YTD!$G$105:$G$106,[24]YTD!$G$109</definedName>
    <definedName name="ElecJanDA">[11]YTD!$G$70:$G$87,[11]YTD!$G$89:$G$101,[11]YTD!$G$105:$G$106,[11]YTD!$G$110</definedName>
    <definedName name="ElecJulyA">[11]YTD!$M$15:$M$29,[11]YTD!$M$31:$M$40,[11]YTD!$M$51:$M$52,[11]YTD!$M$56</definedName>
    <definedName name="ElecJulyDA">[11]YTD!$M$70:$M$87,[11]YTD!$M$89:$M$101,[11]YTD!$M$105:$M$106,[11]YTD!$M$110</definedName>
    <definedName name="ElecJuneA">[11]YTD!$L$56,[11]YTD!$L$51:$L$52,[11]YTD!$L$31:$L$40,[11]YTD!$L$15:$L$29</definedName>
    <definedName name="elecJuneDA">[11]YTD!$L$70:$L$87,[11]YTD!$L$89:$L$101,[11]YTD!$L$105:$L$106,[11]YTD!$L$110</definedName>
    <definedName name="ElecMarchA">[11]YTD!$I$15:$I$29,[11]YTD!$I$31:$I$40,[11]YTD!$I$51:$I$52,[11]YTD!$I$56</definedName>
    <definedName name="ElecMarchDA">[11]YTD!$I$70:$I$87,[11]YTD!$I$89:$I$101,[11]YTD!$I$105:$I$106,[11]YTD!$I$110</definedName>
    <definedName name="ElecMayA">[11]YTD!$K$15:$K$29,[11]YTD!$K$31:$K$40,[11]YTD!$K$51:$K$52,[11]YTD!$K$56</definedName>
    <definedName name="ElecMayDA">[11]YTD!$K$70:$K$87,[11]YTD!$K$89:$K$101,[11]YTD!$K$105:$K$106,[11]YTD!$K$110</definedName>
    <definedName name="ElecNovA">[11]YTD!$P$15:$P$29,[11]YTD!$P$31:$P$40,[11]YTD!$P$51:$P$52,[11]YTD!$P$56</definedName>
    <definedName name="ElecNovDA">[11]YTD!$P$70:$P$87,[11]YTD!$P$89:$P$101,[11]YTD!$P$105:$P$106,[11]YTD!$P$110</definedName>
    <definedName name="ElecOctA">[11]YTD!$O$56,[11]YTD!$O$51:$O$52,[11]YTD!$O$31:$O$40,[11]YTD!$O$15:$O$29</definedName>
    <definedName name="ElecOctDA">[11]YTD!$O$70:$O$87,[11]YTD!$O$89:$O$101,[11]YTD!$O$105:$O$106,[11]YTD!$O$110</definedName>
    <definedName name="ELECSEPT">[11]YTD!#REF!</definedName>
    <definedName name="ElecSeptA">[11]YTD!#REF!,[11]YTD!#REF!,[11]YTD!#REF!,[11]YTD!#REF!</definedName>
    <definedName name="ElecSeptD">[11]YTD!#REF!</definedName>
    <definedName name="ElecSeptDA">[11]YTD!#REF!,[11]YTD!#REF!,[11]YTD!#REF!,[11]YTD!#REF!</definedName>
    <definedName name="Electric___Pre__81">'[25]Non-Statutory Deferred Taxes'!#REF!</definedName>
    <definedName name="EMAS">'[5]data entry'!#REF!</definedName>
    <definedName name="EMASFSV">'[5]data entry'!#REF!</definedName>
    <definedName name="emk">#REF!</definedName>
    <definedName name="ENE">#REF!</definedName>
    <definedName name="ENF">#REF!</definedName>
    <definedName name="ENS">#REF!</definedName>
    <definedName name="ENU">#REF!</definedName>
    <definedName name="ENX">#REF!</definedName>
    <definedName name="EORVFSV94">'[5]data entry'!#REF!</definedName>
    <definedName name="EORVFSV95">'[5]data entry'!#REF!</definedName>
    <definedName name="EPISALCT">'[5]data entry'!#REF!</definedName>
    <definedName name="EPISFSV">'[5]data entry'!#REF!</definedName>
    <definedName name="EPSCINT">'[5]data entry'!#REF!</definedName>
    <definedName name="EPSCINT98">'[5]data entry'!#REF!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ORB">'[26]Capital Structures'!$I$24</definedName>
    <definedName name="Escalators">#REF!</definedName>
    <definedName name="Ess_300">#REF!</definedName>
    <definedName name="Ess_304">#REF!</definedName>
    <definedName name="EST_95_CHY_REPORT">#REF!</definedName>
    <definedName name="EST_95_COLUMNS">#REF!</definedName>
    <definedName name="EST_95_PSC_DETAIL_ANAL">#REF!</definedName>
    <definedName name="EST_95_PSC_REPORT_PG1">#REF!</definedName>
    <definedName name="EST_95_PSC_REPORT_PG2">#REF!</definedName>
    <definedName name="EST_95_PSC_REPORT_PG3">#REF!</definedName>
    <definedName name="EST_95_ROWS">#REF!</definedName>
    <definedName name="EST_95_WEL_REPORT">#REF!</definedName>
    <definedName name="EST_95_WGI_REPORT">#REF!</definedName>
    <definedName name="estte1">#REF!</definedName>
    <definedName name="ESYA">[3]ISFPLSUB!#REF!</definedName>
    <definedName name="ESYTD">[3]ISFPLSUB!#REF!</definedName>
    <definedName name="ESYY">[3]ISFPLSUB!#REF!</definedName>
    <definedName name="ETC">#REF!</definedName>
    <definedName name="ETF">#REF!</definedName>
    <definedName name="ETOTAUTO">'[5]data entry'!#REF!</definedName>
    <definedName name="ETOTCPUC">'[5]data entry'!#REF!</definedName>
    <definedName name="ETOTENVR">'[5]data entry'!#REF!</definedName>
    <definedName name="ETOTFICA">'[5]data entry'!#REF!</definedName>
    <definedName name="ETOTFRAN">'[5]data entry'!#REF!</definedName>
    <definedName name="ETOTFUTA">'[5]data entry'!#REF!</definedName>
    <definedName name="ETOTMJMD">'[5]data entry'!#REF!</definedName>
    <definedName name="ETOTOCUP">'[5]data entry'!#REF!</definedName>
    <definedName name="ETOTOTHR">'[5]data entry'!#REF!</definedName>
    <definedName name="ETOTPTAX">'[5]data entry'!#REF!</definedName>
    <definedName name="ETOTPTAXFSV">'[5]data entry'!#REF!</definedName>
    <definedName name="ETOTRTD">'[5]data entry'!#REF!</definedName>
    <definedName name="ETOTSALE">'[5]data entry'!#REF!</definedName>
    <definedName name="ETOTSESA">'[5]data entry'!#REF!</definedName>
    <definedName name="ETS">#REF!</definedName>
    <definedName name="ETU">#REF!</definedName>
    <definedName name="ETX">#REF!</definedName>
    <definedName name="EUTILINTALLOC">'[5]data entry'!#REF!</definedName>
    <definedName name="EWGHTDEBT">'[26]Capital Structures'!$I$20</definedName>
    <definedName name="EWGHTEQUITY">'[26]Capital Structures'!$I$22</definedName>
    <definedName name="EWIPCMAFSV">'[5]data entry'!#REF!</definedName>
    <definedName name="EWIPFSV">'[5]data entry'!#REF!</definedName>
    <definedName name="EXP_FUNCT_ALLOC">'[27]07 BK - Funct Model'!$P$793:$AJ$908</definedName>
    <definedName name="exp1_funct_alloc">#REF!</definedName>
    <definedName name="expense">#REF!</definedName>
    <definedName name="EXPENSE_QUERY_YTD_OCT_2008">#REF!</definedName>
    <definedName name="_xlnm.Extract">#REF!</definedName>
    <definedName name="Extract_MI">'[1]TXSCHD Download'!#REF!</definedName>
    <definedName name="Factor.Payroll">'[28]FERC-1 Payroll Dist'!$E$5</definedName>
    <definedName name="Factor.Plant.GandI">'[28]A-7'!$H$25</definedName>
    <definedName name="Factor.Plant.GandI.Demand">'[28]A-7'!$M$25</definedName>
    <definedName name="Factor.Plant.GandI.Energy">'[28]A-7'!$N$25</definedName>
    <definedName name="Factor.Prod.Payroll.Demand">'[28]A-7'!#REF!</definedName>
    <definedName name="FE_EST_95_DETAIL_ANAL">#REF!</definedName>
    <definedName name="FE95_CHY_MEMO">#REF!</definedName>
    <definedName name="FE95_COLO_UTE_DEF_TAX">#REF!</definedName>
    <definedName name="FE95_PSC_MEMO">#REF!</definedName>
    <definedName name="FE95_WEL_MEMO">#REF!</definedName>
    <definedName name="FE95_WGI_MEMO">#REF!</definedName>
    <definedName name="FEBAMT">[0]!amttable</definedName>
    <definedName name="FEBDT">[0]!dttable</definedName>
    <definedName name="finalpassnorth">'[21]Liabilities - Input - North'!$C$6</definedName>
    <definedName name="FITDED">'[6]AR-FIT'!#REF!</definedName>
    <definedName name="ForecastAlloc">#REF!</definedName>
    <definedName name="ForeFuncFactors">#REF!</definedName>
    <definedName name="forfeiture">#REF!</definedName>
    <definedName name="FORM_4562_ANAL_REPORT">#REF!</definedName>
    <definedName name="FORM_4562_ANAL_ROWS">#REF!</definedName>
    <definedName name="FOURTH_QTR_PUR_ANAL_ML_REPORT">#REF!</definedName>
    <definedName name="FOURTH_QTR_PUR_ANAL_ML_ROWS">#REF!</definedName>
    <definedName name="FOURTH_QTR_PUR_ANAL_REPORT">#REF!</definedName>
    <definedName name="FOURTH_QTR_PUR_ANAL_ROWS">#REF!</definedName>
    <definedName name="FPLPAIDS">#REF!</definedName>
    <definedName name="FR9394_">#REF!</definedName>
    <definedName name="FR95_">#REF!</definedName>
    <definedName name="FSVLTD">'[5]data entry'!#REF!</definedName>
    <definedName name="FUEL">'[22]AH &amp; AI - O&amp;M'!#REF!</definedName>
    <definedName name="Fuel_Use_Lookup">#REF!</definedName>
    <definedName name="FUELCO_SALE_REPORT">#REF!</definedName>
    <definedName name="FuelTable">#REF!</definedName>
    <definedName name="FuncAlloc">#REF!</definedName>
    <definedName name="furn_comp_book_depr_rate">#REF!</definedName>
    <definedName name="furn_comp_book_depr_rate_2000">#REF!</definedName>
    <definedName name="GADVEXP">'[5]data entry'!#REF!</definedName>
    <definedName name="GARPSCINT">'[5]data entry'!#REF!</definedName>
    <definedName name="Gas___Pre__81">'[25]Non-Statutory Deferred Taxes'!#REF!</definedName>
    <definedName name="gas_comp_book_depr_rate">#REF!</definedName>
    <definedName name="gas_comp_book_depr_rate_2000">#REF!</definedName>
    <definedName name="Gas10A">[24]YTD!$AD$109,[24]YTD!$AD$105:$AD$106,[24]YTD!$AD$98:$AD$98,[24]YTD!$AD$15:$AD$93</definedName>
    <definedName name="Gas10DA">[24]YTD!$AD$122:$AD$207,[24]YTD!$AD$213,[24]YTD!$AD$217</definedName>
    <definedName name="Gas11DA">[24]YTD!$AE$122:$AE$207,[24]YTD!$AE$213,[24]YTD!$AE$217</definedName>
    <definedName name="Gas12A">[24]YTD!$AF$15:$AF$93,[24]YTD!$AF$98:$AF$98,[24]YTD!$AF$105:$AF$106,[24]YTD!$AF$109</definedName>
    <definedName name="Gas12DA">[24]YTD!$AF$122:$AF$207,[24]YTD!$AF$213,[24]YTD!$AF$217</definedName>
    <definedName name="Gas1A">[24]YTD!$U$15:$U$93,[24]YTD!$U$98:$U$98,[24]YTD!$U$105:$U$106,[24]YTD!$U$109</definedName>
    <definedName name="Gas1DA">[24]YTD!$U$122:$U$207,[24]YTD!$U$213,[24]YTD!$U$217</definedName>
    <definedName name="Gas2A">[24]YTD!$V$15:$V$93,[24]YTD!$V$98:$V$98,[24]YTD!$V$105:$V$106,[24]YTD!$V$109</definedName>
    <definedName name="Gas2DA">[24]YTD!$V$122:$V$207,[24]YTD!$V$213,[24]YTD!$V$217</definedName>
    <definedName name="Gas3A">[24]YTD!$W$109,[24]YTD!$W$105:$W$106,[24]YTD!$W$98:$W$98,[24]YTD!$W$15:$W$93</definedName>
    <definedName name="Gas3DA">[24]YTD!$W$122:$W$207,[24]YTD!$W$213,[24]YTD!$W$217</definedName>
    <definedName name="Gas4A">[24]YTD!$X$15:$X$93,[24]YTD!$X$98:$X$98,[24]YTD!$X$105:$X$106,[24]YTD!$X$109</definedName>
    <definedName name="Gas4DA">[24]YTD!$X$122:$X$207,[24]YTD!$X$213,[24]YTD!$X$217</definedName>
    <definedName name="Gas5A">[24]YTD!$Y$15:$Y$93,[24]YTD!$Y$98:$Y$98,[24]YTD!$Y$105:$Y$106,[24]YTD!$Y$109</definedName>
    <definedName name="Gas5DA">[24]YTD!$Y$122:$Y$207,[24]YTD!$Y$213,[24]YTD!$Y$217</definedName>
    <definedName name="Gas6A">[24]YTD!$Z$15:$Z$93,[24]YTD!$Z$98:$Z$98,[24]YTD!$Z$105:$Z$106,[24]YTD!$Z$109</definedName>
    <definedName name="Gas6DA">[24]YTD!$Z$122:$Z$207,[24]YTD!$Z$213,[24]YTD!$Z$217</definedName>
    <definedName name="Gas7A">[24]YTD!$AA$98:$AA$98,[24]YTD!$AA$105:$AA$106,[24]YTD!$AA$109,[24]YTD!$AA$15:$AA$93</definedName>
    <definedName name="Gas7DA">[24]YTD!$AA$122:$AA$207,[24]YTD!$AA$213,[24]YTD!$AA$217</definedName>
    <definedName name="Gas8A">[24]YTD!$AB$15:$AB$93,[24]YTD!$AB$98:$AB$98,[24]YTD!$AB$105:$AB$106,[24]YTD!$AB$109</definedName>
    <definedName name="Gas8DA">[24]YTD!$AB$217,[24]YTD!$AB$213,[24]YTD!$AB$122:$AB$207</definedName>
    <definedName name="Gas9A">[24]YTD!$AC$15:$AC$93,[24]YTD!$AC$98:$AC$98,[24]YTD!$AC$105:$AC$106,[24]YTD!$AC$109</definedName>
    <definedName name="Gas9DA">[24]YTD!$AC$122:$AC$207,[24]YTD!$AC$213,[24]YTD!$AC$217</definedName>
    <definedName name="GasAprilA">[11]YTD!$X$15:$X$29,[11]YTD!$X$31:$X$40,[11]YTD!$X$51:$X$52,[11]YTD!$X$56</definedName>
    <definedName name="GasAprilDA">[11]YTD!$X$70:$X$87,[11]YTD!$X$89:$X$101,[11]YTD!$X$105:$X$106,[11]YTD!$X$110</definedName>
    <definedName name="GasAugA">[11]YTD!$AB$15:$AB$29,[11]YTD!$AB$31:$AB$40,[11]YTD!$AB$51:$AB$52,[11]YTD!$AB$56</definedName>
    <definedName name="GasAugDA">[11]YTD!$AB$70:$AB$87,[11]YTD!$AB$89:$AB$101,[11]YTD!$AB$105:$AB$106,[11]YTD!$AB$110</definedName>
    <definedName name="GasDecA">[11]YTD!$AF$15:$AF$29,[11]YTD!$AF$31:$AF$40,[11]YTD!$AF$51:$AF$52,[11]YTD!$AF$56</definedName>
    <definedName name="GasDecDA">[11]YTD!$AF$70:$AF$87,[11]YTD!$AF$89:$AF$101,[11]YTD!$AF$105:$AF$106,[11]YTD!$AF$110</definedName>
    <definedName name="GasFebA">[11]YTD!$V$15:$V$29,[11]YTD!$V$31:$V$40,[11]YTD!$V$51:$V$52,[11]YTD!$V$56</definedName>
    <definedName name="GasFebDA">[11]YTD!$V$70:$V$87,[11]YTD!$V$89:$V$101,[11]YTD!$V$105:$V$106,[11]YTD!$V$110</definedName>
    <definedName name="GasJanA">[24]YTD!$U$15:$U$36,[24]YTD!$U$38:$U$93,[24]YTD!$U$98:$U$98,[24]YTD!$U$105:$U$106,[24]YTD!$U$109</definedName>
    <definedName name="GasJanDA">[11]YTD!$U$70:$U$87,[11]YTD!$U$89:$U$101,[11]YTD!$U$105:$U$106,[11]YTD!$U$110</definedName>
    <definedName name="GasJulyA">[11]YTD!$AA$51:$AA$52,[11]YTD!$AA$56,[11]YTD!$AA$31:$AA$40,[11]YTD!$AA$15:$AA$29</definedName>
    <definedName name="GasJulyDA">[11]YTD!$AA$70:$AA$87,[11]YTD!$AA$89:$AA$101,[11]YTD!$AA$105:$AA$106,[11]YTD!$AA$110</definedName>
    <definedName name="GasJuneA">[11]YTD!$Z$15:$Z$29,[11]YTD!$Z$31:$Z$40,[11]YTD!$Z$51:$Z$52,[11]YTD!$Z$56</definedName>
    <definedName name="GasJuneDA">[11]YTD!$Z$70:$Z$87,[11]YTD!$Z$89:$Z$101,[11]YTD!$Z$105:$Z$106,[11]YTD!$Z$110</definedName>
    <definedName name="GasMarchA">[11]YTD!$W$56,[11]YTD!$W$51:$W$52,[11]YTD!$W$31:$W$40,[11]YTD!$W$15:$W$29</definedName>
    <definedName name="GasMarchDA">[11]YTD!$W$70:$W$87,[11]YTD!$W$89:$W$101,[11]YTD!$W$105:$W$106,[11]YTD!$W$110</definedName>
    <definedName name="GasMayA">[11]YTD!$Y$56,[11]YTD!$Y$51:$Y$52,[11]YTD!$Y$31:$Y$40,[11]YTD!$Y$15:$Y$29</definedName>
    <definedName name="GasMayDA">[11]YTD!$Y$70:$Y$87,[11]YTD!$Y$89:$Y$101,[11]YTD!$Y$105:$Y$106,[11]YTD!$Y$110</definedName>
    <definedName name="GasNovA">[11]YTD!$AE$56,[11]YTD!$AD$51:$AD$52,[11]YTD!$AE$31:$AE$40,[11]YTD!$AD$15:$AD$29</definedName>
    <definedName name="GasNovDA">[11]YTD!$AD$70:$AD$87,[11]YTD!$AD$89:$AD$101,[11]YTD!$AD$105:$AD$106,[11]YTD!$AD$110</definedName>
    <definedName name="GasOctA">[11]YTD!$AC$15:$AC$29,[11]YTD!$AC$31:$AC$40,[11]YTD!$AC$51:$AC$52,[11]YTD!$AC$56</definedName>
    <definedName name="GasOctDA">[11]YTD!$AC$70:$AC$87,[11]YTD!$AC$89:$AC$101,[11]YTD!$AC$105:$AC$106,[11]YTD!$AC$110</definedName>
    <definedName name="GASSEPT">[11]YTD!#REF!</definedName>
    <definedName name="GasSeptA">[11]YTD!#REF!,[11]YTD!#REF!,[11]YTD!#REF!,[11]YTD!#REF!</definedName>
    <definedName name="GasSeptD">[11]YTD!#REF!</definedName>
    <definedName name="GasSeptDA">[11]YTD!#REF!,[11]YTD!#REF!,[11]YTD!#REF!,[11]YTD!#REF!</definedName>
    <definedName name="GCMNALOC_">'[5]data entry'!#REF!</definedName>
    <definedName name="GDALL">[24]YTD!$T$121:$T$148,[24]YTD!$T$150:$T$208,[24]YTD!$T$212:$T$213,[24]YTD!$T$216:$T$217</definedName>
    <definedName name="GDEPCAC">'[5]data entry'!#REF!</definedName>
    <definedName name="GDTR">'[5]data entry'!#REF!</definedName>
    <definedName name="GendAlloc">#REF!</definedName>
    <definedName name="GendAlloc2">#REF!</definedName>
    <definedName name="GeneAlloc">#REF!</definedName>
    <definedName name="GeneAlloc2">#REF!</definedName>
    <definedName name="GFUCA">'[5]data entry'!#REF!</definedName>
    <definedName name="GFUS">#REF!</definedName>
    <definedName name="GINTALLOC">'[5]data entry'!#REF!</definedName>
    <definedName name="GMAS">'[5]data entry'!#REF!</definedName>
    <definedName name="group">#REF!</definedName>
    <definedName name="GTOTAUTO">'[5]data entry'!#REF!</definedName>
    <definedName name="GTOTCPUC">'[5]data entry'!#REF!</definedName>
    <definedName name="GTOTENVR">'[5]data entry'!#REF!</definedName>
    <definedName name="GTOTFICA">'[5]data entry'!#REF!</definedName>
    <definedName name="GTOTFRAN">'[5]data entry'!#REF!</definedName>
    <definedName name="GTOTFUTA">'[5]data entry'!#REF!</definedName>
    <definedName name="GTOTMJMD">'[5]data entry'!#REF!</definedName>
    <definedName name="GTOTOCUP">'[5]data entry'!#REF!</definedName>
    <definedName name="GTOTOTHR">'[5]data entry'!#REF!</definedName>
    <definedName name="GTOTPTAX">'[5]data entry'!#REF!</definedName>
    <definedName name="GTOTRTD">'[5]data entry'!#REF!</definedName>
    <definedName name="GTOTSALE">'[5]data entry'!#REF!</definedName>
    <definedName name="GTOTSESA">'[5]data entry'!#REF!</definedName>
    <definedName name="GUTILINTALLOC">'[5]data entry'!#REF!</definedName>
    <definedName name="GUY">'[1]TXSCHD Download'!#REF!</definedName>
    <definedName name="HISTORICAL_YEAR_DATE">#REF!</definedName>
    <definedName name="HISTORICAL_YEAR_X">#REF!</definedName>
    <definedName name="history">#REF!</definedName>
    <definedName name="HLP_DIV_RETIRE_TRFS_REPORT">#REF!</definedName>
    <definedName name="howToChange">#REF!</definedName>
    <definedName name="howToCheck">#REF!</definedName>
    <definedName name="IMPORT">#REF!</definedName>
    <definedName name="INCSTA">[1]A194!#REF!</definedName>
    <definedName name="IND">#REF!</definedName>
    <definedName name="INPUT5">'[1]TXSCHD Download'!#REF!</definedName>
    <definedName name="INPUTC">'[1]TXSCHD Download'!#REF!</definedName>
    <definedName name="INS">'[1]TXSCHD Download'!#REF!</definedName>
    <definedName name="Int_Nov_YTD">#REF!</definedName>
    <definedName name="INTACCR001">#REF!</definedName>
    <definedName name="INTACCR002">#REF!</definedName>
    <definedName name="INTACCR981">#REF!</definedName>
    <definedName name="INTACCR982">#REF!</definedName>
    <definedName name="INTACCR991">#REF!</definedName>
    <definedName name="INTACCR992">#REF!</definedName>
    <definedName name="INTSCH001">#REF!</definedName>
    <definedName name="INTSCH002">#REF!</definedName>
    <definedName name="INTSCH981">#REF!</definedName>
    <definedName name="INTSCH982">#REF!</definedName>
    <definedName name="INTSCH991">#REF!</definedName>
    <definedName name="INTSCH992">#REF!</definedName>
    <definedName name="IOTypes">[29]Sheet2!$I$2:$I$40</definedName>
    <definedName name="ISDATE">'[13]Customer O&amp;M'!#REF!</definedName>
    <definedName name="JANAMT">[0]!amttable</definedName>
    <definedName name="JANDT">[0]!dttable</definedName>
    <definedName name="JE_S">#REF!</definedName>
    <definedName name="JULYAMT">[0]!amttable</definedName>
    <definedName name="JULYDT">[0]!dttable</definedName>
    <definedName name="JUNEAMT">[0]!amttable</definedName>
    <definedName name="JUNEDT">[0]!dttable</definedName>
    <definedName name="JUNK">[24]APRIL!$F$228,[24]APRIL!$F$229:$F$232,[24]APRIL!$F$235,[24]APRIL!$F$238:$F$243,[24]APRIL!$F$252:$F$253,[24]APRIL!$F$256:$F$261,[24]APRIL!$F$270:$F$275,[24]APRIL!$F$279,[24]APRIL!$F$282:$F$287,[24]APRIL!$F$300:$F$301,[24]APRIL!$F$304:$F$309,[24]APRIL!$F$318:$F$319,[24]APRIL!$F$322:$F$327</definedName>
    <definedName name="JV1_38_90">#REF!</definedName>
    <definedName name="LABADJ">#REF!</definedName>
    <definedName name="LASTYR">#REF!</definedName>
    <definedName name="left">OFFSET(!A1,0,-1)</definedName>
    <definedName name="LEYDON_UNGND_STORAGE">#REF!</definedName>
    <definedName name="LOLD">1</definedName>
    <definedName name="LOLD_Table">6</definedName>
    <definedName name="LRIC12">[3]ISFPLSUB!#REF!</definedName>
    <definedName name="LRICA">[3]ISFPLSUB!#REF!</definedName>
    <definedName name="LRICY">[3]ISFPLSUB!#REF!</definedName>
    <definedName name="LRICYTD">[3]ISFPLSUB!#REF!</definedName>
    <definedName name="MACRO">#REF!</definedName>
    <definedName name="MACROS">'[1]Storm Fund Earn Gross Up'!#REF!</definedName>
    <definedName name="MARCHAMT">[0]!amttable</definedName>
    <definedName name="MARCHDT">[0]!dttable</definedName>
    <definedName name="Mass_Assets_Elec._Book_Depr_Rate">#REF!</definedName>
    <definedName name="Mass_Assets_Gas_Book_Depr_Rate">#REF!</definedName>
    <definedName name="MATALL">#REF!</definedName>
    <definedName name="mayAMT">[0]!amttable</definedName>
    <definedName name="mayDT">[0]!dttable</definedName>
    <definedName name="mdrr_revenues">#REF!</definedName>
    <definedName name="MEALAB">#REF!</definedName>
    <definedName name="MEAOTH">#REF!</definedName>
    <definedName name="MECLAB">#REF!</definedName>
    <definedName name="MECOTH">#REF!</definedName>
    <definedName name="MEDLAB">#REF!</definedName>
    <definedName name="MEDOTH">#REF!</definedName>
    <definedName name="MEHLAB">#REF!</definedName>
    <definedName name="MEHOTH">#REF!</definedName>
    <definedName name="MEKLAB">#REF!</definedName>
    <definedName name="MEKOTH">#REF!</definedName>
    <definedName name="MENOTH">#REF!</definedName>
    <definedName name="MENU">#REF!</definedName>
    <definedName name="MESLAB">#REF!</definedName>
    <definedName name="MESOTH">#REF!</definedName>
    <definedName name="MeterAlloc">#REF!</definedName>
    <definedName name="METERS_AND_TRANSFORMERS_REPORT">#REF!</definedName>
    <definedName name="meters_and_transformers_rows">#REF!</definedName>
    <definedName name="meters_and_transformers_summary_report">#REF!</definedName>
    <definedName name="METLAB">#REF!</definedName>
    <definedName name="METOTH">#REF!</definedName>
    <definedName name="MEVLAB">#REF!</definedName>
    <definedName name="MEVOTH">#REF!</definedName>
    <definedName name="MEYLAB">#REF!</definedName>
    <definedName name="MEYOTH">#REF!</definedName>
    <definedName name="MGALAB">#REF!</definedName>
    <definedName name="MGAOTH">#REF!</definedName>
    <definedName name="MGDLAB">#REF!</definedName>
    <definedName name="MGDOTH">#REF!</definedName>
    <definedName name="MGPLAB">#REF!</definedName>
    <definedName name="MGPOTH">#REF!</definedName>
    <definedName name="MGTLAB">#REF!</definedName>
    <definedName name="MGTOTH">#REF!</definedName>
    <definedName name="MGULAB">#REF!</definedName>
    <definedName name="MGUOTH">#REF!</definedName>
    <definedName name="MGXLAB">#REF!</definedName>
    <definedName name="MGXOTH">#REF!</definedName>
    <definedName name="ML_RETIRE_ANAL_REPORT">#REF!</definedName>
    <definedName name="ML_RETIRE_ANAL_ROWS">#REF!</definedName>
    <definedName name="ML_RETIRE_PUR_BY_3PARTY_COLUMNS">#REF!</definedName>
    <definedName name="ML_RETIRE_PUR_BY_3PARTY_REPORT">#REF!</definedName>
    <definedName name="ML_RETIRE_PUR_BY_3PARTY_ROWS">#REF!</definedName>
    <definedName name="ML_RETIRE_PUR_BY_PSC_REPORT">#REF!</definedName>
    <definedName name="ML_RETIRE_REPORT">#REF!</definedName>
    <definedName name="Module1.Deferred">[11]!Module1.Deferred</definedName>
    <definedName name="Module1.Print_Income1">[11]!Module1.Print_Income1</definedName>
    <definedName name="MONTH">[3]ISFPLSUB!#REF!</definedName>
    <definedName name="MONTH10">#REF!</definedName>
    <definedName name="MONTH11">#REF!</definedName>
    <definedName name="MONTH12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Months">#REF!</definedName>
    <definedName name="Months2">#REF!</definedName>
    <definedName name="MSB">#REF!</definedName>
    <definedName name="MSD">#REF!</definedName>
    <definedName name="MSEB">#REF!</definedName>
    <definedName name="MSED">#REF!</definedName>
    <definedName name="MSEF">#REF!</definedName>
    <definedName name="MSF">#REF!</definedName>
    <definedName name="MST">#REF!</definedName>
    <definedName name="MTALAB">#REF!</definedName>
    <definedName name="MTAOTH">#REF!</definedName>
    <definedName name="MTDLAB">#REF!</definedName>
    <definedName name="MTDOTH">#REF!</definedName>
    <definedName name="MTPLAB">#REF!</definedName>
    <definedName name="MTPOTH">#REF!</definedName>
    <definedName name="Natural_Fuels_Corporation">#REF!</definedName>
    <definedName name="newacct">[29]Sheet2!$K$2:$K$4</definedName>
    <definedName name="NINTALLOC">'[5]data entry'!#REF!</definedName>
    <definedName name="NonUtil_06Actual_Essbase">#REF!</definedName>
    <definedName name="NOVAMT">[0]!amttable</definedName>
    <definedName name="NOVDT">[0]!dttable</definedName>
    <definedName name="NOVEMBERAMT">#N/A</definedName>
    <definedName name="NOVEMBERDT">#N/A</definedName>
    <definedName name="OBO">[1]A194!#REF!</definedName>
    <definedName name="OBODEFTX">'[30]0394OBF.XLS'!#REF!</definedName>
    <definedName name="OCTAMT">[0]!amttable</definedName>
    <definedName name="OCTDT">[0]!dttable</definedName>
    <definedName name="OCTOBERAMT">#N/A</definedName>
    <definedName name="OCTOBERDT">#N/A</definedName>
    <definedName name="OE96_COLO_UTE_DEF_TAX">#REF!</definedName>
    <definedName name="oe96_detail_anal">#REF!</definedName>
    <definedName name="OE96_MEMO">#REF!</definedName>
    <definedName name="OE96_MEMO_ROWS">#REF!</definedName>
    <definedName name="OEA092670LAB">#REF!</definedName>
    <definedName name="OEA092670OTH">#REF!</definedName>
    <definedName name="OEA092672LAB">#REF!</definedName>
    <definedName name="OEA092672OTH">#REF!</definedName>
    <definedName name="OEALAB">#REF!</definedName>
    <definedName name="OEAOTH">#REF!</definedName>
    <definedName name="OEBLAB">#REF!</definedName>
    <definedName name="OEBOTH">#REF!</definedName>
    <definedName name="OECLAB">#REF!</definedName>
    <definedName name="OECOTH">#REF!</definedName>
    <definedName name="OEDLAB">#REF!</definedName>
    <definedName name="OEDOTH">#REF!</definedName>
    <definedName name="OEE055720OTH">#REF!</definedName>
    <definedName name="OEE055750OTH">#REF!</definedName>
    <definedName name="OEEOTH">#REF!</definedName>
    <definedName name="OEF050110LAB">#REF!</definedName>
    <definedName name="OEF050110OTH">#REF!</definedName>
    <definedName name="OEF050120OTH">#REF!</definedName>
    <definedName name="OEF050130OTH">#REF!</definedName>
    <definedName name="OEF050170LAB">#REF!</definedName>
    <definedName name="OEF050170OTH">#REF!</definedName>
    <definedName name="OEF050190LAB">#REF!</definedName>
    <definedName name="OEF050190OTH">#REF!</definedName>
    <definedName name="OEF050195LAB">#REF!</definedName>
    <definedName name="OEF050195OTH">#REF!</definedName>
    <definedName name="OEF054710OTH">#REF!</definedName>
    <definedName name="OEF054720OTH">#REF!</definedName>
    <definedName name="OEF054730OTH">#REF!</definedName>
    <definedName name="OEF054750OTH">#REF!</definedName>
    <definedName name="OEFLAB">#REF!</definedName>
    <definedName name="OEFOTH">#REF!</definedName>
    <definedName name="OEG055730OTH">#REF!</definedName>
    <definedName name="OEGOTH">#REF!</definedName>
    <definedName name="OEHLAB">#REF!</definedName>
    <definedName name="OEHOTH">#REF!</definedName>
    <definedName name="OEIOTH">#REF!</definedName>
    <definedName name="OEJOTH">#REF!</definedName>
    <definedName name="OEKLAB">#REF!</definedName>
    <definedName name="OEKOTH">#REF!</definedName>
    <definedName name="OEMLAB">#REF!</definedName>
    <definedName name="OEMOTH">#REF!</definedName>
    <definedName name="OENOTH">#REF!</definedName>
    <definedName name="OEO055540OTH">#REF!</definedName>
    <definedName name="OEO055591OTH">#REF!</definedName>
    <definedName name="OEO055592OTH">#REF!</definedName>
    <definedName name="OEOOTH">#REF!</definedName>
    <definedName name="OEP055710LAB">#REF!</definedName>
    <definedName name="OEP055710OTH">#REF!</definedName>
    <definedName name="OEPLAB">#REF!</definedName>
    <definedName name="OEPOTH">#REF!</definedName>
    <definedName name="OEQ055510OTH">#REF!</definedName>
    <definedName name="OEQ055520OTH">#REF!</definedName>
    <definedName name="OEQ055530OTH">#REF!</definedName>
    <definedName name="OEQOTH">#REF!</definedName>
    <definedName name="OESLAB">#REF!</definedName>
    <definedName name="OESOTH">#REF!</definedName>
    <definedName name="OETLAB">#REF!</definedName>
    <definedName name="OETOTH">#REF!</definedName>
    <definedName name="OEVLAB">#REF!</definedName>
    <definedName name="OEVOTH">#REF!</definedName>
    <definedName name="OEYLAB">#REF!</definedName>
    <definedName name="OEYOTH">#REF!</definedName>
    <definedName name="OGA092670LAB">#REF!</definedName>
    <definedName name="OGA092670OTH">#REF!</definedName>
    <definedName name="OGA092672LAB">#REF!</definedName>
    <definedName name="OGA092672OTH">#REF!</definedName>
    <definedName name="OGALAB">#REF!</definedName>
    <definedName name="OGAOTH">#REF!</definedName>
    <definedName name="OGCLAB">#REF!</definedName>
    <definedName name="OGCOTH">#REF!</definedName>
    <definedName name="OGDLAB">#REF!</definedName>
    <definedName name="OGDOTH">#REF!</definedName>
    <definedName name="OGFOTH">#REF!</definedName>
    <definedName name="OGJOTH">#REF!</definedName>
    <definedName name="OGMLAB">#REF!</definedName>
    <definedName name="OGMOTH">#REF!</definedName>
    <definedName name="OGPLAB">#REF!</definedName>
    <definedName name="OGPOTH">#REF!</definedName>
    <definedName name="OGROTH">#REF!</definedName>
    <definedName name="OGSLAB">#REF!</definedName>
    <definedName name="OGSOTH">#REF!</definedName>
    <definedName name="OGTLAB">#REF!</definedName>
    <definedName name="OGTOTH">#REF!</definedName>
    <definedName name="OGULAB">#REF!</definedName>
    <definedName name="OGUOTH">#REF!</definedName>
    <definedName name="OGXLAB">#REF!</definedName>
    <definedName name="OGXOTH">#REF!</definedName>
    <definedName name="OH_Factor_Distribution">#REF!</definedName>
    <definedName name="OH_FACTOR_GEN_PROP">#REF!</definedName>
    <definedName name="OM_06Actual_Essbase">#REF!</definedName>
    <definedName name="On_Off_Peak_COAL_FOM">#REF!</definedName>
    <definedName name="ONE">#REF!</definedName>
    <definedName name="OnOffPkHrs">#REF!</definedName>
    <definedName name="OTALAB">#REF!</definedName>
    <definedName name="OTAOTH">#REF!</definedName>
    <definedName name="OTCLAB">#REF!</definedName>
    <definedName name="OTCOTH">#REF!</definedName>
    <definedName name="OTDLAB">#REF!</definedName>
    <definedName name="OTDOTH">#REF!</definedName>
    <definedName name="OTFOTH">#REF!</definedName>
    <definedName name="OTGOTH">#REF!</definedName>
    <definedName name="OTHER">#REF!</definedName>
    <definedName name="Other_WestGas_Supply_Loc_Code_Report">#REF!</definedName>
    <definedName name="Other10A">[24]YTD!$BF$109,[24]YTD!$BF$105:$BF$106,[24]YTD!$BF$98:$BF$98,[24]YTD!$BF$15:$BF$93</definedName>
    <definedName name="Other10DA">[24]YTD!$BF$217,[24]YTD!$BF$213,[24]YTD!$BF$122:$BF$207</definedName>
    <definedName name="Other11A">[24]YTD!$BG$15:$BG$93,[24]YTD!$BG$98:$BG$98,[24]YTD!$BG$105:$BG$106,[24]YTD!$BG$109</definedName>
    <definedName name="other11da">[24]YTD!$BF$217,[24]YTD!$BF$213,[24]YTD!$BF$122:$BF$207</definedName>
    <definedName name="Other12A">[24]YTD!$BH$15:$BH$93,[24]YTD!$BH$98:$BH$98,[24]YTD!$BH$105:$BH$106,[24]YTD!$BH$109</definedName>
    <definedName name="Other12DA">[24]YTD!$BH$122:$BH$207,[24]YTD!$BH$213,[24]YTD!$BH$217</definedName>
    <definedName name="Other1A">[24]YTD!$AW$15:$AW$93,[24]YTD!$AW$98:$AW$98,[24]YTD!$AW$105:$AW$106,[24]YTD!$AW$109</definedName>
    <definedName name="Other1Da">[24]YTD!$AW$122:$AW$207,[24]YTD!$AW$213,[24]YTD!$AW$217</definedName>
    <definedName name="Other2A">[24]YTD!$AX$109,[24]YTD!$AX$105:$AX$106,[24]YTD!$AX$98:$AX$98,[24]YTD!$AX$15:$AX$93</definedName>
    <definedName name="Other2DA">[24]YTD!$AX$213,[24]YTD!$AX$217,[24]YTD!$AX$122:$AX$207</definedName>
    <definedName name="Other3A">[24]YTD!$AY$15:$AY$93,[24]YTD!$AY$98:$AY$99,[24]YTD!$AY$105:$AY$106,[24]YTD!$AY$109</definedName>
    <definedName name="Other3DA">[24]YTD!$AY$213,[24]YTD!$AY$217,[24]YTD!$AY$122:$AY$207</definedName>
    <definedName name="Other4A">[24]YTD!$AZ$109,[24]YTD!$AZ$105:$AZ$106,[24]YTD!$AZ$98:$AZ$98,[24]YTD!$AZ$15:$AZ$93</definedName>
    <definedName name="Other4Da">[24]YTD!$AZ$122:$AZ$207,[24]YTD!$AZ$213,[24]YTD!$AZ$217</definedName>
    <definedName name="Other5A">[24]YTD!$BA$15:$BA$93,[24]YTD!$BA$98:$BA$98,[24]YTD!$BA$105:$BA$106,[24]YTD!$BA$109</definedName>
    <definedName name="Other5Da">[24]YTD!$BA$217,[24]YTD!$BA$213,[24]YTD!$BA$122:$BA$207</definedName>
    <definedName name="Other6DA">[24]YTD!$BB$122:$BB$207,[24]YTD!$BB$213,[24]YTD!$BB$217</definedName>
    <definedName name="Other7A">[24]YTD!$BC$15:$BC$93,[24]YTD!$BC$98:$BC$98,[24]YTD!$BC$105:$BC$106,[24]YTD!$BC$109</definedName>
    <definedName name="Other7DA">[24]YTD!$BC$217,[24]YTD!$BC$213,[24]YTD!$BC$122:$BC$207</definedName>
    <definedName name="Other8A">[24]YTD!$BD$109,[24]YTD!$BD$105:$BD$106,[24]YTD!$BD$98:$BD$98,[24]YTD!$BD$15:$BD$93</definedName>
    <definedName name="Other8DA">[24]YTD!$BD$122:$BD$207,[24]YTD!$BD$213,[24]YTD!$BD$217</definedName>
    <definedName name="Other9A">[24]YTD!$BE$15:$BE$93,[24]YTD!$BE$98:$BE$98,[24]YTD!$BE$105:$BE$106,[24]YTD!$BE$109</definedName>
    <definedName name="Other9DA">[24]YTD!$BE$123:$BE$207,[24]YTD!$BE$213,[24]YTD!$BE$217</definedName>
    <definedName name="OtherAprilA">[11]YTD!$AL$15:$AL$29,[11]YTD!$AL$31:$AL$40,[11]YTD!$AL$51:$AL$52,[11]YTD!$AL$56</definedName>
    <definedName name="OtherAprilDA">[11]YTD!$AL$70:$AL$87,[11]YTD!$AL$89:$AL$101,[11]YTD!$AL$105:$AL$106,[11]YTD!$AL$110</definedName>
    <definedName name="OtherArpilA">[24]YTD!$AZ$109,[24]YTD!$AZ$105:$AZ$106,[24]YTD!$AZ$98:$AZ$98,[24]YTD!$AZ$15:$AZ$93</definedName>
    <definedName name="OtherAugA">[11]YTD!$AP$15:$AP$29,[11]YTD!$AP$31:$AP$40,[11]YTD!$AP$51:$AP$52,[11]YTD!$AP$56</definedName>
    <definedName name="OtherAugDa">[11]YTD!$AP$70:$AP$87,[11]YTD!$AP$89:$AP$101,[11]YTD!$AP$105:$AP$106,[11]YTD!$AP$110</definedName>
    <definedName name="OtherDecA">[11]YTD!$AT$15:$AT$29,[11]YTD!$AT$31:$AT$40,[11]YTD!$AT$51:$AT$52,[11]YTD!$AT$56</definedName>
    <definedName name="OtherDecDA">[11]YTD!$AT$70:$AT$87,[11]YTD!$AT$89:$AT$101,[11]YTD!$AT$105:$AT$106,[11]YTD!$AT$110</definedName>
    <definedName name="OtherFebA">[11]YTD!$AJ$15:$AJ$29,[11]YTD!$AJ$31:$AJ$40,[11]YTD!$AJ$51:$AJ$52,[11]YTD!$AJ$56</definedName>
    <definedName name="OtherFebDA">[11]YTD!$AJ$70:$AJ$87,[11]YTD!$AJ$89:$AJ$101,[11]YTD!$AJ$105:$AJ$106,[11]YTD!$AJ$110</definedName>
    <definedName name="OtherJanA">[24]YTD!$AW$15:$AW$36,[24]YTD!$AW$38:$AW$93,[24]YTD!$AW$98:$AW$98,[24]YTD!$AW$105:$AW$106,[24]YTD!$AW$109</definedName>
    <definedName name="OtherJanDA">[11]YTD!$AI$70:$AI$87,[11]YTD!$AI$89:$AI$101,[11]YTD!$AI$105:$AI$106,[11]YTD!$AI$110</definedName>
    <definedName name="OtherJulyA">[11]YTD!$AO$56,[11]YTD!$AO$51:$AO$52,[11]YTD!$AO$32:$AO$40,[11]YTD!$AO$31:$AO$32,[11]YTD!$AO$31:$AO$32,[11]YTD!$AO$15:$AO$29</definedName>
    <definedName name="OtherJulyDA">[11]YTD!$AO$70:$AO$87,[11]YTD!$AO$89:$AO$101,[11]YTD!$AO$105:$AO$106,[11]YTD!$AO$110</definedName>
    <definedName name="OtherJuneA">[11]YTD!$AN$15:$AN$29,[11]YTD!$AN$31:$AN$40,[11]YTD!$AN$51:$AN$52,[11]YTD!$AN$56</definedName>
    <definedName name="OtherJuneDA">[11]YTD!$AN$70:$AN$87,[11]YTD!$AN$89:$AN$101,[11]YTD!$AN$105:$AN$106,[11]YTD!$AN$110</definedName>
    <definedName name="Otherm6A">[24]YTD!$BB$109,[24]YTD!$BB$105:$BB$106,[24]YTD!$BB$98:$BB$98,[24]YTD!$BB$15:$BB$93</definedName>
    <definedName name="OtherMarchA">[11]YTD!$AK$56,[11]YTD!$AK$51:$AK$52,[11]YTD!$AK$31:$AK$40,[11]YTD!$AK$15:$AK$29</definedName>
    <definedName name="OtherMarchDA">[11]YTD!$AK$70:$AK$87,[11]YTD!$AK$89:$AK$101,[11]YTD!$AK$105:$AK$106,[11]YTD!$AK$110</definedName>
    <definedName name="OtherMayA">[11]YTD!$AM$56,[11]YTD!$AM$51:$AM$52,[11]YTD!$AM$31:$AM$40,[11]YTD!$AM$15:$AM$29</definedName>
    <definedName name="OtherMayDA">[11]YTD!$AM$70:$AM$87,[11]YTD!$AM$89:$AM$101,[11]YTD!$AM$105:$AM$106,[11]YTD!$AM$110</definedName>
    <definedName name="OtherNovA">[11]YTD!$AR$15:$AR$29,[11]YTD!$AR$31:$AR$40,[11]YTD!$AR$51:$AR$52,[11]YTD!$AR$56</definedName>
    <definedName name="OtherNovDA">[11]YTD!$AS$70:$AS$87,[11]YTD!$AR$89:$AR$101,[11]YTD!$AR$105:$AR$106,[11]YTD!$AR$110</definedName>
    <definedName name="OtherOctA">[11]YTD!$AQ$56,[11]YTD!$AQ$51:$AQ$52,[11]YTD!$AQ$31:$AQ$40,[11]YTD!$AQ$15:$AQ$29</definedName>
    <definedName name="OtherOctDA">[11]YTD!$AR$70:$AR$86,[11]YTD!$AQ$89:$AQ$101,[11]YTD!$AQ$105:$AQ$106,[11]YTD!$AQ$110</definedName>
    <definedName name="OTHERSEPT">[11]YTD!#REF!</definedName>
    <definedName name="OtherSeptA">[11]YTD!#REF!,[11]YTD!#REF!,[11]YTD!#REF!,[11]YTD!#REF!</definedName>
    <definedName name="OtherSeptDA">[11]YTD!$AQ$70:$AQ$86,[11]YTD!#REF!,[11]YTD!#REF!,[11]YTD!#REF!</definedName>
    <definedName name="OTHINC">[1]A194!#REF!</definedName>
    <definedName name="OTMLAB">#REF!</definedName>
    <definedName name="OTMOTH">#REF!</definedName>
    <definedName name="OTPLAB">#REF!</definedName>
    <definedName name="OTPOTH">#REF!</definedName>
    <definedName name="OTQLAB">#REF!</definedName>
    <definedName name="OUTPUT">'[1]TXSCHD Download'!#REF!</definedName>
    <definedName name="OUTPUT5">'[1]TXSCHD Download'!#REF!</definedName>
    <definedName name="OUTPUTC">'[1]TXSCHD Download'!#REF!</definedName>
    <definedName name="Overhead_Factor">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">#N/A</definedName>
    <definedName name="PAGE_1_END">#REF!</definedName>
    <definedName name="PAGE_1_START">#REF!</definedName>
    <definedName name="page1">#REF!</definedName>
    <definedName name="page1a">'[31]1997 PSA'!#REF!</definedName>
    <definedName name="PAGE2">#N/A</definedName>
    <definedName name="PAGE21">'[1]Storm Fund Earn Gross Up'!#REF!</definedName>
    <definedName name="page3">#REF!</definedName>
    <definedName name="PAGE4">#N/A</definedName>
    <definedName name="pagenumber1">#REF!</definedName>
    <definedName name="pagenumber3">#REF!</definedName>
    <definedName name="pagenumber4">#REF!</definedName>
    <definedName name="Pal_Workbook_GUID" hidden="1">"8JHMH9DXSMHNF44G668W66ZD"</definedName>
    <definedName name="PERIOD">#REF!</definedName>
    <definedName name="PFSUM">#REF!</definedName>
    <definedName name="PG">'[4]14802'!$A$1:$R$53</definedName>
    <definedName name="Plant">#REF!</definedName>
    <definedName name="Planta">[23]PLANT!$A$1:$V$58</definedName>
    <definedName name="PP">'[18]AL - CWC'!#REF!</definedName>
    <definedName name="PPE_DCAS_ROWS">#REF!</definedName>
    <definedName name="prcCloseAMT">"FEBAMT"</definedName>
    <definedName name="prcCloseDT">#N/A</definedName>
    <definedName name="PREPPEN">'[5]data entry'!#REF!</definedName>
    <definedName name="PREVNOPD">#N/A</definedName>
    <definedName name="PriDAlloc">#REF!</definedName>
    <definedName name="PRINT">#REF!</definedName>
    <definedName name="_xlnm.Print_Area" localSheetId="1">'A-14(a)'!$B$1:$H$58</definedName>
    <definedName name="_xlnm.Print_Area">#REF!</definedName>
    <definedName name="Print_Area_MI">#REF!</definedName>
    <definedName name="Print_Elec_Com_Gen_Anal">#REF!</definedName>
    <definedName name="PRINT_T8004_HLPRET96_DATA">#REF!</definedName>
    <definedName name="_xlnm.Print_Titles" localSheetId="1">'A-14(a)'!$1:$6</definedName>
    <definedName name="Print_Titles_MI">#REF!</definedName>
    <definedName name="PrintArea">#REF!</definedName>
    <definedName name="PRINTC">'[1]TXSCHD Download'!#REF!</definedName>
    <definedName name="PRIOR">[3]JVTAX.XLS!#REF!</definedName>
    <definedName name="PRIOR_YEAR_DATE">#REF!</definedName>
    <definedName name="PRIOR_YEAR_X">#REF!</definedName>
    <definedName name="ProddAlloc">#REF!</definedName>
    <definedName name="PSC_ACCUM_DEPR_RES_REPORT">#REF!</definedName>
    <definedName name="PSC_BOOK_DEPR_EXPENSE_">#REF!</definedName>
    <definedName name="PSC_COM_POLL_CONT_REPORT">#REF!</definedName>
    <definedName name="PSC_CUST_ADV_COLUMNS">#REF!</definedName>
    <definedName name="PSC_CUST_ADV_REPORT">#REF!</definedName>
    <definedName name="PSC_CUST_ADV_ROWS">#REF!</definedName>
    <definedName name="PSC_DCAS_ACRS">#REF!</definedName>
    <definedName name="PSC_DCAS_ADR">#REF!</definedName>
    <definedName name="PSC_DCAS_COLUMNS">#REF!</definedName>
    <definedName name="PSC_DCAS_DB">#REF!</definedName>
    <definedName name="PSC_DCAS_DDB">#REF!</definedName>
    <definedName name="PSC_DCAS_MACRS">#REF!</definedName>
    <definedName name="PSC_DCAS_NONACRS">#REF!</definedName>
    <definedName name="PSC_DCAS_NONDEPRE">#REF!</definedName>
    <definedName name="PSC_DCAS_NONDEPRGS">#REF!</definedName>
    <definedName name="PSC_DCAS_NONDEPRO">#REF!</definedName>
    <definedName name="PSC_DCAS_ROWS">#REF!</definedName>
    <definedName name="PSC_DCAS_STLINE">#REF!</definedName>
    <definedName name="PSC_DCAS_TAXBASIS">#REF!</definedName>
    <definedName name="PSC_DEPR_CAP_ANAL_REPORT">#REF!</definedName>
    <definedName name="PSC_EMER_FAC">#REF!</definedName>
    <definedName name="PSC_ML_AMORT_COLUMNS">#REF!</definedName>
    <definedName name="PSC_ML_AMORT_REPORT">#REF!</definedName>
    <definedName name="PSC_ML_AMORT_ROWS">#REF!</definedName>
    <definedName name="PSC_ML_RETIRE_PUR_BY_3PARTY_REPORT">#REF!</definedName>
    <definedName name="PSC_ML_RETIRE_PUR_BY_3PARTY_ROWS">#REF!</definedName>
    <definedName name="PSC_ML_TAX_BASIS_ADDITIONS">#REF!</definedName>
    <definedName name="PSC_ML_TAX_BASIS_ADDITIONS_ROWS">#REF!</definedName>
    <definedName name="PSC_MTRS_TRFS_COLUMNS">#REF!</definedName>
    <definedName name="PSC_MTRS_TRFS_DETAIL_REPORT">#REF!</definedName>
    <definedName name="PSC_MTRS_TRFS_REPORT">#REF!</definedName>
    <definedName name="PSC_MTRS_TRFS_ROWS">#REF!</definedName>
    <definedName name="PSC_P24_DETAIL_COLUMNS">#REF!</definedName>
    <definedName name="PSC_P24_DETAIL_COMMON">#REF!</definedName>
    <definedName name="PSC_P24_DETAIL_ELECTRIC">#REF!</definedName>
    <definedName name="PSC_P24_DETAIL_GAS">#REF!</definedName>
    <definedName name="PSC_P24_DETAIL_ROWS">#REF!</definedName>
    <definedName name="PSC_P24_DETAILED_ROWS">#REF!</definedName>
    <definedName name="PSC_P24_REPORT">#REF!</definedName>
    <definedName name="PSC_P24_ROWS">#REF!</definedName>
    <definedName name="PSC_PLT_TRFS_BETWEEN_FGROUPS_REPORT">#REF!</definedName>
    <definedName name="PSC_POLL_CONT_RETIRE_REPORT">#REF!</definedName>
    <definedName name="PSC_POLL_CONT_RETIRE_ROWS">#REF!</definedName>
    <definedName name="PSC_POLL_CONT_SUM_REPORT">#REF!</definedName>
    <definedName name="PSC_POLL_CONTROL_RETIRE_COLUMNS">#REF!</definedName>
    <definedName name="PSC_PPE_REPORT">#REF!</definedName>
    <definedName name="PSC_PPE_ROWS">#REF!</definedName>
    <definedName name="PSC_RAR1_REPORT">#REF!</definedName>
    <definedName name="PSC_RAR1_ROWS">#REF!</definedName>
    <definedName name="PSC_RAR6_REPORT">#REF!</definedName>
    <definedName name="PSC_RAR6_ROWS">#REF!</definedName>
    <definedName name="PSC_RAR6_SUM_REPORT">#REF!</definedName>
    <definedName name="PSC_RELOCA_PMTS_REPORT">#REF!</definedName>
    <definedName name="PSC_TAX_BASIS_ADDITIONS_BLDGS">#REF!</definedName>
    <definedName name="PSC_TAX_BASIS_ADDITIONS_COLUMNS">#REF!</definedName>
    <definedName name="PSC_TAX_BASIS_ADDITIONS_REPORT">#REF!</definedName>
    <definedName name="PSC_TAX_BASIS_ADDITIONS_ROWS">#REF!</definedName>
    <definedName name="PSC_TAX_BASIS_BLDGS_REPORT">#REF!</definedName>
    <definedName name="psc_wgs_tax_class_combined_report">#REF!</definedName>
    <definedName name="PUREC">'[1]TXSCHD Download'!#REF!</definedName>
    <definedName name="PURPWR">'[22]AH &amp; AI - O&amp;M'!#REF!</definedName>
    <definedName name="q" hidden="1">{"MATALL",#N/A,FALSE,"Sheet4";"matclass",#N/A,FALSE,"Sheet4"}</definedName>
    <definedName name="QF">#REF!</definedName>
    <definedName name="Query3">#REF!</definedName>
    <definedName name="RAIL">#REF!</definedName>
    <definedName name="RATE">#REF!</definedName>
    <definedName name="RATES">#REF!</definedName>
    <definedName name="RDATE">'[5]data entry'!$A$22</definedName>
    <definedName name="RED_CEDAR_COLUMNS">#REF!</definedName>
    <definedName name="RED_CEDAR_REPORT">#REF!</definedName>
    <definedName name="RED_CEDAR_ROWS">#REF!</definedName>
    <definedName name="REE044700OTH">#REF!</definedName>
    <definedName name="REEOTH">#REF!</definedName>
    <definedName name="Reg_Amort">'[32]Electric - FY1997'!#REF!</definedName>
    <definedName name="REGULATEDTABLE">#REF!</definedName>
    <definedName name="REOOTH">#REF!</definedName>
    <definedName name="REPORT">#REF!</definedName>
    <definedName name="REPORT_C24">#REF!</definedName>
    <definedName name="REPORT_PLT_TRFS_BETWEEN_FGROUPS_BY_TAX_CLASS">#REF!</definedName>
    <definedName name="RES">#REF!</definedName>
    <definedName name="RESP1">#REF!</definedName>
    <definedName name="REUOTH">#REF!</definedName>
    <definedName name="RGE148900OTH">#REF!</definedName>
    <definedName name="RGE148931OTH">#REF!</definedName>
    <definedName name="RGE148950OTH">#REF!</definedName>
    <definedName name="RGE148951OTH">#REF!</definedName>
    <definedName name="RGEOTH">#REF!</definedName>
    <definedName name="RGOOTH">#REF!</definedName>
    <definedName name="RGUOTH">#REF!</definedName>
    <definedName name="right">OFFSET(!A1,0,1)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LTD">'[5]data entry'!#REF!</definedName>
    <definedName name="roasens1">'[21]Liabilities - Input - North'!$E$100</definedName>
    <definedName name="ROE">#REF!</definedName>
    <definedName name="row_blank">'[17]R-Sched Sample'!#REF!,'[17]R-Sched Sample'!$14:$14,'[17]R-Sched Sample'!$21:$21,'[17]R-Sched Sample'!$28:$28,'[17]R-Sched Sample'!$31:$31,'[17]R-Sched Sample'!$39:$39,'[17]R-Sched Sample'!$45:$45</definedName>
    <definedName name="row_data">'[17]R-Sched Sample'!$7:$11,'[17]R-Sched Sample'!$8:$12,'[17]R-Sched Sample'!$15:$19,'[17]R-Sched Sample'!$22:$26,'[17]R-Sched Sample'!$29:$30,'[17]R-Sched Sample'!$33:$37,'[17]R-Sched Sample'!$40:$43</definedName>
    <definedName name="row_header">'[17]R-Sched Sample'!#REF!,'[17]R-Sched Sample'!#REF!,'[17]R-Sched Sample'!#REF!,'[17]R-Sched Sample'!$H$5,'[17]R-Sched Sample'!#REF!,'[17]R-Sched Sample'!$5:$5,'[17]R-Sched Sample'!#REF!,'[17]R-Sched Sample'!#REF!,'[17]R-Sched Sample'!#REF!,'[17]R-Sched Sample'!$H$5,'[17]R-Sched Sample'!#REF!,'[17]R-Sched Sample'!$6:$6,'[17]R-Sched Sample'!$32:$32</definedName>
    <definedName name="ROWS_C24">#REF!</definedName>
    <definedName name="RTEOTH">#REF!</definedName>
    <definedName name="RTOOTH">#REF!</definedName>
    <definedName name="RTUOTH">#REF!</definedName>
    <definedName name="S1V76">#REF!</definedName>
    <definedName name="SAPBEXhrIndnt" hidden="1">"Wide"</definedName>
    <definedName name="SAPBEXrevision" hidden="1">1</definedName>
    <definedName name="SAPBEXsysID" hidden="1">"GP1"</definedName>
    <definedName name="SAPBEXwbID" hidden="1">"3VOBL88ZUH0TJHQP6RXNFLORZ"</definedName>
    <definedName name="SAPsysID" hidden="1">"708C5W7SBKP804JT78WJ0JNKI"</definedName>
    <definedName name="SAPwbID" hidden="1">"ARS"</definedName>
    <definedName name="SEC_1341_COLUMNS">#REF!</definedName>
    <definedName name="SEC_1341_REPORT">#REF!</definedName>
    <definedName name="SEC_1341_ROWS">#REF!</definedName>
    <definedName name="SecOps_OM_06Actual_Essbase">#REF!</definedName>
    <definedName name="SEPTAMT">[0]!amttable</definedName>
    <definedName name="SEPTDT">[0]!dttable</definedName>
    <definedName name="SEPTEMBERAMT">#N/A</definedName>
    <definedName name="SEPTEMBERDT">#N/A</definedName>
    <definedName name="SHARES">#REF!</definedName>
    <definedName name="SouthGeorgia">'[19]ADFIT Activity   {A}'!$I$60</definedName>
    <definedName name="SPACE">#REF!</definedName>
    <definedName name="sps">'[33]trial balance'!$A$1:$E$778</definedName>
    <definedName name="SPWS_WBID">"B1C80735-5882-4AF2-B0B4-34EDD8A645E0"</definedName>
    <definedName name="ST94AA">#REF!</definedName>
    <definedName name="ST94AA1">#REF!</definedName>
    <definedName name="ST94AA2">#REF!</definedName>
    <definedName name="ST94AA3">#REF!</definedName>
    <definedName name="ST94AB">'[34]AA-Balance Sheet'!#REF!</definedName>
    <definedName name="ST94AC">'[34]AA-Balance Sheet'!#REF!</definedName>
    <definedName name="ST94AJ2">#REF!</definedName>
    <definedName name="ST94AJ3">#REF!</definedName>
    <definedName name="ST94AR">'[7]AR-FIT'!$A$1:$I$63</definedName>
    <definedName name="STAD3">'[18]AD,AF'!#REF!</definedName>
    <definedName name="STAF1">'[18]AD,AF'!#REF!</definedName>
    <definedName name="stagland">'[18]AD,AF'!#REF!</definedName>
    <definedName name="STATERATE">'[35]Prior Period'!#REF!</definedName>
    <definedName name="SUBSEQUENT_YEAR_DATE">#REF!</definedName>
    <definedName name="SUBSEQUENT_YEAR_X">#REF!</definedName>
    <definedName name="SUMKWH">#REF!</definedName>
    <definedName name="SUMM">#REF!</definedName>
    <definedName name="SUMMARY">#REF!</definedName>
    <definedName name="SUMREV">#REF!</definedName>
    <definedName name="Swvu.DATABASE." hidden="1">[8]DATABASE!#REF!</definedName>
    <definedName name="Swvu.OP." hidden="1">#REF!</definedName>
    <definedName name="T">'[1]NF Expense 518'!#REF!</definedName>
    <definedName name="TAX_RETIRE_ANALYSIS2_REPORT">#REF!</definedName>
    <definedName name="TAX_RETIRE_ANALYSIS2_ROWS">#REF!</definedName>
    <definedName name="TAXRATE">'[35]Prior Period'!#REF!</definedName>
    <definedName name="TCMNALOC_">'[5]data entry'!#REF!</definedName>
    <definedName name="TDTR">'[5]data entry'!#REF!</definedName>
    <definedName name="teset4">#REF!</definedName>
    <definedName name="teset6">#REF!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_YEAR_DATE">#REF!</definedName>
    <definedName name="TEST_YEAR_X">#REF!</definedName>
    <definedName name="TEST0">#REF!</definedName>
    <definedName name="TEST1">#REF!</definedName>
    <definedName name="test2">'[25]Non-Statutory Deferred Taxes'!#REF!</definedName>
    <definedName name="test5">#REF!</definedName>
    <definedName name="test7">#REF!</definedName>
    <definedName name="test8">#REF!</definedName>
    <definedName name="teste2">#REF!</definedName>
    <definedName name="teste5">#REF!</definedName>
    <definedName name="TESTHKEY">#REF!</definedName>
    <definedName name="TESTKEYS">#REF!</definedName>
    <definedName name="TESTVKEY">#REF!</definedName>
    <definedName name="TFUCA">'[5]data entry'!#REF!</definedName>
    <definedName name="Therm10A">[24]YTD!$AR$109,[24]YTD!$AR$105:$AR$106,[24]YTD!$AR$98:$AR$98,[24]YTD!$AR$15:$AR$93</definedName>
    <definedName name="Therm10DA">[24]YTD!$AR$217,[24]YTD!$AR$213,[24]YTD!$AR$122:$AR$207</definedName>
    <definedName name="Therm11A">[24]YTD!$AS$15:$AS$93,[24]YTD!$AS$98:$AS$98,[24]YTD!$AS$105:$AS$106,[24]YTD!$AS$109</definedName>
    <definedName name="Therm11DA">[24]YTD!$AS$122:$AS$207,[24]YTD!$AS$213,[24]YTD!$AS$217</definedName>
    <definedName name="Therm12A">[24]YTD!$AT$15:$AT$93,[24]YTD!$AT$98:$AT$98,[24]YTD!$AT$105:$AT$106,[24]YTD!$AT$109</definedName>
    <definedName name="Therm12DA">[24]YTD!$AT$122:$AT$207,[24]YTD!$AT$213,[24]YTD!$AT$217</definedName>
    <definedName name="Therm1A">[24]YTD!$AI$15:$AI$93,[24]YTD!$AI$98:$AI$98,[24]YTD!$AI$105:$AI$106,[24]YTD!$AI$109</definedName>
    <definedName name="Therm1DA">[24]YTD!$AI$122:$AI$207,[24]YTD!$AI$213,[24]YTD!$AI$217</definedName>
    <definedName name="Therm2A">[24]YTD!$AJ$109,[24]YTD!$AJ$105:$AJ$106,[24]YTD!$AJ$98:$AJ$98,[24]YTD!$AJ$15:$AJ$93</definedName>
    <definedName name="Therm2DA">[24]YTD!$AJ$217,[24]YTD!$AJ$213,[24]YTD!$AJ$122:$AJ$207</definedName>
    <definedName name="Therm3A">[24]YTD!$AK$15:$AK$93,[24]YTD!$AK$98:$AK$98,[24]YTD!$AK$105:$AK$106,[24]YTD!$AK$109</definedName>
    <definedName name="Therm3DA">[24]YTD!$AK$122:$AK$207,[24]YTD!$AK$213,[24]YTD!$AK$217</definedName>
    <definedName name="Therm4A">[24]YTD!$AL$109,[24]YTD!$AL$105:$AL$106,[24]YTD!$AL$98:$AL$98,[24]YTD!$AL$15:$AL$93</definedName>
    <definedName name="Therm4DA">[24]YTD!$AL$217,[24]YTD!$AL$213,[24]YTD!$AL$122:$AL$207</definedName>
    <definedName name="Therm5A">[24]YTD!$AM$15:$AM$93,[24]YTD!$AM$98:$AM$98,[24]YTD!$AM$105:$AM$106,[24]YTD!$AM$109</definedName>
    <definedName name="Therm5DA">[24]YTD!$AM$122:$AM$207,[24]YTD!$AM$213,[24]YTD!$AM$217</definedName>
    <definedName name="Therm6A">[24]YTD!$AN$109,[24]YTD!$AN$105:$AN$106,[24]YTD!$AN$98:$AN$98,[24]YTD!$AN$15:$AN$93</definedName>
    <definedName name="Therm6DA">[24]YTD!$AN$217,[24]YTD!$AN$213,[24]YTD!$AN$122:$AN$207</definedName>
    <definedName name="Therm7A">[24]YTD!$AO$15:$AO$93,[24]YTD!$AO$98:$AO$98,[24]YTD!$AO$105:$AO$106,[24]YTD!$AO$109</definedName>
    <definedName name="Therm7DA">[24]YTD!$AO$122:$AO$207,[24]YTD!$AO$213,[24]YTD!$AO$217</definedName>
    <definedName name="Therm8A">[24]YTD!$AP$109,[24]YTD!$AP$105:$AP$106,[24]YTD!$AP$98:$AP$98,[24]YTD!$AP$15:$AP$93</definedName>
    <definedName name="Therm8DA">[24]YTD!$AP$217,[24]YTD!$AP$213,[24]YTD!$AP$122:$AP$207</definedName>
    <definedName name="Therm9A">[24]YTD!$AQ$15:$AQ$93,[24]YTD!$AQ$98:$AQ$98,[24]YTD!$AQ$105:$AQ$106,[24]YTD!$AQ$109</definedName>
    <definedName name="Therm9DA">[24]YTD!$AQ$122:$AQ$207,[24]YTD!$AQ$213,[24]YTD!$AQ$217</definedName>
    <definedName name="ThermAprilA">[24]YTD!$AL$15:$AL$36,[24]YTD!$AL$38:$AL$93,[24]YTD!$AL$98:$AL$98,[24]YTD!$AL$105:$AL$106,[24]YTD!$AL$109</definedName>
    <definedName name="ThermAprilDA">[24]YTD!$AL$122:$AL$148,[24]YTD!$AL$150:$AL$207,[24]YTD!$AL$212:$AL$213,[24]YTD!$AL$216:$AL$217</definedName>
    <definedName name="ThermAugA">[24]YTD!$AP$15:$AP$36,[24]YTD!$AP$38:$AP$93,[24]YTD!$AP$98:$AP$98,[24]YTD!$AP$105:$AP$106,[24]YTD!$AP$109</definedName>
    <definedName name="ThermAugDA">[24]YTD!$AP$122:$AP$148,[24]YTD!$AP$150:$AP$207,[24]YTD!$AP$212:$AP$213,[24]YTD!$AP$216:$AP$217</definedName>
    <definedName name="ThermDecA">[24]YTD!$AT$15:$AT$36,[24]YTD!$AT$38:$AT$93,[24]YTD!$AT$98:$AT$98,[24]YTD!$AT$105:$AT$106,[24]YTD!$AT$109</definedName>
    <definedName name="ThermDecDA">[24]YTD!$AT$122:$AT$148,[24]YTD!$AT$150:$AT$207,[24]YTD!$AT$212:$AT$213,[24]YTD!$AT$216:$AT$217</definedName>
    <definedName name="ThermFebA">[24]YTD!$AJ$15:$AJ$36,[24]YTD!$AJ$38:$AJ$93,[24]YTD!$AJ$98:$AJ$98,[24]YTD!$AJ$105:$AJ$106,[24]YTD!$AJ$109</definedName>
    <definedName name="ThermFebDA">[24]YTD!$AJ$122:$AJ$148,[24]YTD!$AJ$150:$AJ$207,[24]YTD!$AJ$212:$AJ$213,[24]YTD!$AJ$216:$AJ$217</definedName>
    <definedName name="ThermJanA">[24]YTD!$AI$15:$AI$36,[24]YTD!$AI$38:$AI$93,[24]YTD!$AI$98:$AI$98,[24]YTD!$AI$105:$AI$106,[24]YTD!$AI$109</definedName>
    <definedName name="ThermJanDA">[24]YTD!$AI$122:$AI$148,[24]YTD!$AI$150:$AI$207,[24]YTD!$AI$212:$AI$213,[24]YTD!$AI$216:$AI$217</definedName>
    <definedName name="ThermJulyA">[24]YTD!$AO$15:$AO$36,[24]YTD!$AO$38:$AO$93,[24]YTD!$AO$98:$AO$98,[24]YTD!$AO$105:$AO$106,[24]YTD!$AO$109</definedName>
    <definedName name="ThermJulyDA">[24]YTD!$AO$122:$AO$148,[24]YTD!$AO$150:$AO$207,[24]YTD!$AO$212:$AO$213,[24]YTD!$AO$216:$AO$217</definedName>
    <definedName name="ThermJuneA">[24]YTD!$AN$15:$AN$36,[24]YTD!$AN$38:$AN$93,[24]YTD!$AN$98:$AN$98,[24]YTD!$AN$105:$AN$106,[24]YTD!$AN$109</definedName>
    <definedName name="ThermJuneDA">[24]YTD!$AN$122:$AN$148,[24]YTD!$AN$150:$AN$207,[24]YTD!$AN$213:$AN$213,[24]YTD!$AN$216:$AN$217</definedName>
    <definedName name="ThermMarchA">[24]YTD!$AK$15:$AK$36,[24]YTD!$AK$38:$AK$93,[24]YTD!$AK$98:$AK$98,[24]YTD!$AK$105:$AK$106,[24]YTD!$AK$109</definedName>
    <definedName name="ThermMarchDA">[24]YTD!$BM$121:$BM$148,[24]YTD!$BM$150:$BM$207,[24]YTD!$BM$212:$BM$213,[24]YTD!$BM$216:$BM$217</definedName>
    <definedName name="ThermMayA">[24]YTD!$AM$15:$AM$36,[24]YTD!$AM$38:$AM$93,[24]YTD!$AM$98:$AM$98,[24]YTD!$AM$105:$AM$106,[24]YTD!$AM$109</definedName>
    <definedName name="ThermMayDa">[24]YTD!$AM$122:$AM$148,[24]YTD!$AM$150:$AM$207,[24]YTD!$AM$212:$AM$213,[24]YTD!$AM$216:$AM$217</definedName>
    <definedName name="ThermNovA">[24]YTD!$AS$15:$AS$36,[24]YTD!$AS$38:$AS$93,[24]YTD!$AS$98:$AS$98,[24]YTD!$AS$105:$AS$106,[24]YTD!$AS$109</definedName>
    <definedName name="ThermNovDA">[24]YTD!$AS$122:$AS$148,[24]YTD!$AS$150:$AS$207,[24]YTD!$AS$212:$AS$213,[24]YTD!$AS$216:$AS$217</definedName>
    <definedName name="ThermOctA">[24]YTD!$AR$15:$AR$36,[24]YTD!$AR$38:$AR$93,[24]YTD!$AR$98,[24]YTD!$AR$98:$AR$98,[24]YTD!$AR$105:$AR$106,[24]YTD!$AR$109</definedName>
    <definedName name="ThermOctDA">[24]YTD!$AR$122:$AR$148,[24]YTD!$AR$150:$AR$207,[24]YTD!$AR$212:$AR$213,[24]YTD!$AR$216:$AR$217</definedName>
    <definedName name="ThermSeptA">[24]YTD!$AQ$15:$AQ$36,[24]YTD!$AQ$38:$AQ$93,[24]YTD!$AQ$98:$AQ$98,[24]YTD!$AQ$105:$AQ$106,[24]YTD!$AQ$109</definedName>
    <definedName name="ThermSeptDA">[24]YTD!$AQ$122:$AQ$148,[24]YTD!$AQ$150:$AQ$207,[24]YTD!$AQ$212:$AQ$213,[24]YTD!$AQ$216:$AQ$217</definedName>
    <definedName name="THREE">#REF!</definedName>
    <definedName name="Ticker">""</definedName>
    <definedName name="TINTALLOC">'[5]data entry'!#REF!</definedName>
    <definedName name="Total10A">[24]YTD!$BT$15:$BT$93,[24]YTD!$BT$98:$BT$99,[24]YTD!$BT$105:$BT$106,[24]YTD!$BT$109</definedName>
    <definedName name="Total10DA">[24]YTD!$BT$217,[24]YTD!$BT$213,[24]YTD!$BT$122:$BT$207</definedName>
    <definedName name="Total11DA">[24]YTD!$BU$122:$BU$207,[24]YTD!$BU$213,[24]YTD!$BU$217</definedName>
    <definedName name="Total12A">[24]YTD!$BV$98:$BV$98,[24]YTD!$BV$105:$BV$106,[24]YTD!$BV$109,[24]YTD!$BV$15:$BV$93</definedName>
    <definedName name="Total12DA">[24]YTD!$BV$122:$BV$207,[24]YTD!$BV$213,[24]YTD!$BV$217</definedName>
    <definedName name="Total1A">[24]YTD!$BK$15:$BK$93,[24]YTD!$BK$98:$BK$98,[24]YTD!$BK$105:$BK$106,[24]YTD!$BK$109</definedName>
    <definedName name="Total1DA">[24]YTD!$BK$122:$BK$207,[24]YTD!$BK$213,[24]YTD!$BK$217</definedName>
    <definedName name="Total2A">[24]YTD!$BL$15:$BL$93,[24]YTD!$BL$98:$BL$98,[24]YTD!$BL$105:$BL$106,[24]YTD!$BL$109</definedName>
    <definedName name="Total2DA">[24]YTD!$BL$217,[24]YTD!$BL$213,[24]YTD!$BL$122:$BL$207</definedName>
    <definedName name="Total3A">[24]YTD!$BM$109,[24]YTD!$BM$105:$BM$106,[24]YTD!$BM$98:$BM$98,[24]YTD!$BM$15:$BM$93</definedName>
    <definedName name="Total3DA">[24]YTD!$BM$122:$BM$207,[24]YTD!$BM$213,[24]YTD!$BM$217</definedName>
    <definedName name="Total4A">[24]YTD!$BN$15:$BN$93,[24]YTD!$BN$98:$BN$98,[24]YTD!$BN$105:$BN$106,[24]YTD!$BN$109</definedName>
    <definedName name="Total4DA">[24]YTD!$BN$217,[24]YTD!$BN$213,[24]YTD!$BN$122:$BN$207</definedName>
    <definedName name="Total5A">[24]YTD!$BO$109,[24]YTD!$BO$105:$BO$106,[24]YTD!$BO$98:$BO$98,[24]YTD!$BO$15:$BO$93</definedName>
    <definedName name="Total5DA">[24]YTD!$BO$122:$BO$207,[24]YTD!$BO$213,[24]YTD!$BO$217</definedName>
    <definedName name="Total6A">[24]YTD!$BP$15:$BP$93,[24]YTD!$BP$98:$BP$98,[24]YTD!$BP$105:$BP$106,[24]YTD!$BP$109</definedName>
    <definedName name="Total6DA">[24]YTD!$BP$217,[24]YTD!$BP$213,[24]YTD!$BP$122:$BP$207</definedName>
    <definedName name="Total7A">[24]YTD!$BQ$105:$BQ$106,[24]YTD!$BQ$109,[24]YTD!$BQ$98:$BQ$98,[24]YTD!$BQ$15:$BQ$93</definedName>
    <definedName name="Total7DA">[24]YTD!$BQ$122:$BQ$207,[24]YTD!$BQ$213,[24]YTD!$BQ$217</definedName>
    <definedName name="Total8A">[24]YTD!$BR$15:$BR$93,[24]YTD!$BR$98:$BR$98,[24]YTD!$BR$105:$BR$106,[24]YTD!$BR$109</definedName>
    <definedName name="Total8DA">[24]YTD!$BR$217,[24]YTD!$BR$213,[24]YTD!$BR$122:$BR$207</definedName>
    <definedName name="Total9A">[24]YTD!$BS$109,[24]YTD!$BS$105:$BS$106,[24]YTD!$BS$98:$BS$98,[24]YTD!$BS$15:$BS$93</definedName>
    <definedName name="Total9DA">[24]YTD!$BS$122:$BS$207,[24]YTD!$BS$213,[24]YTD!$BS$217</definedName>
    <definedName name="TotalAprilA">[11]YTD!$AZ$56,[11]YTD!$AZ$51:$AZ$52,[11]YTD!$AZ$31:$AZ$40,[11]YTD!$AZ$15:$AZ$29</definedName>
    <definedName name="TotalAprilDA">[11]YTD!$AZ$70:$AZ$87,[11]YTD!$AZ$89:$AZ$101,[11]YTD!$AZ$105:$AZ$106,[11]YTD!$AZ$110</definedName>
    <definedName name="TotalAugA">[11]YTD!$BD$15:$BD$29,[11]YTD!$BD$31:$BD$40,[11]YTD!$BD$51:$BD$52,[11]YTD!$BD$56</definedName>
    <definedName name="TotalAugDA">[11]YTD!$BD$70:$BD$87,[11]YTD!$BD$89:$BD$101,[11]YTD!$BD$105:$BD$106,[11]YTD!$BD$110</definedName>
    <definedName name="TotalDecA">[11]YTD!$BH$15:$BH$29,[11]YTD!$BH$31:$BH$40,[11]YTD!$BH$51:$BH$52,[11]YTD!$BH$56</definedName>
    <definedName name="TotalDecDA">[11]YTD!$BH$70:$BH$87,[11]YTD!$BH$89:$BH$101,[11]YTD!$BH$105:$BH$106,[11]YTD!$BH$110</definedName>
    <definedName name="TotalFebA">[11]YTD!$AX$56,[11]YTD!$AX$51:$AX$52,[11]YTD!$AX$31:$AX$40,[11]YTD!$AX$15:$AX$29</definedName>
    <definedName name="TotalFebDA">[11]YTD!$AX$70:$AX$87,[11]YTD!$AX$89:$AX$101,[11]YTD!$AX$105:$AX$106,[11]YTD!$AX$110</definedName>
    <definedName name="TotalJanA">[24]YTD!$BK$15:$BK$36,[24]YTD!$BK$38:$BK$93,[24]YTD!$BK$98:$BK$98,[24]YTD!$BK$105:$BK$106,[24]YTD!$BK$109</definedName>
    <definedName name="TotalJanDA">[11]YTD!$AW$70:$AW$87,[11]YTD!$AW$89:$AW$101,[11]YTD!$AW$105:$AW$106,[11]YTD!$AW$110</definedName>
    <definedName name="TotalJulyA">[11]YTD!$BC$56,[11]YTD!$BC$51:$BC$52,[11]YTD!$BC$31:$BC$40,[11]YTD!$BC$15:$BC$29</definedName>
    <definedName name="TotalJulyDA">[11]YTD!$BC$70:$BC$87,[11]YTD!$BC$89:$BC$101,[11]YTD!$BC$105:$BC$106,[11]YTD!$BC$110</definedName>
    <definedName name="TotalJuneA">[11]YTD!$BB$15:$BB$29,[11]YTD!$BB$31:$BB$40,[11]YTD!$BB$51:$BB$52,[11]YTD!$BB$56</definedName>
    <definedName name="TotalJuneDA">[11]YTD!$BB$110,[11]YTD!$BB$105:$BB$106,[11]YTD!$BB$89:$BB$101,[11]YTD!$BB$70:$BB$87</definedName>
    <definedName name="TotalMarchA">[11]YTD!$AY$15:$AY$29,[11]YTD!$AY$31:$AY$40,[11]YTD!$AY$51:$AY$52,[11]YTD!$AY$56</definedName>
    <definedName name="TotalMarchDA">[11]YTD!$AY$70:$AY$87,[11]YTD!$AY$89:$AY$101,[11]YTD!$AY$105:$AY$106,[11]YTD!$AY$110</definedName>
    <definedName name="TotalMayA">[11]YTD!$BA$15:$BA$29,[11]YTD!$BA$31:$BA$40,[11]YTD!$BA$51:$BA$52,[11]YTD!$BA$56</definedName>
    <definedName name="TotalMayDA">[11]YTD!$BA$70:$BA$87,[11]YTD!$BA$89:$BA$101,[11]YTD!$BA$105:$BA$106,[11]YTD!$BA$110</definedName>
    <definedName name="TotalNovA">[11]YTD!$BF$15:$BF$29,[11]YTD!$BF$31:$BF$40,[11]YTD!$BF$51:$BF$52,[11]YTD!$BF$56</definedName>
    <definedName name="TotalNovDA">[11]YTD!$BF$70:$BF$87,[11]YTD!$BF$89:$BF$101,[11]YTD!$BF$105:$BF$106,[11]YTD!$BF$110</definedName>
    <definedName name="TotalOctA">[11]YTD!$BE$15:$BE$29,[11]YTD!$BE$31:$BE$40,[11]YTD!$BE$51:$BE$52,[11]YTD!$BE$56</definedName>
    <definedName name="TotalOctDA">[11]YTD!$BE$70:$BE$87,[11]YTD!$BE$89:$BE$101,[11]YTD!$BE$105:$BE$106,[11]YTD!$BE$110</definedName>
    <definedName name="TOTALSEPT">[11]YTD!#REF!</definedName>
    <definedName name="TotalSeptA">[11]YTD!#REF!,[11]YTD!#REF!,[11]YTD!#REF!,[11]YTD!#REF!</definedName>
    <definedName name="TotalSeptD">[11]YTD!#REF!</definedName>
    <definedName name="TotalSeptDA">[11]YTD!#REF!,[11]YTD!#REF!,[11]YTD!#REF!,[11]YTD!#REF!,[11]YTD!#REF!</definedName>
    <definedName name="TOTIADJ">#REF!</definedName>
    <definedName name="Transfer_of_Tiffany_Assets_Report">#REF!</definedName>
    <definedName name="TTOTAUTO">'[5]data entry'!#REF!</definedName>
    <definedName name="TTOTCPUC">'[5]data entry'!#REF!</definedName>
    <definedName name="TTOTENVR">'[5]data entry'!#REF!</definedName>
    <definedName name="TTOTFICA">'[5]data entry'!#REF!</definedName>
    <definedName name="TTOTFRAN">'[5]data entry'!#REF!</definedName>
    <definedName name="TTOTFUTA">'[5]data entry'!#REF!</definedName>
    <definedName name="TTOTMJMD">'[5]data entry'!#REF!</definedName>
    <definedName name="TTOTOCUP">'[5]data entry'!#REF!</definedName>
    <definedName name="TTOTOTHR">'[5]data entry'!#REF!</definedName>
    <definedName name="TTOTPTAX">'[5]data entry'!#REF!</definedName>
    <definedName name="TTOTRTD">'[5]data entry'!#REF!</definedName>
    <definedName name="TTOTSALE">'[5]data entry'!#REF!</definedName>
    <definedName name="TTOTSESA">'[5]data entry'!#REF!</definedName>
    <definedName name="TUTILINTALLOC">'[5]data entry'!#REF!</definedName>
    <definedName name="TWO">#REF!</definedName>
    <definedName name="uaadjfuncfactorstx">#REF!</definedName>
    <definedName name="UnadjFuncFactors">[10]Sheet1!$B$3:$S$21</definedName>
    <definedName name="unadjfuncfactorstx">#REF!</definedName>
    <definedName name="unadjustfactors">#REF!</definedName>
    <definedName name="unlock_NonOp">'[17]Sched 4'!$B$7:$B$23,'[17]Sched 4'!#REF!,'[17]Sched 4'!$C$7:$C$23,'[17]Sched 4'!$3:$4</definedName>
    <definedName name="valdate">'[21]Liabilities - Input - North'!$C$5</definedName>
    <definedName name="w" hidden="1">{"MATALL",#N/A,FALSE,"Sheet4";"matclass",#N/A,FALSE,"Sheet4"}</definedName>
    <definedName name="W1X42">#REF!</definedName>
    <definedName name="WA_Lookup_Table">#REF!</definedName>
    <definedName name="WE_RES">#REF!</definedName>
    <definedName name="WEL_DCAS">#REF!</definedName>
    <definedName name="WEL_DCAS_COLUMNS">#REF!</definedName>
    <definedName name="WEL_DCAS_PG1">#REF!</definedName>
    <definedName name="WEL_DCAS_PG2">#REF!</definedName>
    <definedName name="WEL_DCAS_ROWS">#REF!</definedName>
    <definedName name="WEL_GAINS_LOSSES_REPORT">#REF!</definedName>
    <definedName name="WEL_GAINS_LOSSES_ROWS">#REF!</definedName>
    <definedName name="WEL_HOB_RETIRE_ANAL">#REF!</definedName>
    <definedName name="WEL_PPE">#REF!</definedName>
    <definedName name="WEL_RES">#REF!</definedName>
    <definedName name="WEL_TRFS_ANALYSIS_COLUMNS">#REF!</definedName>
    <definedName name="WEL_TRFS_ANALYSIS_REPORT">#REF!</definedName>
    <definedName name="WEL_TRFS_ANALYSIS_ROWS">#REF!</definedName>
    <definedName name="WestGas_Supply_Retire">#REF!</definedName>
    <definedName name="WestGas_Supply_Transfers">#REF!</definedName>
    <definedName name="WGasSupply_Retire_Reconcile">#REF!</definedName>
    <definedName name="WGasSupply_Retire_Summary">#REF!</definedName>
    <definedName name="WGasSupply_Retire_Trfs_Columns">#REF!</definedName>
    <definedName name="WGasSupply_Retire_Trfs_Rows">#REF!</definedName>
    <definedName name="WGG_ASSET_VALUE_SCHI">#REF!</definedName>
    <definedName name="WGG_ASSET_VALUE_SCHII_COLUMNS">#REF!</definedName>
    <definedName name="WGG_ASSET_VALUE_SCHII_PG1">#REF!</definedName>
    <definedName name="WGG_ASSET_VALUE_SCHII_PG2">#REF!</definedName>
    <definedName name="WGG_ASSET_VALUE_SCHII_ROWS">#REF!</definedName>
    <definedName name="WGG_ASSET_VALUE_TRANS1_REPORT">#REF!</definedName>
    <definedName name="WGG_DCAS_COLUMNS">#REF!</definedName>
    <definedName name="WGG_DCAS_REPORT">#REF!</definedName>
    <definedName name="WGG_DCAS_ROWS">#REF!</definedName>
    <definedName name="WGG_TAX_RETIRE_REPORT">#REF!</definedName>
    <definedName name="WGG_TAX_RETIRE_SEP_VINTAGES_REPORT">#REF!</definedName>
    <definedName name="WGI_DCAS">#REF!</definedName>
    <definedName name="WGI_RES">#REF!</definedName>
    <definedName name="WGS_UNGND_STORAGE">#REF!</definedName>
    <definedName name="Work_Order" comment="CWIP">#REF!</definedName>
    <definedName name="WORKCAPa" hidden="1">{"WCCWCLL",#N/A,FALSE,"Sheet3";"PP",#N/A,FALSE,"Sheet3";"MAT1",#N/A,FALSE,"Sheet3";"MAT2",#N/A,FALSE,"Sheet3"}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FUDC." hidden="1">{#N/A,#N/A,FALSE,"AFDC"}</definedName>
    <definedName name="wrn.cwip." hidden="1">{"CWIP2",#N/A,FALSE,"CWIP";"CWIP3",#N/A,FALSE,"CWIP"}</definedName>
    <definedName name="wrn.cwipa" hidden="1">{"CWIP2",#N/A,FALSE,"CWIP";"CWIP3",#N/A,FALSE,"CWIP"}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FRT." hidden="1">{"EFRT Pg 1",#N/A,FALSE,"EFRT (2)";"EFRT Pg 2",#N/A,FALSE,"EFRT (2)"}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letter." hidden="1">{#N/A,#N/A,FALSE,"Page 1 of 4";#N/A,#N/A,FALSE,"Page 2 of 4";#N/A,#N/A,FALSE,"Page 3 of 4";#N/A,#N/A,FALSE,"Page 4 of 4"}</definedName>
    <definedName name="wrn.LITIGATION." hidden="1">{"LI AFUDC DEBT 10282",#N/A,FALSE,"TXFORCST.XLS";"LIT AFUDC 10280",#N/A,FALSE,"TXFORCST.XLS";"LIT DEPR EXP 10281",#N/A,FALSE,"TXFORCST.XLS"}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PPJOURNAL._.ENTRY." hidden="1">{"PPDEFERREDBAL",#N/A,FALSE,"PRIOR PERIOD ADJMT";#N/A,#N/A,FALSE,"PRIOR PERIOD ADJMT";"PPJOURNALENTRY",#N/A,FALSE,"PRIOR PERIOD ADJMT"}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Transmission." hidden="1">{"Transmission",#N/A,FALSE,"Electric O&amp;M Functionalization"}</definedName>
    <definedName name="wrn.UTIL." hidden="1">{"Twelve Mo Ended Pg 2",#N/A,TRUE,"Utility";"YTD Adj _ Pg 1",#N/A,TRUE,"Utility"}</definedName>
    <definedName name="wrn.WORKCAP." hidden="1">{"WCCWCLL",#N/A,FALSE,"Sheet3";"PP",#N/A,FALSE,"Sheet3";"MAT1",#N/A,FALSE,"Sheet3";"MAT2",#N/A,FALSE,"Sheet3"}</definedName>
    <definedName name="Wtd.Equity">'[28]A-11'!$I$14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cel">'[36]Data Entry and Forecaster'!#REF!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YEAR">[3]ISFPLSUB!#REF!</definedName>
    <definedName name="yearend">#REF!</definedName>
    <definedName name="YTDA">[3]ISFPLSUB!#REF!</definedName>
    <definedName name="YTDAMT">[0]!amttable</definedName>
    <definedName name="YTDDT">[0]!dttable</definedName>
    <definedName name="YTDREPORT">[11]!YTDREPORT</definedName>
  </definedNames>
  <calcPr calcId="145621"/>
</workbook>
</file>

<file path=xl/calcChain.xml><?xml version="1.0" encoding="utf-8"?>
<calcChain xmlns="http://schemas.openxmlformats.org/spreadsheetml/2006/main">
  <c r="O15" i="6" l="1"/>
  <c r="B6" i="4"/>
  <c r="AF87" i="3" l="1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88" i="3" s="1"/>
  <c r="N14" i="3"/>
  <c r="M14" i="3"/>
  <c r="M88" i="3" s="1"/>
  <c r="L14" i="3"/>
  <c r="K14" i="3"/>
  <c r="K88" i="3" s="1"/>
  <c r="J14" i="3"/>
  <c r="I14" i="3"/>
  <c r="I88" i="3" s="1"/>
  <c r="H14" i="3"/>
  <c r="G14" i="3"/>
  <c r="F14" i="3"/>
  <c r="E14" i="3"/>
  <c r="D14" i="3"/>
  <c r="G16" i="5"/>
  <c r="F88" i="3" l="1"/>
  <c r="J88" i="3"/>
  <c r="N88" i="3"/>
  <c r="R88" i="3"/>
  <c r="V88" i="3"/>
  <c r="Z88" i="3"/>
  <c r="AD88" i="3"/>
  <c r="E88" i="3"/>
  <c r="Q88" i="3"/>
  <c r="U88" i="3"/>
  <c r="Y88" i="3"/>
  <c r="AC88" i="3"/>
  <c r="D88" i="3"/>
  <c r="B3" i="4" s="1"/>
  <c r="H88" i="3"/>
  <c r="L88" i="3"/>
  <c r="P88" i="3"/>
  <c r="T88" i="3"/>
  <c r="X88" i="3"/>
  <c r="AB88" i="3"/>
  <c r="AF88" i="3"/>
  <c r="G88" i="3"/>
  <c r="S88" i="3"/>
  <c r="W88" i="3"/>
  <c r="AA88" i="3"/>
  <c r="AE88" i="3"/>
  <c r="B4" i="4"/>
  <c r="B6" i="2" s="1"/>
  <c r="B5" i="4"/>
  <c r="H97" i="1"/>
  <c r="C97" i="1"/>
  <c r="H96" i="1"/>
  <c r="C96" i="1"/>
  <c r="O95" i="1"/>
  <c r="L95" i="1"/>
  <c r="F95" i="1"/>
  <c r="H95" i="1" s="1"/>
  <c r="C95" i="1"/>
  <c r="H94" i="1"/>
  <c r="C94" i="1"/>
  <c r="H93" i="1"/>
  <c r="C93" i="1"/>
  <c r="O92" i="1"/>
  <c r="L92" i="1"/>
  <c r="G92" i="1"/>
  <c r="H92" i="1" s="1"/>
  <c r="H100" i="1" s="1"/>
  <c r="C92" i="1"/>
  <c r="F89" i="1"/>
  <c r="F22" i="1" s="1"/>
  <c r="O86" i="1"/>
  <c r="L86" i="1"/>
  <c r="F86" i="1"/>
  <c r="H86" i="1" s="1"/>
  <c r="C86" i="1"/>
  <c r="H85" i="1"/>
  <c r="C85" i="1"/>
  <c r="H84" i="1"/>
  <c r="C84" i="1"/>
  <c r="H83" i="1"/>
  <c r="C83" i="1"/>
  <c r="H82" i="1"/>
  <c r="C82" i="1"/>
  <c r="O81" i="1"/>
  <c r="L81" i="1"/>
  <c r="G81" i="1"/>
  <c r="H81" i="1" s="1"/>
  <c r="C81" i="1"/>
  <c r="O80" i="1"/>
  <c r="L80" i="1"/>
  <c r="P80" i="1" s="1"/>
  <c r="Q80" i="1" s="1"/>
  <c r="G80" i="1"/>
  <c r="G89" i="1" s="1"/>
  <c r="G22" i="1" s="1"/>
  <c r="Y22" i="1" s="1"/>
  <c r="C80" i="1"/>
  <c r="H79" i="1"/>
  <c r="C79" i="1"/>
  <c r="F76" i="1"/>
  <c r="F8" i="1" s="1"/>
  <c r="U8" i="1" s="1"/>
  <c r="H73" i="1"/>
  <c r="C73" i="1"/>
  <c r="H72" i="1"/>
  <c r="C72" i="1"/>
  <c r="H71" i="1"/>
  <c r="C71" i="1"/>
  <c r="H70" i="1"/>
  <c r="C70" i="1"/>
  <c r="H69" i="1"/>
  <c r="C69" i="1"/>
  <c r="O68" i="1"/>
  <c r="L68" i="1"/>
  <c r="P68" i="1" s="1"/>
  <c r="Q68" i="1" s="1"/>
  <c r="F68" i="1"/>
  <c r="H68" i="1" s="1"/>
  <c r="M68" i="1" s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O60" i="1"/>
  <c r="L60" i="1"/>
  <c r="G60" i="1"/>
  <c r="H60" i="1" s="1"/>
  <c r="C60" i="1"/>
  <c r="AB54" i="1"/>
  <c r="AA54" i="1"/>
  <c r="O54" i="1"/>
  <c r="L54" i="1"/>
  <c r="E54" i="1"/>
  <c r="H54" i="1" s="1"/>
  <c r="I54" i="1" s="1"/>
  <c r="AB53" i="1"/>
  <c r="AA53" i="1"/>
  <c r="O53" i="1"/>
  <c r="L53" i="1"/>
  <c r="P53" i="1" s="1"/>
  <c r="Q53" i="1" s="1"/>
  <c r="E53" i="1"/>
  <c r="H53" i="1" s="1"/>
  <c r="I53" i="1" s="1"/>
  <c r="AB52" i="1"/>
  <c r="AA52" i="1"/>
  <c r="O52" i="1"/>
  <c r="L52" i="1"/>
  <c r="E52" i="1"/>
  <c r="Z52" i="1" s="1"/>
  <c r="AB51" i="1"/>
  <c r="AA51" i="1"/>
  <c r="O51" i="1"/>
  <c r="L51" i="1"/>
  <c r="H51" i="1"/>
  <c r="M51" i="1" s="1"/>
  <c r="E51" i="1"/>
  <c r="Z51" i="1" s="1"/>
  <c r="AB50" i="1"/>
  <c r="AA50" i="1"/>
  <c r="P50" i="1"/>
  <c r="E50" i="1"/>
  <c r="H50" i="1" s="1"/>
  <c r="I50" i="1" s="1"/>
  <c r="AB49" i="1"/>
  <c r="AA49" i="1"/>
  <c r="O49" i="1"/>
  <c r="L49" i="1"/>
  <c r="P49" i="1" s="1"/>
  <c r="Q49" i="1" s="1"/>
  <c r="E49" i="1"/>
  <c r="H49" i="1" s="1"/>
  <c r="I49" i="1" s="1"/>
  <c r="AB48" i="1"/>
  <c r="AA48" i="1"/>
  <c r="O48" i="1"/>
  <c r="P48" i="1" s="1"/>
  <c r="Q48" i="1" s="1"/>
  <c r="L48" i="1"/>
  <c r="E48" i="1"/>
  <c r="Z48" i="1" s="1"/>
  <c r="Z47" i="1"/>
  <c r="O47" i="1"/>
  <c r="L47" i="1"/>
  <c r="AB46" i="1"/>
  <c r="AA46" i="1"/>
  <c r="O46" i="1"/>
  <c r="L46" i="1"/>
  <c r="H46" i="1"/>
  <c r="M46" i="1" s="1"/>
  <c r="E46" i="1"/>
  <c r="Z46" i="1" s="1"/>
  <c r="P45" i="1"/>
  <c r="I45" i="1"/>
  <c r="H45" i="1"/>
  <c r="P44" i="1"/>
  <c r="H44" i="1"/>
  <c r="I44" i="1" s="1"/>
  <c r="P43" i="1"/>
  <c r="H43" i="1"/>
  <c r="I43" i="1" s="1"/>
  <c r="P42" i="1"/>
  <c r="H42" i="1"/>
  <c r="I42" i="1" s="1"/>
  <c r="P41" i="1"/>
  <c r="H41" i="1"/>
  <c r="I41" i="1" s="1"/>
  <c r="P40" i="1"/>
  <c r="H40" i="1"/>
  <c r="I40" i="1" s="1"/>
  <c r="P39" i="1"/>
  <c r="H39" i="1"/>
  <c r="I39" i="1" s="1"/>
  <c r="P38" i="1"/>
  <c r="I38" i="1"/>
  <c r="H38" i="1"/>
  <c r="P37" i="1"/>
  <c r="H37" i="1"/>
  <c r="I37" i="1" s="1"/>
  <c r="P36" i="1"/>
  <c r="H36" i="1"/>
  <c r="I36" i="1" s="1"/>
  <c r="P35" i="1"/>
  <c r="H35" i="1"/>
  <c r="I35" i="1" s="1"/>
  <c r="Y34" i="1"/>
  <c r="X34" i="1"/>
  <c r="O34" i="1"/>
  <c r="L34" i="1"/>
  <c r="P34" i="1" s="1"/>
  <c r="Q34" i="1" s="1"/>
  <c r="E34" i="1"/>
  <c r="W34" i="1" s="1"/>
  <c r="Y33" i="1"/>
  <c r="X33" i="1"/>
  <c r="W33" i="1"/>
  <c r="O33" i="1"/>
  <c r="L33" i="1"/>
  <c r="H33" i="1"/>
  <c r="I33" i="1" s="1"/>
  <c r="F33" i="1"/>
  <c r="Y32" i="1"/>
  <c r="W32" i="1"/>
  <c r="O32" i="1"/>
  <c r="L32" i="1"/>
  <c r="F32" i="1"/>
  <c r="Y31" i="1"/>
  <c r="X31" i="1"/>
  <c r="O31" i="1"/>
  <c r="L31" i="1"/>
  <c r="E31" i="1"/>
  <c r="W31" i="1" s="1"/>
  <c r="Y30" i="1"/>
  <c r="W30" i="1"/>
  <c r="O30" i="1"/>
  <c r="P30" i="1" s="1"/>
  <c r="Q30" i="1" s="1"/>
  <c r="L30" i="1"/>
  <c r="F30" i="1"/>
  <c r="X30" i="1" s="1"/>
  <c r="Y29" i="1"/>
  <c r="X29" i="1"/>
  <c r="P29" i="1"/>
  <c r="E29" i="1"/>
  <c r="H29" i="1" s="1"/>
  <c r="I29" i="1" s="1"/>
  <c r="Y28" i="1"/>
  <c r="X28" i="1"/>
  <c r="O28" i="1"/>
  <c r="L28" i="1"/>
  <c r="P28" i="1" s="1"/>
  <c r="Q28" i="1" s="1"/>
  <c r="E28" i="1"/>
  <c r="H28" i="1" s="1"/>
  <c r="I28" i="1" s="1"/>
  <c r="Y27" i="1"/>
  <c r="X27" i="1"/>
  <c r="P27" i="1"/>
  <c r="Q27" i="1" s="1"/>
  <c r="O27" i="1"/>
  <c r="L27" i="1"/>
  <c r="E27" i="1"/>
  <c r="W27" i="1" s="1"/>
  <c r="Y26" i="1"/>
  <c r="W26" i="1"/>
  <c r="P26" i="1"/>
  <c r="F26" i="1"/>
  <c r="X26" i="1" s="1"/>
  <c r="Y25" i="1"/>
  <c r="W25" i="1"/>
  <c r="P25" i="1"/>
  <c r="H25" i="1"/>
  <c r="I25" i="1" s="1"/>
  <c r="F25" i="1"/>
  <c r="X25" i="1" s="1"/>
  <c r="Y24" i="1"/>
  <c r="X24" i="1"/>
  <c r="O24" i="1"/>
  <c r="L24" i="1"/>
  <c r="E24" i="1"/>
  <c r="H24" i="1" s="1"/>
  <c r="I24" i="1" s="1"/>
  <c r="Y23" i="1"/>
  <c r="W23" i="1"/>
  <c r="O23" i="1"/>
  <c r="L23" i="1"/>
  <c r="P23" i="1" s="1"/>
  <c r="Q23" i="1" s="1"/>
  <c r="G23" i="1"/>
  <c r="X23" i="1" s="1"/>
  <c r="X22" i="1"/>
  <c r="W22" i="1"/>
  <c r="O22" i="1"/>
  <c r="P22" i="1" s="1"/>
  <c r="Q22" i="1" s="1"/>
  <c r="L22" i="1"/>
  <c r="Y21" i="1"/>
  <c r="X21" i="1"/>
  <c r="O21" i="1"/>
  <c r="L21" i="1"/>
  <c r="P21" i="1" s="1"/>
  <c r="Q21" i="1" s="1"/>
  <c r="E21" i="1"/>
  <c r="W21" i="1" s="1"/>
  <c r="V20" i="1"/>
  <c r="U20" i="1"/>
  <c r="O20" i="1"/>
  <c r="P20" i="1" s="1"/>
  <c r="Q20" i="1" s="1"/>
  <c r="L20" i="1"/>
  <c r="E20" i="1"/>
  <c r="T20" i="1" s="1"/>
  <c r="V19" i="1"/>
  <c r="T19" i="1"/>
  <c r="O19" i="1"/>
  <c r="L19" i="1"/>
  <c r="P19" i="1" s="1"/>
  <c r="Q19" i="1" s="1"/>
  <c r="F19" i="1"/>
  <c r="V18" i="1"/>
  <c r="T18" i="1"/>
  <c r="O18" i="1"/>
  <c r="L18" i="1"/>
  <c r="P18" i="1" s="1"/>
  <c r="Q18" i="1" s="1"/>
  <c r="F18" i="1"/>
  <c r="U18" i="1" s="1"/>
  <c r="V17" i="1"/>
  <c r="U17" i="1"/>
  <c r="O17" i="1"/>
  <c r="L17" i="1"/>
  <c r="H17" i="1"/>
  <c r="M17" i="1" s="1"/>
  <c r="E17" i="1"/>
  <c r="T17" i="1" s="1"/>
  <c r="V16" i="1"/>
  <c r="T16" i="1"/>
  <c r="O16" i="1"/>
  <c r="P16" i="1" s="1"/>
  <c r="Q16" i="1" s="1"/>
  <c r="L16" i="1"/>
  <c r="F16" i="1"/>
  <c r="U16" i="1" s="1"/>
  <c r="V15" i="1"/>
  <c r="U15" i="1"/>
  <c r="P15" i="1"/>
  <c r="E15" i="1"/>
  <c r="H15" i="1" s="1"/>
  <c r="I15" i="1" s="1"/>
  <c r="V14" i="1"/>
  <c r="U14" i="1"/>
  <c r="O14" i="1"/>
  <c r="L14" i="1"/>
  <c r="P14" i="1" s="1"/>
  <c r="Q14" i="1" s="1"/>
  <c r="E14" i="1"/>
  <c r="H14" i="1" s="1"/>
  <c r="I14" i="1" s="1"/>
  <c r="V13" i="1"/>
  <c r="U13" i="1"/>
  <c r="O13" i="1"/>
  <c r="L13" i="1"/>
  <c r="P13" i="1" s="1"/>
  <c r="Q13" i="1" s="1"/>
  <c r="E13" i="1"/>
  <c r="T13" i="1" s="1"/>
  <c r="V12" i="1"/>
  <c r="U12" i="1"/>
  <c r="O12" i="1"/>
  <c r="L12" i="1"/>
  <c r="E12" i="1"/>
  <c r="H12" i="1" s="1"/>
  <c r="I12" i="1" s="1"/>
  <c r="V11" i="1"/>
  <c r="T11" i="1"/>
  <c r="P11" i="1"/>
  <c r="F11" i="1"/>
  <c r="V10" i="1"/>
  <c r="T10" i="1"/>
  <c r="P10" i="1"/>
  <c r="F10" i="1"/>
  <c r="U10" i="1" s="1"/>
  <c r="V9" i="1"/>
  <c r="U9" i="1"/>
  <c r="O9" i="1"/>
  <c r="L9" i="1"/>
  <c r="E9" i="1"/>
  <c r="T9" i="1" s="1"/>
  <c r="T8" i="1"/>
  <c r="O8" i="1"/>
  <c r="L8" i="1"/>
  <c r="V7" i="1"/>
  <c r="U7" i="1"/>
  <c r="O7" i="1"/>
  <c r="L7" i="1"/>
  <c r="E7" i="1"/>
  <c r="T7" i="1" s="1"/>
  <c r="B4" i="1"/>
  <c r="B1" i="1"/>
  <c r="B5" i="2" l="1"/>
  <c r="B7" i="2" s="1"/>
  <c r="B7" i="4"/>
  <c r="B11" i="2" s="1"/>
  <c r="B13" i="2" s="1"/>
  <c r="H7" i="1"/>
  <c r="P12" i="1"/>
  <c r="Q12" i="1" s="1"/>
  <c r="H26" i="1"/>
  <c r="I26" i="1" s="1"/>
  <c r="P86" i="1"/>
  <c r="Q86" i="1" s="1"/>
  <c r="M95" i="1"/>
  <c r="Z50" i="1"/>
  <c r="P9" i="1"/>
  <c r="Q9" i="1" s="1"/>
  <c r="P24" i="1"/>
  <c r="Q24" i="1" s="1"/>
  <c r="H34" i="1"/>
  <c r="M34" i="1" s="1"/>
  <c r="P51" i="1"/>
  <c r="Q51" i="1" s="1"/>
  <c r="Z53" i="1"/>
  <c r="P92" i="1"/>
  <c r="Q92" i="1" s="1"/>
  <c r="P95" i="1"/>
  <c r="Q95" i="1" s="1"/>
  <c r="P7" i="1"/>
  <c r="Q7" i="1" s="1"/>
  <c r="T12" i="1"/>
  <c r="H13" i="1"/>
  <c r="M13" i="1" s="1"/>
  <c r="Z54" i="1"/>
  <c r="H76" i="1"/>
  <c r="P8" i="1"/>
  <c r="Q8" i="1" s="1"/>
  <c r="H9" i="1"/>
  <c r="P17" i="1"/>
  <c r="Q17" i="1" s="1"/>
  <c r="H20" i="1"/>
  <c r="I20" i="1" s="1"/>
  <c r="Y55" i="1"/>
  <c r="H30" i="1"/>
  <c r="M30" i="1" s="1"/>
  <c r="P31" i="1"/>
  <c r="Q31" i="1" s="1"/>
  <c r="M33" i="1"/>
  <c r="F100" i="1"/>
  <c r="F47" i="1" s="1"/>
  <c r="AA47" i="1" s="1"/>
  <c r="H21" i="1"/>
  <c r="M21" i="1" s="1"/>
  <c r="I34" i="1"/>
  <c r="I46" i="1"/>
  <c r="T15" i="1"/>
  <c r="W24" i="1"/>
  <c r="P32" i="1"/>
  <c r="Q32" i="1" s="1"/>
  <c r="P33" i="1"/>
  <c r="Q33" i="1" s="1"/>
  <c r="P46" i="1"/>
  <c r="Q46" i="1" s="1"/>
  <c r="P47" i="1"/>
  <c r="Q47" i="1" s="1"/>
  <c r="P52" i="1"/>
  <c r="Q52" i="1" s="1"/>
  <c r="P54" i="1"/>
  <c r="Q54" i="1" s="1"/>
  <c r="P60" i="1"/>
  <c r="Q60" i="1" s="1"/>
  <c r="P81" i="1"/>
  <c r="Q81" i="1" s="1"/>
  <c r="I30" i="1"/>
  <c r="H16" i="1"/>
  <c r="M24" i="1"/>
  <c r="M53" i="1"/>
  <c r="E55" i="1"/>
  <c r="E57" i="1" s="1"/>
  <c r="U11" i="1"/>
  <c r="U55" i="1" s="1"/>
  <c r="H11" i="1"/>
  <c r="I11" i="1" s="1"/>
  <c r="M14" i="1"/>
  <c r="H22" i="1"/>
  <c r="W29" i="1"/>
  <c r="X32" i="1"/>
  <c r="X55" i="1" s="1"/>
  <c r="H32" i="1"/>
  <c r="AA55" i="1"/>
  <c r="M49" i="1"/>
  <c r="F55" i="1"/>
  <c r="F57" i="1" s="1"/>
  <c r="B12" i="2" s="1"/>
  <c r="M86" i="1"/>
  <c r="M92" i="1"/>
  <c r="I7" i="1"/>
  <c r="U19" i="1"/>
  <c r="H19" i="1"/>
  <c r="G76" i="1"/>
  <c r="G8" i="1" s="1"/>
  <c r="I13" i="1"/>
  <c r="W28" i="1"/>
  <c r="I51" i="1"/>
  <c r="M7" i="1"/>
  <c r="M12" i="1"/>
  <c r="I17" i="1"/>
  <c r="M28" i="1"/>
  <c r="Z49" i="1"/>
  <c r="M54" i="1"/>
  <c r="M60" i="1"/>
  <c r="M81" i="1"/>
  <c r="G100" i="1"/>
  <c r="G47" i="1" s="1"/>
  <c r="T14" i="1"/>
  <c r="T55" i="1" s="1"/>
  <c r="H10" i="1"/>
  <c r="I10" i="1" s="1"/>
  <c r="H18" i="1"/>
  <c r="H23" i="1"/>
  <c r="H27" i="1"/>
  <c r="H31" i="1"/>
  <c r="H48" i="1"/>
  <c r="H52" i="1"/>
  <c r="H80" i="1"/>
  <c r="M80" i="1" s="1"/>
  <c r="M20" i="1" l="1"/>
  <c r="B17" i="2"/>
  <c r="T58" i="1"/>
  <c r="U58" i="1" s="1"/>
  <c r="M9" i="1"/>
  <c r="I9" i="1"/>
  <c r="Z55" i="1"/>
  <c r="Z58" i="1" s="1"/>
  <c r="AA58" i="1" s="1"/>
  <c r="I21" i="1"/>
  <c r="H89" i="1"/>
  <c r="W55" i="1"/>
  <c r="W58" i="1" s="1"/>
  <c r="X58" i="1" s="1"/>
  <c r="M48" i="1"/>
  <c r="I48" i="1"/>
  <c r="M18" i="1"/>
  <c r="I18" i="1"/>
  <c r="M31" i="1"/>
  <c r="I31" i="1"/>
  <c r="I19" i="1"/>
  <c r="M19" i="1"/>
  <c r="M27" i="1"/>
  <c r="I27" i="1"/>
  <c r="M22" i="1"/>
  <c r="I22" i="1"/>
  <c r="I16" i="1"/>
  <c r="M16" i="1"/>
  <c r="M52" i="1"/>
  <c r="I52" i="1"/>
  <c r="M23" i="1"/>
  <c r="I23" i="1"/>
  <c r="H47" i="1"/>
  <c r="AB47" i="1"/>
  <c r="AB55" i="1" s="1"/>
  <c r="V8" i="1"/>
  <c r="V55" i="1" s="1"/>
  <c r="H8" i="1"/>
  <c r="G55" i="1"/>
  <c r="I32" i="1"/>
  <c r="M32" i="1"/>
  <c r="H57" i="1"/>
  <c r="F58" i="1" s="1"/>
  <c r="I8" i="1" l="1"/>
  <c r="M8" i="1"/>
  <c r="H55" i="1"/>
  <c r="E58" i="1"/>
  <c r="H58" i="1" s="1"/>
  <c r="M47" i="1"/>
  <c r="I47" i="1"/>
</calcChain>
</file>

<file path=xl/comments1.xml><?xml version="1.0" encoding="utf-8"?>
<comments xmlns="http://schemas.openxmlformats.org/spreadsheetml/2006/main">
  <authors>
    <author>FPL_User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FERC Form-1 does not match Income Statement provided by Stamm Sol. Revised per FF1 adjustment</t>
        </r>
      </text>
    </comment>
  </commentList>
</comments>
</file>

<file path=xl/sharedStrings.xml><?xml version="1.0" encoding="utf-8"?>
<sst xmlns="http://schemas.openxmlformats.org/spreadsheetml/2006/main" count="608" uniqueCount="441">
  <si>
    <t>A-14(a)</t>
  </si>
  <si>
    <t>Classification of fixed and variable production expenses</t>
  </si>
  <si>
    <t>( a )</t>
  </si>
  <si>
    <t>( b )</t>
  </si>
  <si>
    <t>( c )</t>
  </si>
  <si>
    <t xml:space="preserve"> ( d )</t>
  </si>
  <si>
    <t>2014 vs. 2013</t>
  </si>
  <si>
    <t>Steam</t>
  </si>
  <si>
    <t>Nuclear</t>
  </si>
  <si>
    <t>Other</t>
  </si>
  <si>
    <t>Line</t>
  </si>
  <si>
    <t>Description</t>
  </si>
  <si>
    <t>Reference</t>
  </si>
  <si>
    <t>Demand</t>
  </si>
  <si>
    <t>Energy</t>
  </si>
  <si>
    <t>Fuel</t>
  </si>
  <si>
    <t>Total</t>
  </si>
  <si>
    <t>2014 per BW</t>
  </si>
  <si>
    <t>2013 per BW</t>
  </si>
  <si>
    <t>Diff.</t>
  </si>
  <si>
    <t>500 Operation supervision and engineering(500) Operation Supervision and Engineering</t>
  </si>
  <si>
    <t>1</t>
  </si>
  <si>
    <t>500 Operation supervision and engineering</t>
  </si>
  <si>
    <t>FERC-1 p. 320 L4</t>
  </si>
  <si>
    <t>Operation Supervision &amp; Engineering-Steam</t>
  </si>
  <si>
    <t>501 Fuel(501) Fuel</t>
  </si>
  <si>
    <t>2</t>
  </si>
  <si>
    <t>501 Fuel</t>
  </si>
  <si>
    <t>FERC-1 p. 320 L5</t>
  </si>
  <si>
    <t>501-Steam Power</t>
  </si>
  <si>
    <t>502 Steam expenses(502) Steam Expenses</t>
  </si>
  <si>
    <t>3</t>
  </si>
  <si>
    <t>502 Steam expenses</t>
  </si>
  <si>
    <t>FERC-1 p. 320 L6</t>
  </si>
  <si>
    <t>502-Steam Expenses</t>
  </si>
  <si>
    <t>503 Steam from other sources(503) Steam from Other Sources</t>
  </si>
  <si>
    <t>4</t>
  </si>
  <si>
    <t>503 Steam from other sources</t>
  </si>
  <si>
    <t>FERC-1 p. 320 L7</t>
  </si>
  <si>
    <t>504 Steam transferred—Credit(Less) (504) Steam Transferred-Cr.</t>
  </si>
  <si>
    <t>5</t>
  </si>
  <si>
    <t>504 Steam transferred—Credit</t>
  </si>
  <si>
    <t>FERC-1 p. 320 L8</t>
  </si>
  <si>
    <t>505 Electric expenses(505) Electric Expenses</t>
  </si>
  <si>
    <t>6</t>
  </si>
  <si>
    <t>505 Electric expenses</t>
  </si>
  <si>
    <t>FERC-1 p. 320 L9</t>
  </si>
  <si>
    <t>505-Electric Expenses</t>
  </si>
  <si>
    <t>506 Miscellaneous steam power expenses(506) Miscellaneous Steam Power Expenses</t>
  </si>
  <si>
    <t>7</t>
  </si>
  <si>
    <t>506 Miscellaneous steam power expenses</t>
  </si>
  <si>
    <t>FERC-1 p. 320 L10</t>
  </si>
  <si>
    <t>506-Misc Steam PWR Expenses</t>
  </si>
  <si>
    <t>507 Rents(507) Rents</t>
  </si>
  <si>
    <t>8</t>
  </si>
  <si>
    <t>507 Rents</t>
  </si>
  <si>
    <t>FERC-1 p. 320 L11</t>
  </si>
  <si>
    <t>507-Rents</t>
  </si>
  <si>
    <t>509 Allowances(509) Allowances</t>
  </si>
  <si>
    <t>9</t>
  </si>
  <si>
    <t>509 Allowances</t>
  </si>
  <si>
    <t>FERC-1 p. 320 L12</t>
  </si>
  <si>
    <t>510 Maintenance supervision and engineering(510) Maintenance Supervision and Engineering</t>
  </si>
  <si>
    <t>10</t>
  </si>
  <si>
    <t>510 Maintenance supervision and engineering</t>
  </si>
  <si>
    <t>FERC-1 p. 320 L15</t>
  </si>
  <si>
    <t>510-MTC Supervis &amp; Engineering</t>
  </si>
  <si>
    <t>511 Maintenance of structures(511) Maintenance of Structures</t>
  </si>
  <si>
    <t>11</t>
  </si>
  <si>
    <t>511 Maintenance of structures</t>
  </si>
  <si>
    <t>FERC-1 p. 320 L16</t>
  </si>
  <si>
    <t>511-Maint Of Structures</t>
  </si>
  <si>
    <t>512 Maintenance of boiler plant(512) Maintenance of Boiler Plant</t>
  </si>
  <si>
    <t>12</t>
  </si>
  <si>
    <t>512 Maintenance of boiler plant</t>
  </si>
  <si>
    <t>FERC-1 p. 320 L17</t>
  </si>
  <si>
    <t>512-Maint Of Boiler plant</t>
  </si>
  <si>
    <t>513 Maintenance of electric plant(513) Maintenance of Electric Plant</t>
  </si>
  <si>
    <t>13</t>
  </si>
  <si>
    <t>513 Maintenance of electric plant</t>
  </si>
  <si>
    <t>FERC-1 p. 320 L18</t>
  </si>
  <si>
    <t>513-Maint Of Electric Plant</t>
  </si>
  <si>
    <t>514 Maintenance of miscellaneous steam plant(514) Maintenance of Miscellaneous Steam Plant</t>
  </si>
  <si>
    <t>14</t>
  </si>
  <si>
    <t>514 Maintenance of miscellaneous steam plant</t>
  </si>
  <si>
    <t>FERC-1 p. 320 L19</t>
  </si>
  <si>
    <t>514-Maint Of Misc Steam Plant</t>
  </si>
  <si>
    <t>517 Operation supervision and engineering(517) Operation Supervision and Engineering</t>
  </si>
  <si>
    <t>15</t>
  </si>
  <si>
    <t>517 Operation supervision and engineering</t>
  </si>
  <si>
    <t>FERC-1 p. 320 L24</t>
  </si>
  <si>
    <t>517-Supervision &amp; Engineering</t>
  </si>
  <si>
    <t>518 Fuel(518) Fuel</t>
  </si>
  <si>
    <t>16</t>
  </si>
  <si>
    <t>518 Fuel</t>
  </si>
  <si>
    <t>FERC-1 p. 320 L25</t>
  </si>
  <si>
    <t>518-Nuclear Power</t>
  </si>
  <si>
    <t>519 Coolants and water(519) Coolants and Water</t>
  </si>
  <si>
    <t>17</t>
  </si>
  <si>
    <t>519 Coolants and water</t>
  </si>
  <si>
    <t>FERC-1 p. 320 L26</t>
  </si>
  <si>
    <t>519-Coolants &amp; Water</t>
  </si>
  <si>
    <t>520 Steam expenses(520) Steam Expenses</t>
  </si>
  <si>
    <t>18</t>
  </si>
  <si>
    <t>520 Steam expenses</t>
  </si>
  <si>
    <t>FERC-1 p. 320 L27</t>
  </si>
  <si>
    <t>520-Steam Expenses</t>
  </si>
  <si>
    <t>521 Steam from other sources(521) Steam from Other Sources</t>
  </si>
  <si>
    <t>19</t>
  </si>
  <si>
    <t>521 Steam from other sources</t>
  </si>
  <si>
    <t>FERC-1 p. 320 L28</t>
  </si>
  <si>
    <t>522 Steam transferred—Credit(Less) (522) Steam Transferred-Cr.</t>
  </si>
  <si>
    <t>20</t>
  </si>
  <si>
    <t>522 Steam transferred—Credit</t>
  </si>
  <si>
    <t>FERC-1 p. 320 L29</t>
  </si>
  <si>
    <t>523 Electric expenses(523) Electric Expenses</t>
  </si>
  <si>
    <t>21</t>
  </si>
  <si>
    <t>523 Electric expenses</t>
  </si>
  <si>
    <t>FERC-1 p. 320 L30</t>
  </si>
  <si>
    <t>523-Electric Expenses</t>
  </si>
  <si>
    <t>524 Miscellaneous nuclear power expenses(524) Miscellaneous Nuclear Power Expenses</t>
  </si>
  <si>
    <t>22</t>
  </si>
  <si>
    <t>524 Miscellaneous nuclear power expenses</t>
  </si>
  <si>
    <t>FERC-1 p. 320 L31</t>
  </si>
  <si>
    <t>524-Misc Nuclear PWR Expenses</t>
  </si>
  <si>
    <t>525 Rents (525) Rents</t>
  </si>
  <si>
    <t>23</t>
  </si>
  <si>
    <t xml:space="preserve">525 Rents </t>
  </si>
  <si>
    <t>FERC-1 p. 320 L32</t>
  </si>
  <si>
    <t>528 Maintenance supervision and engineering(528) Maintenance Supervision and Engineering</t>
  </si>
  <si>
    <t>24</t>
  </si>
  <si>
    <t>528 Maintenance supervision and engineering</t>
  </si>
  <si>
    <t>FERC-1 p. 320 L35</t>
  </si>
  <si>
    <t>528-MTC Supervis &amp; Engineering</t>
  </si>
  <si>
    <t>529 Maintenance of structures(529) Maintenance of Structures</t>
  </si>
  <si>
    <t>25</t>
  </si>
  <si>
    <t>529 Maintenance of structures</t>
  </si>
  <si>
    <t>FERC-1 p. 320 L36</t>
  </si>
  <si>
    <t>529-Maint Of Structures</t>
  </si>
  <si>
    <t>530 Maintenance of reactor plant equipment(530) Maintenance of Reactor Plant Equipment</t>
  </si>
  <si>
    <t>26</t>
  </si>
  <si>
    <t>530 Maintenance of reactor plant equipment</t>
  </si>
  <si>
    <t>FERC-1 p. 320 L37</t>
  </si>
  <si>
    <t>530-Maint Of Reactor plant</t>
  </si>
  <si>
    <t>531 Maintenance of electric plant(531) Maintenance of Electric Plant</t>
  </si>
  <si>
    <t>27</t>
  </si>
  <si>
    <t>531 Maintenance of electric plant</t>
  </si>
  <si>
    <t>FERC-1 p. 320 L38</t>
  </si>
  <si>
    <t>531-Maint Of Electric Plant</t>
  </si>
  <si>
    <t>532 Maintenance of miscellaneous nuclear plant(532) Maintenance of Miscellaneous Nuclear Plant</t>
  </si>
  <si>
    <t>28</t>
  </si>
  <si>
    <t>532 Maintenance of miscellaneous nuclear plant</t>
  </si>
  <si>
    <t>FERC-1 p. 320 L39</t>
  </si>
  <si>
    <t>532-Maint of Misc Nucl Plant</t>
  </si>
  <si>
    <t>29</t>
  </si>
  <si>
    <t>535 Operation supervision and engineering</t>
  </si>
  <si>
    <t>FERC-1 p. 320 L44</t>
  </si>
  <si>
    <t>30</t>
  </si>
  <si>
    <t>536 Water for power</t>
  </si>
  <si>
    <t>FERC-1 p. 320 L45</t>
  </si>
  <si>
    <t>31</t>
  </si>
  <si>
    <t>537 Hydraulic expenses</t>
  </si>
  <si>
    <t>FERC-1 p. 320 L46</t>
  </si>
  <si>
    <t>32</t>
  </si>
  <si>
    <t>538 Electric expenses</t>
  </si>
  <si>
    <t>FERC-1 p. 320 L47</t>
  </si>
  <si>
    <t>33</t>
  </si>
  <si>
    <t>539 Miscellaneous hydraulic power generation expenses</t>
  </si>
  <si>
    <t>FERC-1 p. 320 L48</t>
  </si>
  <si>
    <t>34</t>
  </si>
  <si>
    <t>540 Rents</t>
  </si>
  <si>
    <t>FERC-1 p. 320 L49</t>
  </si>
  <si>
    <t>35</t>
  </si>
  <si>
    <t>541 Maintenance supervision and engineering</t>
  </si>
  <si>
    <t>FERC-1 p. 320 L53</t>
  </si>
  <si>
    <t>36</t>
  </si>
  <si>
    <t>542 Maintenance of structures</t>
  </si>
  <si>
    <t>FERC-1 p. 320 L54</t>
  </si>
  <si>
    <t>37</t>
  </si>
  <si>
    <t>543 Maintenance of reservoirs, dams and waterways</t>
  </si>
  <si>
    <t>FERC-1 p. 320 L55</t>
  </si>
  <si>
    <t>38</t>
  </si>
  <si>
    <t>544 Maintenance of electric plant</t>
  </si>
  <si>
    <t>FERC-1 p. 320 L56</t>
  </si>
  <si>
    <t>39</t>
  </si>
  <si>
    <t>545 Maintenance of miscellaneous hydraulic plant</t>
  </si>
  <si>
    <t>FERC-1 p. 320 L57</t>
  </si>
  <si>
    <t>546 Operation supervision and engineering(546) Operation Supervision and Engineering</t>
  </si>
  <si>
    <t>40</t>
  </si>
  <si>
    <t>546 Operation supervision and engineering</t>
  </si>
  <si>
    <t>FERC-1 p. 321 L62</t>
  </si>
  <si>
    <t>546-Supervision &amp; Engineering</t>
  </si>
  <si>
    <t>547 Fuel(547) Fuel</t>
  </si>
  <si>
    <t>41</t>
  </si>
  <si>
    <t>547 Fuel</t>
  </si>
  <si>
    <t>FERC-1 p. 321 L63</t>
  </si>
  <si>
    <t>547-Other Power</t>
  </si>
  <si>
    <t>548 Generation expenses(548) Generation Expenses</t>
  </si>
  <si>
    <t>42</t>
  </si>
  <si>
    <t>548 Generation expenses</t>
  </si>
  <si>
    <t>FERC-1 p. 321 L64</t>
  </si>
  <si>
    <t>548-Generation Expenses</t>
  </si>
  <si>
    <t>549 Miscellaneous other power generation expenses(549) Miscellaneous Other Power Generation Expenses</t>
  </si>
  <si>
    <t>43</t>
  </si>
  <si>
    <t>549 Miscellaneous other power generation expenses</t>
  </si>
  <si>
    <t>FERC-1 p. 321 L65</t>
  </si>
  <si>
    <t>549-Misc Other Power Gen Exp</t>
  </si>
  <si>
    <t>550 Rents(550) Rents</t>
  </si>
  <si>
    <t>44</t>
  </si>
  <si>
    <t>550 Rents</t>
  </si>
  <si>
    <t>FERC-1 p. 321 L66</t>
  </si>
  <si>
    <t>551 Maintenance supervision and engineering(551) Maintenance Supervision and Engineering</t>
  </si>
  <si>
    <t>45</t>
  </si>
  <si>
    <t>551 Maintenance supervision and engineering</t>
  </si>
  <si>
    <t>FERC-1 p. 321 L69</t>
  </si>
  <si>
    <t>551-MTC Supervis &amp; Engineering</t>
  </si>
  <si>
    <t>552 Maintenance of structures(552) Maintenance of Structures</t>
  </si>
  <si>
    <t>46</t>
  </si>
  <si>
    <t>552 Maintenance of structures</t>
  </si>
  <si>
    <t>FERC-1 p. 321 L70</t>
  </si>
  <si>
    <t>552-Maint Of Structures</t>
  </si>
  <si>
    <t>553 Maintenance of generating and electric plant(553) Maintenance of Generating and Electric Plant</t>
  </si>
  <si>
    <t>47</t>
  </si>
  <si>
    <t>553 Maintenance of generating and electric plant</t>
  </si>
  <si>
    <t>FERC-1 p. 321 L71</t>
  </si>
  <si>
    <t>553-MTC Generating &amp; Elect plt</t>
  </si>
  <si>
    <t>554 Maintenance of miscellaneous other power generation plant(554) Maintenance of Miscellaneous Other Power Generation Plant</t>
  </si>
  <si>
    <t>48</t>
  </si>
  <si>
    <t>554 Maintenance of miscellaneous other power generation plant</t>
  </si>
  <si>
    <t>FERC-1 p. 321 L72</t>
  </si>
  <si>
    <t>554-Maint Misc Other Pwr Gen Plt</t>
  </si>
  <si>
    <t>49</t>
  </si>
  <si>
    <t>TOTAL</t>
  </si>
  <si>
    <t>Sum L1 to L48</t>
  </si>
  <si>
    <t>50</t>
  </si>
  <si>
    <t>Non Fuel Demand/Energy Allocator</t>
  </si>
  <si>
    <t>L49 Col (a) (b)</t>
  </si>
  <si>
    <t>=</t>
  </si>
  <si>
    <t>51</t>
  </si>
  <si>
    <t>Allocator used in A-7, L13 Col (d)</t>
  </si>
  <si>
    <t xml:space="preserve"> = % of total Col (d)</t>
  </si>
  <si>
    <t>Details of Account 501</t>
  </si>
  <si>
    <t>501110-SAP-Fuel Expense Recoverable-Steam-A04 Fuel</t>
  </si>
  <si>
    <t>Fuel Expense Recoverable-Steam-A04 Fuel</t>
  </si>
  <si>
    <t xml:space="preserve">501111-FUEL OIL RECOVERABLE ADJUSTMENTS                  </t>
  </si>
  <si>
    <t xml:space="preserve">501120-FUEL-RECOVERABLE FUEL GAS                         </t>
  </si>
  <si>
    <t xml:space="preserve">501130-OIL, RECOV TEMPERATURE &amp; CALIBRATION ADJ          </t>
  </si>
  <si>
    <t xml:space="preserve">501140-RECOVERABLE FUEL,COAL(GENERATION)                 </t>
  </si>
  <si>
    <t xml:space="preserve">501141-SJRPP/SCHERER COAL CARS DEPR EXPENSE              </t>
  </si>
  <si>
    <t xml:space="preserve">501144-RECOVERABLE FUEL COAL ADDITIVES                   </t>
  </si>
  <si>
    <t xml:space="preserve">501160-RECOVERABLE FUEL, DISTILLATE(GENERATION)          </t>
  </si>
  <si>
    <t>501210-SAP-Fuel Exp Non-Recov-A09 NonRec Fuel</t>
  </si>
  <si>
    <t>Fuel Exp Non-Recov-A09 NonRec Fuel</t>
  </si>
  <si>
    <t xml:space="preserve">501230-OIL, NON-RECOV TERMINAL &amp; TRSPT EXP               </t>
  </si>
  <si>
    <t xml:space="preserve">501250-NON-RECOVERABLE FUEL,COAL (ADJ)                   </t>
  </si>
  <si>
    <t xml:space="preserve">501260-ASH HANDLING EXPENSE                              </t>
  </si>
  <si>
    <t xml:space="preserve">501270-FUEL-NON-RECOVERABLE-NON M&amp;S EXPENSES             </t>
  </si>
  <si>
    <t xml:space="preserve">501271-FUEL-NON-RECOVERABLE-NON M&amp;S EXP, GAS             </t>
  </si>
  <si>
    <t>a/</t>
  </si>
  <si>
    <t xml:space="preserve">     Total A/C 501</t>
  </si>
  <si>
    <t>Details of Account 518</t>
  </si>
  <si>
    <t>518000-NUCLEAR  FUEL EXPENSE</t>
  </si>
  <si>
    <t>518000</t>
  </si>
  <si>
    <t>518110-SAP-Nuclear Fuel Exp-Recov Cost-A04 Fuel</t>
  </si>
  <si>
    <t>Nuclear Fuel Exp-Recov Cost-A04 Fuel</t>
  </si>
  <si>
    <t>518151-SAP-Nuclear Fuel Exp-Disposal Cost-A04 Fuel</t>
  </si>
  <si>
    <t>Nuclear Fuel Exp-Disposal Cost-A04 Fuel</t>
  </si>
  <si>
    <t xml:space="preserve">518152-NUC FUEL EXP-DSPL CST-CURR-ST LUCIE #2            </t>
  </si>
  <si>
    <t xml:space="preserve">518153-NUC FUEL EXP-DSPL CST-CURR-TURKEY PT #3           </t>
  </si>
  <si>
    <t xml:space="preserve">518154-NUC FUEL EXP-DSPL CST-CURR-TURKEY PT #4           </t>
  </si>
  <si>
    <t>518180-SAP-Nuclear Fuel Exp-Recover Adjust-A04 Fuel</t>
  </si>
  <si>
    <t>518201-SAP-Nuclear Fuel Exp-Last Core-A09 NonRecv Fuel</t>
  </si>
  <si>
    <t>518201</t>
  </si>
  <si>
    <t>Nuclear Fuel Exp-Last Core-A09 NonRecv Fuel</t>
  </si>
  <si>
    <t>b/</t>
  </si>
  <si>
    <t xml:space="preserve">     Total A/C 518</t>
  </si>
  <si>
    <t>Details of Account 547</t>
  </si>
  <si>
    <t>547110-SAP-Fuel Expense-Oth Prod-Recoverbl-A04-Fuel</t>
  </si>
  <si>
    <t>Fuel Expense-Oth Prod-Recoverbl-A04-Fuel</t>
  </si>
  <si>
    <t xml:space="preserve">547120-FUEL-RECOVERABLE FUEL,GAS                         </t>
  </si>
  <si>
    <t xml:space="preserve">547130-OIL, RECOV TEMPERATUE &amp; CALIBRATION ADJ           </t>
  </si>
  <si>
    <t>547210-SAP-Fuel Expense-Oth Prod-A09 Non Recov Fuel</t>
  </si>
  <si>
    <t>Fuel Expense-Oth Prod-A09 Non Recov Fuel</t>
  </si>
  <si>
    <t xml:space="preserve">547270-FUEL-NON-RECOV-NON M&amp;S EXP-OIL                    </t>
  </si>
  <si>
    <t xml:space="preserve">547271-FUEL-NON-RECOV-NON M&amp;S EXP-GAS                    </t>
  </si>
  <si>
    <t>c/</t>
  </si>
  <si>
    <t xml:space="preserve">     Total A/C 547</t>
  </si>
  <si>
    <t>REV_CLASS</t>
  </si>
  <si>
    <t>RATE_CODE</t>
  </si>
  <si>
    <t>RT_TARIFF</t>
  </si>
  <si>
    <t>SumOfCUST_CHG</t>
  </si>
  <si>
    <t>SumOfDEM_CHG</t>
  </si>
  <si>
    <t>SumOfMAX_DEMCHG</t>
  </si>
  <si>
    <t>SumOfTRF_CHG</t>
  </si>
  <si>
    <t>SumOfOTH_BB_OL</t>
  </si>
  <si>
    <t>SumOfOTH_BB</t>
  </si>
  <si>
    <t>SumOfONP_FUEL</t>
  </si>
  <si>
    <t>SumOfOFFP_FUEL</t>
  </si>
  <si>
    <t>SumOfCURT_CR</t>
  </si>
  <si>
    <t>SumOfCILCPENLTY</t>
  </si>
  <si>
    <t>SumOfRB_CURT_CR</t>
  </si>
  <si>
    <t>SumOfLMIS_CR</t>
  </si>
  <si>
    <t>SumOfTRANS_CR</t>
  </si>
  <si>
    <t>SumOfREG_FL_ADJ</t>
  </si>
  <si>
    <t>SumOfOP_FL_ADJ</t>
  </si>
  <si>
    <t>SumOfFP_FL_ADJ</t>
  </si>
  <si>
    <t>SumOfCOSP_CHG</t>
  </si>
  <si>
    <t>SumOfTU_FL_ADJ</t>
  </si>
  <si>
    <t>SumOfSTORM_BOND_RPY</t>
  </si>
  <si>
    <t>SumOfSTORM_BOND_TAX</t>
  </si>
  <si>
    <t>SumOfINTERRM_STORM_SURCHG</t>
  </si>
  <si>
    <t>SumOfECCR</t>
  </si>
  <si>
    <t>SumOfOBC</t>
  </si>
  <si>
    <t>SumOfCPRC</t>
  </si>
  <si>
    <t>SumOfECRC</t>
  </si>
  <si>
    <t>SumOfRTPADMCHG</t>
  </si>
  <si>
    <t>OL-1</t>
  </si>
  <si>
    <t>OL-1J</t>
  </si>
  <si>
    <t>RSDPR-1</t>
  </si>
  <si>
    <t>RS-1</t>
  </si>
  <si>
    <t>RST-1</t>
  </si>
  <si>
    <t>RS-1J</t>
  </si>
  <si>
    <t>PRS-1</t>
  </si>
  <si>
    <t>RTR-1</t>
  </si>
  <si>
    <t>1 Total</t>
  </si>
  <si>
    <t>CILC-1D</t>
  </si>
  <si>
    <t>CILC-1T</t>
  </si>
  <si>
    <t>CILC-1G</t>
  </si>
  <si>
    <t>GSLD-1</t>
  </si>
  <si>
    <t>GSLD-2</t>
  </si>
  <si>
    <t>GSLDT-1</t>
  </si>
  <si>
    <t>GSLDT-2</t>
  </si>
  <si>
    <t>GS-1</t>
  </si>
  <si>
    <t>GST-1</t>
  </si>
  <si>
    <t>GSDT-1</t>
  </si>
  <si>
    <t>CS-2</t>
  </si>
  <si>
    <t>GSD-1</t>
  </si>
  <si>
    <t>CS-1</t>
  </si>
  <si>
    <t>CST-1</t>
  </si>
  <si>
    <t>CST-2</t>
  </si>
  <si>
    <t>SST-1</t>
  </si>
  <si>
    <t>SL-2</t>
  </si>
  <si>
    <t>SL-1</t>
  </si>
  <si>
    <t>GSLDT-3</t>
  </si>
  <si>
    <t>HLFT-2</t>
  </si>
  <si>
    <t>HLFT-3</t>
  </si>
  <si>
    <t>GSCU-1</t>
  </si>
  <si>
    <t>HLFT-1</t>
  </si>
  <si>
    <t>SDTR-2A</t>
  </si>
  <si>
    <t>SDTR-3A</t>
  </si>
  <si>
    <t>SDTR-1A</t>
  </si>
  <si>
    <t>SDTR-2B</t>
  </si>
  <si>
    <t>SDTR-3B</t>
  </si>
  <si>
    <t>SDTR-1B</t>
  </si>
  <si>
    <t>SST-3</t>
  </si>
  <si>
    <t>2 Total</t>
  </si>
  <si>
    <t>CST-3</t>
  </si>
  <si>
    <t>GSLD-3</t>
  </si>
  <si>
    <t>3 Total</t>
  </si>
  <si>
    <t>MET</t>
  </si>
  <si>
    <t>4 Total</t>
  </si>
  <si>
    <t>OS-2</t>
  </si>
  <si>
    <t>5 Total</t>
  </si>
  <si>
    <t>Grand Total</t>
  </si>
  <si>
    <t>SumOfNON-STD_MTR_ENRL</t>
  </si>
  <si>
    <t>SumOfNON-STD_MTR_SRCH</t>
  </si>
  <si>
    <t>2014 Rate and Revenue</t>
  </si>
  <si>
    <t>2014 Customer Revenue</t>
  </si>
  <si>
    <t>2014 Demand Revenue</t>
  </si>
  <si>
    <t>2014 Base Revenue</t>
  </si>
  <si>
    <t>CoCd</t>
  </si>
  <si>
    <t>Account</t>
  </si>
  <si>
    <t>Assignment</t>
  </si>
  <si>
    <t>DocumentNo</t>
  </si>
  <si>
    <t>Text</t>
  </si>
  <si>
    <t>Doc. Date</t>
  </si>
  <si>
    <t>Amount in local cur.</t>
  </si>
  <si>
    <t>LCurr</t>
  </si>
  <si>
    <t>USD</t>
  </si>
  <si>
    <t>CUSTOMER CHARGE REVENUE</t>
  </si>
  <si>
    <t>DEMAND CHARGE REVENUE</t>
  </si>
  <si>
    <t>ENERGY AND LIGHTING RELATED REVENUE</t>
  </si>
  <si>
    <t>CLAUSES AND STORM CHARGES</t>
  </si>
  <si>
    <t>2014 Energy &amp; Lighting Revenue</t>
  </si>
  <si>
    <t>2014 Base Revenue from Electric Sales</t>
  </si>
  <si>
    <t>2014 Net - Total variable non-fuel O&amp;M</t>
  </si>
  <si>
    <t>Customer Revenue</t>
  </si>
  <si>
    <t>Demand Revenue</t>
  </si>
  <si>
    <t>Denominator Value</t>
  </si>
  <si>
    <t>Numerator Value</t>
  </si>
  <si>
    <t>Percent of cost recoved through fixed charge</t>
  </si>
  <si>
    <t>Fixed Cost Base Revenue</t>
  </si>
  <si>
    <t>Fixed Charge Base Revenues</t>
  </si>
  <si>
    <t>SumOfCDR</t>
  </si>
  <si>
    <t>BASE ADJUSTED CREDITS</t>
  </si>
  <si>
    <t>20140131</t>
  </si>
  <si>
    <t>105699982</t>
  </si>
  <si>
    <t>A02</t>
  </si>
  <si>
    <t/>
  </si>
  <si>
    <t>01</t>
  </si>
  <si>
    <t>9442300</t>
  </si>
  <si>
    <t>2014</t>
  </si>
  <si>
    <t>YD</t>
  </si>
  <si>
    <t>20140228</t>
  </si>
  <si>
    <t>105883017</t>
  </si>
  <si>
    <t>02</t>
  </si>
  <si>
    <t>20140331</t>
  </si>
  <si>
    <t>106073857</t>
  </si>
  <si>
    <t>03</t>
  </si>
  <si>
    <t>20140430</t>
  </si>
  <si>
    <t>106262382</t>
  </si>
  <si>
    <t>04</t>
  </si>
  <si>
    <t>20140531</t>
  </si>
  <si>
    <t>106446818</t>
  </si>
  <si>
    <t>05</t>
  </si>
  <si>
    <t>20140630</t>
  </si>
  <si>
    <t>106654559</t>
  </si>
  <si>
    <t>06</t>
  </si>
  <si>
    <t>20140731</t>
  </si>
  <si>
    <t>106845776</t>
  </si>
  <si>
    <t>07</t>
  </si>
  <si>
    <t>20140831</t>
  </si>
  <si>
    <t>107040193</t>
  </si>
  <si>
    <t>08</t>
  </si>
  <si>
    <t>20140930</t>
  </si>
  <si>
    <t>107232552</t>
  </si>
  <si>
    <t>09</t>
  </si>
  <si>
    <t>20141031</t>
  </si>
  <si>
    <t>107434213</t>
  </si>
  <si>
    <t>20141130</t>
  </si>
  <si>
    <t>107601895</t>
  </si>
  <si>
    <t>20141231</t>
  </si>
  <si>
    <t>107800835</t>
  </si>
  <si>
    <t>2014 CILC Incentive Adjustment</t>
  </si>
  <si>
    <t>FPL RC-16</t>
  </si>
  <si>
    <t>OPC 006662</t>
  </si>
  <si>
    <t>OPC 006663</t>
  </si>
  <si>
    <t>OPC 006664</t>
  </si>
  <si>
    <t>OPC 006665</t>
  </si>
  <si>
    <t>OPC 006666</t>
  </si>
  <si>
    <t>OPC 006667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</si>
</sst>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.00000000_);_(* \(#,##0.00000000\);_(* &quot;-&quot;_);_(@_)"/>
    <numFmt numFmtId="166" formatCode="_(* #,##0_);_(* \(#,##0\);_(* &quot;-&quot;??_);_(@_)"/>
    <numFmt numFmtId="167" formatCode="m\-d\-yy"/>
    <numFmt numFmtId="168" formatCode=";;;\(@\)"/>
    <numFmt numFmtId="169" formatCode="0."/>
    <numFmt numFmtId="170" formatCode="_-* #,##0.0_-;\-* #,##0.0_-;_-* &quot;-&quot;??_-;_-@_-"/>
    <numFmt numFmtId="171" formatCode="#,##0.00&quot; $&quot;;\-#,##0.00&quot; $&quot;"/>
    <numFmt numFmtId="172" formatCode="0.00_)"/>
    <numFmt numFmtId="173" formatCode="General_)"/>
    <numFmt numFmtId="174" formatCode="_(* #,##0_);_(* \(#,##0\);_(* &quot;&quot;_);_(@_)"/>
    <numFmt numFmtId="175" formatCode="#,###.0000"/>
    <numFmt numFmtId="176" formatCode="_(* #,##0,_);_(* \(#,##0,\);_(* &quot;-   &quot;_);_(@_)"/>
    <numFmt numFmtId="177" formatCode="_(* #,##0.0,_);_(* \(#,##0.0,\);_(* &quot;-   &quot;_);_(@_)"/>
    <numFmt numFmtId="178" formatCode="mm/dd/yyyy"/>
  </numFmts>
  <fonts count="83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 val="singleAccounting"/>
      <sz val="12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2"/>
      <color rgb="FF00B050"/>
      <name val="Times New Roman"/>
      <family val="1"/>
    </font>
    <font>
      <sz val="12"/>
      <color rgb="FF0070C0"/>
      <name val="Times New Roman"/>
      <family val="1"/>
    </font>
    <font>
      <b/>
      <sz val="9"/>
      <color indexed="81"/>
      <name val="Tahoma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0"/>
      <name val="MS Sans Serif"/>
      <family val="2"/>
    </font>
    <font>
      <b/>
      <sz val="10"/>
      <color indexed="64"/>
      <name val="Arial"/>
      <family val="2"/>
    </font>
    <font>
      <sz val="8.5"/>
      <name val="MS Sans Serif"/>
      <family val="2"/>
    </font>
    <font>
      <sz val="10"/>
      <color theme="1"/>
      <name val="Arial"/>
      <family val="2"/>
    </font>
    <font>
      <sz val="8"/>
      <color indexed="72"/>
      <name val="Courier New"/>
      <family val="3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name val="??"/>
      <family val="3"/>
      <charset val="129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sz val="10"/>
      <name val="Courier"/>
      <family val="3"/>
    </font>
    <font>
      <sz val="8"/>
      <name val="Helv"/>
    </font>
    <font>
      <b/>
      <sz val="11"/>
      <color indexed="63"/>
      <name val="Calibri"/>
      <family val="2"/>
    </font>
    <font>
      <sz val="9"/>
      <name val="Arial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8"/>
      <color indexed="62"/>
      <name val="Cambria"/>
      <family val="2"/>
    </font>
    <font>
      <b/>
      <sz val="10"/>
      <color indexed="12"/>
      <name val="MS Sans Serif"/>
      <family val="2"/>
    </font>
    <font>
      <b/>
      <sz val="18"/>
      <color indexed="56"/>
      <name val="Cambria"/>
      <family val="2"/>
    </font>
    <font>
      <sz val="8"/>
      <color indexed="12"/>
      <name val="Arial"/>
      <family val="2"/>
    </font>
    <font>
      <sz val="12"/>
      <color rgb="FF000000"/>
      <name val="Calibri"/>
      <family val="2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b/>
      <sz val="12"/>
      <color rgb="FFFF000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1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12"/>
      </patternFill>
    </fill>
    <fill>
      <patternFill patternType="solid">
        <fgColor rgb="FFEF9E91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844">
    <xf numFmtId="164" fontId="0" fillId="0" borderId="0">
      <alignment horizontal="left" wrapText="1"/>
    </xf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16" borderId="3" applyNumberFormat="0" applyProtection="0">
      <alignment horizontal="left" vertical="center" inden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17" borderId="0">
      <alignment horizontal="center" vertical="top"/>
    </xf>
    <xf numFmtId="0" fontId="13" fillId="18" borderId="0">
      <alignment horizontal="left" vertical="top"/>
    </xf>
    <xf numFmtId="0" fontId="13" fillId="18" borderId="0">
      <alignment horizontal="right" vertical="top"/>
    </xf>
    <xf numFmtId="0" fontId="14" fillId="19" borderId="0">
      <alignment horizontal="left" vertical="top"/>
    </xf>
    <xf numFmtId="0" fontId="14" fillId="19" borderId="0">
      <alignment horizontal="right" vertical="top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0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2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4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6" borderId="0" applyNumberFormat="0" applyBorder="0" applyAlignment="0" applyProtection="0"/>
    <xf numFmtId="0" fontId="15" fillId="24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0" borderId="0" applyNumberFormat="0" applyBorder="0" applyAlignment="0" applyProtection="0"/>
    <xf numFmtId="0" fontId="15" fillId="2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0" borderId="0" applyNumberFormat="0" applyBorder="0" applyAlignment="0" applyProtection="0"/>
    <xf numFmtId="0" fontId="15" fillId="2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32" borderId="0" applyNumberFormat="0" applyBorder="0" applyAlignment="0" applyProtection="0"/>
    <xf numFmtId="0" fontId="15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22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35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37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5" fillId="43" borderId="0" applyNumberFormat="0" applyBorder="0" applyAlignment="0" applyProtection="0"/>
    <xf numFmtId="0" fontId="15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46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50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35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5" fillId="52" borderId="0" applyNumberFormat="0" applyBorder="0" applyAlignment="0" applyProtection="0"/>
    <xf numFmtId="0" fontId="15" fillId="44" borderId="0" applyNumberFormat="0" applyBorder="0" applyAlignment="0" applyProtection="0"/>
    <xf numFmtId="0" fontId="17" fillId="53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167" fontId="18" fillId="54" borderId="7">
      <alignment horizontal="center" vertical="center"/>
    </xf>
    <xf numFmtId="167" fontId="18" fillId="54" borderId="7">
      <alignment horizontal="center" vertical="center"/>
    </xf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1" fillId="27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0" fillId="55" borderId="8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0" fontId="22" fillId="56" borderId="9" applyNumberFormat="0" applyAlignment="0" applyProtection="0"/>
    <xf numFmtId="168" fontId="23" fillId="0" borderId="0">
      <alignment horizontal="center" wrapText="1"/>
    </xf>
    <xf numFmtId="41" fontId="8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28" fillId="0" borderId="0" applyAlignment="0">
      <alignment vertical="top"/>
      <protection locked="0"/>
    </xf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" fontId="8" fillId="57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57" borderId="0" applyFont="0" applyFill="0" applyBorder="0" applyAlignment="0" applyProtection="0"/>
    <xf numFmtId="0" fontId="8" fillId="0" borderId="1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5" fillId="0" borderId="0" applyFont="0" applyFill="0" applyBorder="0" applyAlignment="0" applyProtection="0"/>
    <xf numFmtId="8" fontId="24" fillId="0" borderId="0" applyFont="0" applyFill="0" applyBorder="0" applyAlignment="0" applyProtection="0"/>
    <xf numFmtId="44" fontId="15" fillId="0" borderId="0" applyFont="0" applyFill="0" applyBorder="0" applyAlignment="0" applyProtection="0"/>
    <xf numFmtId="8" fontId="24" fillId="0" borderId="0" applyFont="0" applyFill="0" applyBorder="0" applyAlignment="0" applyProtection="0"/>
    <xf numFmtId="44" fontId="8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9" fillId="0" borderId="0" applyFont="0" applyFill="0" applyBorder="0" applyAlignment="0" applyProtection="0"/>
    <xf numFmtId="8" fontId="2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2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2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24" fillId="0" borderId="0" applyFont="0" applyFill="0" applyBorder="0" applyAlignment="0" applyProtection="0"/>
    <xf numFmtId="5" fontId="8" fillId="57" borderId="0" applyFont="0" applyFill="0" applyBorder="0" applyAlignment="0" applyProtection="0"/>
    <xf numFmtId="6" fontId="31" fillId="0" borderId="0">
      <protection locked="0"/>
    </xf>
    <xf numFmtId="169" fontId="3" fillId="0" borderId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0" fontId="8" fillId="0" borderId="0">
      <protection locked="0"/>
    </xf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38" fontId="7" fillId="61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1" fontId="8" fillId="0" borderId="0">
      <protection locked="0"/>
    </xf>
    <xf numFmtId="171" fontId="8" fillId="0" borderId="0">
      <protection locked="0"/>
    </xf>
    <xf numFmtId="0" fontId="42" fillId="0" borderId="17" applyNumberFormat="0" applyFill="0" applyAlignment="0" applyProtection="0"/>
    <xf numFmtId="0" fontId="43" fillId="0" borderId="0" applyNumberFormat="0" applyFill="0" applyBorder="0" applyAlignment="0" applyProtection="0"/>
    <xf numFmtId="10" fontId="7" fillId="62" borderId="2" applyNumberFormat="0" applyBorder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26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4" fillId="30" borderId="8" applyNumberFormat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166" fontId="18" fillId="0" borderId="0">
      <alignment horizontal="center"/>
    </xf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8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37" fontId="49" fillId="0" borderId="0"/>
    <xf numFmtId="172" fontId="50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4" fillId="0" borderId="0"/>
    <xf numFmtId="0" fontId="24" fillId="0" borderId="0"/>
    <xf numFmtId="0" fontId="8" fillId="0" borderId="0"/>
    <xf numFmtId="0" fontId="52" fillId="0" borderId="0"/>
    <xf numFmtId="0" fontId="27" fillId="0" borderId="0"/>
    <xf numFmtId="0" fontId="2" fillId="0" borderId="0"/>
    <xf numFmtId="37" fontId="53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8" fillId="0" borderId="0"/>
    <xf numFmtId="0" fontId="27" fillId="0" borderId="0"/>
    <xf numFmtId="0" fontId="7" fillId="63" borderId="0"/>
    <xf numFmtId="0" fontId="7" fillId="63" borderId="0"/>
    <xf numFmtId="0" fontId="2" fillId="0" borderId="0"/>
    <xf numFmtId="0" fontId="2" fillId="0" borderId="0"/>
    <xf numFmtId="0" fontId="52" fillId="0" borderId="0"/>
    <xf numFmtId="0" fontId="27" fillId="0" borderId="0"/>
    <xf numFmtId="0" fontId="8" fillId="0" borderId="0"/>
    <xf numFmtId="164" fontId="3" fillId="0" borderId="0">
      <alignment horizontal="left" wrapText="1"/>
    </xf>
    <xf numFmtId="0" fontId="24" fillId="0" borderId="0"/>
    <xf numFmtId="0" fontId="8" fillId="0" borderId="0"/>
    <xf numFmtId="0" fontId="28" fillId="0" borderId="0" applyAlignment="0">
      <alignment vertical="top"/>
      <protection locked="0"/>
    </xf>
    <xf numFmtId="0" fontId="28" fillId="0" borderId="0" applyAlignment="0">
      <alignment vertical="top"/>
      <protection locked="0"/>
    </xf>
    <xf numFmtId="0" fontId="52" fillId="0" borderId="0"/>
    <xf numFmtId="0" fontId="27" fillId="0" borderId="0"/>
    <xf numFmtId="0" fontId="8" fillId="0" borderId="0"/>
    <xf numFmtId="0" fontId="7" fillId="63" borderId="0"/>
    <xf numFmtId="0" fontId="7" fillId="63" borderId="0"/>
    <xf numFmtId="0" fontId="7" fillId="63" borderId="0"/>
    <xf numFmtId="0" fontId="52" fillId="0" borderId="0"/>
    <xf numFmtId="0" fontId="27" fillId="0" borderId="0"/>
    <xf numFmtId="0" fontId="8" fillId="0" borderId="0"/>
    <xf numFmtId="0" fontId="51" fillId="0" borderId="0"/>
    <xf numFmtId="0" fontId="2" fillId="0" borderId="0"/>
    <xf numFmtId="0" fontId="7" fillId="63" borderId="0"/>
    <xf numFmtId="0" fontId="7" fillId="63" borderId="0"/>
    <xf numFmtId="0" fontId="52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7" fillId="63" borderId="0"/>
    <xf numFmtId="0" fontId="52" fillId="0" borderId="0"/>
    <xf numFmtId="0" fontId="27" fillId="0" borderId="0"/>
    <xf numFmtId="0" fontId="2" fillId="0" borderId="0"/>
    <xf numFmtId="0" fontId="52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54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2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2" fillId="0" borderId="0"/>
    <xf numFmtId="164" fontId="3" fillId="0" borderId="0">
      <alignment horizontal="left" wrapText="1"/>
    </xf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164" fontId="3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3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52" fillId="0" borderId="0"/>
    <xf numFmtId="0" fontId="52" fillId="0" borderId="0"/>
    <xf numFmtId="0" fontId="8" fillId="0" borderId="0"/>
    <xf numFmtId="0" fontId="1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27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0" fontId="8" fillId="24" borderId="20" applyNumberFormat="0" applyFont="0" applyAlignment="0" applyProtection="0"/>
    <xf numFmtId="174" fontId="8" fillId="0" borderId="0"/>
    <xf numFmtId="175" fontId="7" fillId="0" borderId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27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10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57" fillId="0" borderId="4">
      <alignment horizontal="center"/>
    </xf>
    <xf numFmtId="3" fontId="24" fillId="0" borderId="0" applyFont="0" applyFill="0" applyBorder="0" applyAlignment="0" applyProtection="0"/>
    <xf numFmtId="0" fontId="24" fillId="64" borderId="0" applyNumberFormat="0" applyFont="0" applyBorder="0" applyAlignment="0" applyProtection="0"/>
    <xf numFmtId="0" fontId="58" fillId="0" borderId="22"/>
    <xf numFmtId="4" fontId="7" fillId="30" borderId="3" applyNumberFormat="0" applyProtection="0">
      <alignment vertical="center"/>
    </xf>
    <xf numFmtId="4" fontId="7" fillId="30" borderId="3" applyNumberFormat="0" applyProtection="0">
      <alignment vertical="center"/>
    </xf>
    <xf numFmtId="0" fontId="8" fillId="0" borderId="0"/>
    <xf numFmtId="0" fontId="8" fillId="0" borderId="0"/>
    <xf numFmtId="4" fontId="7" fillId="30" borderId="3" applyNumberFormat="0" applyProtection="0">
      <alignment vertical="center"/>
    </xf>
    <xf numFmtId="4" fontId="59" fillId="30" borderId="23" applyNumberFormat="0" applyProtection="0">
      <alignment vertical="center"/>
    </xf>
    <xf numFmtId="0" fontId="8" fillId="0" borderId="0"/>
    <xf numFmtId="0" fontId="8" fillId="0" borderId="0"/>
    <xf numFmtId="0" fontId="8" fillId="0" borderId="0"/>
    <xf numFmtId="4" fontId="7" fillId="65" borderId="3" applyNumberFormat="0" applyProtection="0">
      <alignment horizontal="left" vertical="center" indent="1"/>
    </xf>
    <xf numFmtId="4" fontId="7" fillId="65" borderId="3" applyNumberFormat="0" applyProtection="0">
      <alignment horizontal="left" vertical="center" indent="1"/>
    </xf>
    <xf numFmtId="0" fontId="60" fillId="30" borderId="23" applyNumberFormat="0" applyProtection="0">
      <alignment horizontal="left" vertical="top" indent="1"/>
    </xf>
    <xf numFmtId="0" fontId="8" fillId="0" borderId="0"/>
    <xf numFmtId="0" fontId="8" fillId="0" borderId="0"/>
    <xf numFmtId="0" fontId="8" fillId="0" borderId="0"/>
    <xf numFmtId="4" fontId="7" fillId="36" borderId="3" applyNumberFormat="0" applyProtection="0">
      <alignment horizontal="left" vertical="center" indent="1"/>
    </xf>
    <xf numFmtId="4" fontId="7" fillId="36" borderId="3" applyNumberFormat="0" applyProtection="0">
      <alignment horizontal="left" vertical="center" indent="1"/>
    </xf>
    <xf numFmtId="0" fontId="8" fillId="0" borderId="0"/>
    <xf numFmtId="0" fontId="8" fillId="0" borderId="0"/>
    <xf numFmtId="4" fontId="7" fillId="36" borderId="3" applyNumberFormat="0" applyProtection="0">
      <alignment horizontal="left" vertical="center" indent="1"/>
    </xf>
    <xf numFmtId="4" fontId="29" fillId="23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29" fillId="22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29" fillId="46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29" fillId="32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29" fillId="37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29" fillId="34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29" fillId="50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29" fillId="66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29" fillId="31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60" fillId="67" borderId="24" applyNumberFormat="0" applyProtection="0">
      <alignment horizontal="left" vertical="center" indent="1"/>
    </xf>
    <xf numFmtId="0" fontId="8" fillId="0" borderId="0"/>
    <xf numFmtId="0" fontId="8" fillId="0" borderId="0"/>
    <xf numFmtId="0" fontId="8" fillId="0" borderId="0"/>
    <xf numFmtId="4" fontId="29" fillId="16" borderId="0" applyNumberFormat="0" applyProtection="0">
      <alignment horizontal="left" vertical="center" indent="1"/>
    </xf>
    <xf numFmtId="0" fontId="8" fillId="0" borderId="0"/>
    <xf numFmtId="0" fontId="8" fillId="0" borderId="0"/>
    <xf numFmtId="0" fontId="8" fillId="0" borderId="0"/>
    <xf numFmtId="4" fontId="61" fillId="51" borderId="0" applyNumberFormat="0" applyProtection="0">
      <alignment horizontal="left" vertical="center" indent="1"/>
    </xf>
    <xf numFmtId="0" fontId="8" fillId="0" borderId="0"/>
    <xf numFmtId="0" fontId="8" fillId="0" borderId="0"/>
    <xf numFmtId="0" fontId="8" fillId="0" borderId="0"/>
    <xf numFmtId="4" fontId="29" fillId="68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4" fontId="29" fillId="16" borderId="0" applyNumberFormat="0" applyProtection="0">
      <alignment horizontal="left" vertical="center" indent="1"/>
    </xf>
    <xf numFmtId="4" fontId="7" fillId="16" borderId="25" applyNumberFormat="0" applyProtection="0">
      <alignment horizontal="left" vertical="center" indent="1"/>
    </xf>
    <xf numFmtId="0" fontId="8" fillId="0" borderId="0"/>
    <xf numFmtId="0" fontId="8" fillId="0" borderId="0"/>
    <xf numFmtId="4" fontId="29" fillId="68" borderId="0" applyNumberFormat="0" applyProtection="0">
      <alignment horizontal="left" vertical="center" indent="1"/>
    </xf>
    <xf numFmtId="4" fontId="7" fillId="68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7" fillId="27" borderId="3" applyNumberFormat="0" applyProtection="0">
      <alignment horizontal="left" vertical="center" indent="1"/>
    </xf>
    <xf numFmtId="0" fontId="7" fillId="27" borderId="3" applyNumberFormat="0" applyProtection="0">
      <alignment horizontal="left" vertical="center" indent="1"/>
    </xf>
    <xf numFmtId="0" fontId="8" fillId="0" borderId="0"/>
    <xf numFmtId="0" fontId="8" fillId="0" borderId="0"/>
    <xf numFmtId="0" fontId="7" fillId="27" borderId="3" applyNumberFormat="0" applyProtection="0">
      <alignment horizontal="left" vertical="center" indent="1"/>
    </xf>
    <xf numFmtId="0" fontId="7" fillId="51" borderId="23" applyNumberFormat="0" applyProtection="0">
      <alignment horizontal="left" vertical="top" indent="1"/>
    </xf>
    <xf numFmtId="0" fontId="7" fillId="51" borderId="23" applyNumberFormat="0" applyProtection="0">
      <alignment horizontal="left" vertical="top" indent="1"/>
    </xf>
    <xf numFmtId="0" fontId="8" fillId="0" borderId="0"/>
    <xf numFmtId="0" fontId="8" fillId="0" borderId="0"/>
    <xf numFmtId="0" fontId="7" fillId="69" borderId="3" applyNumberFormat="0" applyProtection="0">
      <alignment horizontal="left" vertical="center" indent="1"/>
    </xf>
    <xf numFmtId="0" fontId="7" fillId="69" borderId="3" applyNumberFormat="0" applyProtection="0">
      <alignment horizontal="left" vertical="center" indent="1"/>
    </xf>
    <xf numFmtId="0" fontId="8" fillId="0" borderId="0"/>
    <xf numFmtId="0" fontId="8" fillId="0" borderId="0"/>
    <xf numFmtId="0" fontId="7" fillId="69" borderId="3" applyNumberFormat="0" applyProtection="0">
      <alignment horizontal="left" vertical="center" indent="1"/>
    </xf>
    <xf numFmtId="0" fontId="8" fillId="68" borderId="23" applyNumberFormat="0" applyProtection="0">
      <alignment horizontal="left" vertical="top" indent="1"/>
    </xf>
    <xf numFmtId="0" fontId="7" fillId="68" borderId="23" applyNumberFormat="0" applyProtection="0">
      <alignment horizontal="left" vertical="top" indent="1"/>
    </xf>
    <xf numFmtId="0" fontId="8" fillId="0" borderId="0"/>
    <xf numFmtId="0" fontId="8" fillId="0" borderId="0"/>
    <xf numFmtId="0" fontId="7" fillId="20" borderId="3" applyNumberFormat="0" applyProtection="0">
      <alignment horizontal="left" vertical="center" indent="1"/>
    </xf>
    <xf numFmtId="0" fontId="7" fillId="20" borderId="3" applyNumberFormat="0" applyProtection="0">
      <alignment horizontal="left" vertical="center" indent="1"/>
    </xf>
    <xf numFmtId="0" fontId="8" fillId="0" borderId="0"/>
    <xf numFmtId="0" fontId="8" fillId="0" borderId="0"/>
    <xf numFmtId="0" fontId="7" fillId="20" borderId="3" applyNumberFormat="0" applyProtection="0">
      <alignment horizontal="left" vertical="center" indent="1"/>
    </xf>
    <xf numFmtId="0" fontId="8" fillId="20" borderId="23" applyNumberFormat="0" applyProtection="0">
      <alignment horizontal="left" vertical="top" indent="1"/>
    </xf>
    <xf numFmtId="0" fontId="8" fillId="0" borderId="0"/>
    <xf numFmtId="0" fontId="8" fillId="0" borderId="0"/>
    <xf numFmtId="0" fontId="8" fillId="0" borderId="0"/>
    <xf numFmtId="0" fontId="7" fillId="16" borderId="3" applyNumberFormat="0" applyProtection="0">
      <alignment horizontal="left" vertical="center" indent="1"/>
    </xf>
    <xf numFmtId="0" fontId="8" fillId="0" borderId="0"/>
    <xf numFmtId="0" fontId="8" fillId="0" borderId="0"/>
    <xf numFmtId="0" fontId="7" fillId="16" borderId="3" applyNumberFormat="0" applyProtection="0">
      <alignment horizontal="left" vertical="center" indent="1"/>
    </xf>
    <xf numFmtId="0" fontId="8" fillId="16" borderId="23" applyNumberFormat="0" applyProtection="0">
      <alignment horizontal="left" vertical="top" indent="1"/>
    </xf>
    <xf numFmtId="0" fontId="8" fillId="0" borderId="0"/>
    <xf numFmtId="0" fontId="8" fillId="0" borderId="0"/>
    <xf numFmtId="0" fontId="8" fillId="0" borderId="0"/>
    <xf numFmtId="0" fontId="8" fillId="55" borderId="2" applyNumberFormat="0">
      <protection locked="0"/>
    </xf>
    <xf numFmtId="0" fontId="8" fillId="0" borderId="0"/>
    <xf numFmtId="0" fontId="8" fillId="0" borderId="0"/>
    <xf numFmtId="0" fontId="8" fillId="0" borderId="0"/>
    <xf numFmtId="0" fontId="62" fillId="51" borderId="26" applyBorder="0"/>
    <xf numFmtId="4" fontId="29" fillId="24" borderId="23" applyNumberFormat="0" applyProtection="0">
      <alignment vertical="center"/>
    </xf>
    <xf numFmtId="0" fontId="8" fillId="0" borderId="0"/>
    <xf numFmtId="0" fontId="8" fillId="0" borderId="0"/>
    <xf numFmtId="0" fontId="8" fillId="0" borderId="0"/>
    <xf numFmtId="4" fontId="63" fillId="24" borderId="23" applyNumberFormat="0" applyProtection="0">
      <alignment vertical="center"/>
    </xf>
    <xf numFmtId="0" fontId="8" fillId="0" borderId="0"/>
    <xf numFmtId="0" fontId="8" fillId="0" borderId="0"/>
    <xf numFmtId="0" fontId="8" fillId="0" borderId="0"/>
    <xf numFmtId="4" fontId="64" fillId="27" borderId="23" applyNumberFormat="0" applyProtection="0">
      <alignment horizontal="left" vertical="center" indent="1"/>
    </xf>
    <xf numFmtId="0" fontId="8" fillId="0" borderId="0"/>
    <xf numFmtId="0" fontId="8" fillId="0" borderId="0"/>
    <xf numFmtId="0" fontId="8" fillId="0" borderId="0"/>
    <xf numFmtId="0" fontId="29" fillId="24" borderId="23" applyNumberFormat="0" applyProtection="0">
      <alignment horizontal="left" vertical="top" indent="1"/>
    </xf>
    <xf numFmtId="0" fontId="8" fillId="0" borderId="0"/>
    <xf numFmtId="0" fontId="8" fillId="0" borderId="0"/>
    <xf numFmtId="0" fontId="8" fillId="0" borderId="0"/>
    <xf numFmtId="4" fontId="7" fillId="0" borderId="3" applyNumberFormat="0" applyProtection="0">
      <alignment horizontal="right" vertical="center"/>
    </xf>
    <xf numFmtId="4" fontId="7" fillId="0" borderId="3" applyNumberFormat="0" applyProtection="0">
      <alignment horizontal="right" vertical="center"/>
    </xf>
    <xf numFmtId="0" fontId="8" fillId="0" borderId="0"/>
    <xf numFmtId="0" fontId="8" fillId="0" borderId="0"/>
    <xf numFmtId="4" fontId="7" fillId="0" borderId="3" applyNumberFormat="0" applyProtection="0">
      <alignment horizontal="right" vertical="center"/>
    </xf>
    <xf numFmtId="4" fontId="65" fillId="70" borderId="3" applyNumberFormat="0" applyProtection="0">
      <alignment horizontal="right" vertical="center"/>
    </xf>
    <xf numFmtId="4" fontId="65" fillId="70" borderId="3" applyNumberFormat="0" applyProtection="0">
      <alignment horizontal="right" vertical="center"/>
    </xf>
    <xf numFmtId="0" fontId="8" fillId="0" borderId="0"/>
    <xf numFmtId="0" fontId="8" fillId="0" borderId="0"/>
    <xf numFmtId="4" fontId="7" fillId="36" borderId="3" applyNumberFormat="0" applyProtection="0">
      <alignment horizontal="left" vertical="center" indent="1"/>
    </xf>
    <xf numFmtId="4" fontId="7" fillId="36" borderId="3" applyNumberFormat="0" applyProtection="0">
      <alignment horizontal="left" vertical="center" indent="1"/>
    </xf>
    <xf numFmtId="4" fontId="7" fillId="36" borderId="3" applyNumberFormat="0" applyProtection="0">
      <alignment horizontal="left" vertical="center" indent="1"/>
    </xf>
    <xf numFmtId="0" fontId="29" fillId="68" borderId="23" applyNumberFormat="0" applyProtection="0">
      <alignment horizontal="left" vertical="top" indent="1"/>
    </xf>
    <xf numFmtId="0" fontId="8" fillId="0" borderId="0"/>
    <xf numFmtId="0" fontId="8" fillId="0" borderId="0"/>
    <xf numFmtId="0" fontId="8" fillId="0" borderId="0"/>
    <xf numFmtId="4" fontId="66" fillId="71" borderId="0" applyNumberFormat="0" applyProtection="0">
      <alignment horizontal="left" vertical="center" indent="1"/>
    </xf>
    <xf numFmtId="0" fontId="8" fillId="0" borderId="0"/>
    <xf numFmtId="0" fontId="8" fillId="0" borderId="0"/>
    <xf numFmtId="0" fontId="8" fillId="0" borderId="0"/>
    <xf numFmtId="0" fontId="7" fillId="72" borderId="2"/>
    <xf numFmtId="4" fontId="67" fillId="16" borderId="23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68" fillId="73" borderId="0"/>
    <xf numFmtId="0" fontId="69" fillId="0" borderId="0" applyNumberFormat="0" applyFill="0" applyBorder="0" applyAlignment="0" applyProtection="0"/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0" fontId="70" fillId="0" borderId="27"/>
    <xf numFmtId="0" fontId="8" fillId="61" borderId="10" applyNumberFormat="0" applyFont="0" applyAlignment="0"/>
    <xf numFmtId="0" fontId="8" fillId="0" borderId="0"/>
    <xf numFmtId="176" fontId="8" fillId="0" borderId="0">
      <alignment wrapText="1"/>
    </xf>
    <xf numFmtId="177" fontId="8" fillId="0" borderId="0">
      <alignment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9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37" fontId="7" fillId="65" borderId="0" applyNumberFormat="0" applyBorder="0" applyAlignment="0" applyProtection="0"/>
    <xf numFmtId="37" fontId="7" fillId="0" borderId="0"/>
    <xf numFmtId="37" fontId="7" fillId="0" borderId="0"/>
    <xf numFmtId="3" fontId="72" fillId="0" borderId="17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63" borderId="0"/>
    <xf numFmtId="0" fontId="17" fillId="79" borderId="0" applyNumberFormat="0" applyBorder="0" applyAlignment="0" applyProtection="0"/>
    <xf numFmtId="0" fontId="15" fillId="80" borderId="0" applyNumberFormat="0" applyBorder="0" applyAlignment="0" applyProtection="0"/>
    <xf numFmtId="0" fontId="15" fillId="49" borderId="0" applyNumberFormat="0" applyBorder="0" applyAlignment="0" applyProtection="0"/>
    <xf numFmtId="0" fontId="17" fillId="81" borderId="0" applyNumberFormat="0" applyBorder="0" applyAlignment="0" applyProtection="0"/>
    <xf numFmtId="0" fontId="17" fillId="82" borderId="0" applyNumberFormat="0" applyBorder="0" applyAlignment="0" applyProtection="0"/>
    <xf numFmtId="0" fontId="15" fillId="83" borderId="0" applyNumberFormat="0" applyBorder="0" applyAlignment="0" applyProtection="0"/>
    <xf numFmtId="0" fontId="15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84" borderId="0" applyNumberFormat="0" applyBorder="0" applyAlignment="0" applyProtection="0"/>
    <xf numFmtId="0" fontId="15" fillId="85" borderId="0" applyNumberFormat="0" applyBorder="0" applyAlignment="0" applyProtection="0"/>
    <xf numFmtId="0" fontId="15" fillId="86" borderId="0" applyNumberFormat="0" applyBorder="0" applyAlignment="0" applyProtection="0"/>
    <xf numFmtId="0" fontId="17" fillId="87" borderId="0" applyNumberFormat="0" applyBorder="0" applyAlignment="0" applyProtection="0"/>
    <xf numFmtId="0" fontId="17" fillId="88" borderId="0" applyNumberFormat="0" applyBorder="0" applyAlignment="0" applyProtection="0"/>
    <xf numFmtId="0" fontId="15" fillId="83" borderId="0" applyNumberFormat="0" applyBorder="0" applyAlignment="0" applyProtection="0"/>
    <xf numFmtId="0" fontId="15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81" borderId="0" applyNumberFormat="0" applyBorder="0" applyAlignment="0" applyProtection="0"/>
    <xf numFmtId="0" fontId="15" fillId="47" borderId="0" applyNumberFormat="0" applyBorder="0" applyAlignment="0" applyProtection="0"/>
    <xf numFmtId="0" fontId="17" fillId="81" borderId="0" applyNumberFormat="0" applyBorder="0" applyAlignment="0" applyProtection="0"/>
    <xf numFmtId="0" fontId="17" fillId="89" borderId="0" applyNumberFormat="0" applyBorder="0" applyAlignment="0" applyProtection="0"/>
    <xf numFmtId="0" fontId="15" fillId="53" borderId="0" applyNumberFormat="0" applyBorder="0" applyAlignment="0" applyProtection="0"/>
    <xf numFmtId="0" fontId="17" fillId="90" borderId="0" applyNumberFormat="0" applyBorder="0" applyAlignment="0" applyProtection="0"/>
    <xf numFmtId="0" fontId="78" fillId="52" borderId="0" applyNumberFormat="0" applyBorder="0" applyAlignment="0" applyProtection="0"/>
    <xf numFmtId="0" fontId="79" fillId="91" borderId="3" applyNumberFormat="0" applyAlignment="0" applyProtection="0"/>
    <xf numFmtId="0" fontId="22" fillId="88" borderId="9" applyNumberFormat="0" applyAlignment="0" applyProtection="0"/>
    <xf numFmtId="0" fontId="32" fillId="92" borderId="0" applyNumberFormat="0" applyBorder="0" applyAlignment="0" applyProtection="0"/>
    <xf numFmtId="0" fontId="32" fillId="93" borderId="0" applyNumberFormat="0" applyBorder="0" applyAlignment="0" applyProtection="0"/>
    <xf numFmtId="0" fontId="15" fillId="86" borderId="0" applyNumberFormat="0" applyBorder="0" applyAlignment="0" applyProtection="0"/>
    <xf numFmtId="0" fontId="36" fillId="0" borderId="31" applyNumberFormat="0" applyFill="0" applyAlignment="0" applyProtection="0"/>
    <xf numFmtId="0" fontId="38" fillId="0" borderId="32" applyNumberFormat="0" applyFill="0" applyAlignment="0" applyProtection="0"/>
    <xf numFmtId="0" fontId="40" fillId="0" borderId="33" applyNumberFormat="0" applyFill="0" applyAlignment="0" applyProtection="0"/>
    <xf numFmtId="0" fontId="80" fillId="53" borderId="3" applyNumberFormat="0" applyAlignment="0" applyProtection="0"/>
    <xf numFmtId="0" fontId="34" fillId="0" borderId="34" applyNumberFormat="0" applyFill="0" applyAlignment="0" applyProtection="0"/>
    <xf numFmtId="0" fontId="34" fillId="53" borderId="0" applyNumberFormat="0" applyBorder="0" applyAlignment="0" applyProtection="0"/>
    <xf numFmtId="0" fontId="7" fillId="52" borderId="3" applyNumberFormat="0" applyFont="0" applyAlignment="0" applyProtection="0"/>
    <xf numFmtId="0" fontId="55" fillId="91" borderId="21" applyNumberFormat="0" applyAlignment="0" applyProtection="0"/>
    <xf numFmtId="4" fontId="65" fillId="65" borderId="3" applyNumberFormat="0" applyProtection="0">
      <alignment vertical="center"/>
    </xf>
    <xf numFmtId="0" fontId="75" fillId="30" borderId="23" applyNumberFormat="0" applyProtection="0">
      <alignment horizontal="left" vertical="top" indent="1"/>
    </xf>
    <xf numFmtId="4" fontId="7" fillId="23" borderId="3" applyNumberFormat="0" applyProtection="0">
      <alignment horizontal="right" vertical="center"/>
    </xf>
    <xf numFmtId="4" fontId="7" fillId="94" borderId="3" applyNumberFormat="0" applyProtection="0">
      <alignment horizontal="right" vertical="center"/>
    </xf>
    <xf numFmtId="4" fontId="7" fillId="46" borderId="25" applyNumberFormat="0" applyProtection="0">
      <alignment horizontal="right" vertical="center"/>
    </xf>
    <xf numFmtId="4" fontId="7" fillId="32" borderId="3" applyNumberFormat="0" applyProtection="0">
      <alignment horizontal="right" vertical="center"/>
    </xf>
    <xf numFmtId="4" fontId="7" fillId="37" borderId="3" applyNumberFormat="0" applyProtection="0">
      <alignment horizontal="right" vertical="center"/>
    </xf>
    <xf numFmtId="4" fontId="7" fillId="34" borderId="3" applyNumberFormat="0" applyProtection="0">
      <alignment horizontal="right" vertical="center"/>
    </xf>
    <xf numFmtId="4" fontId="7" fillId="50" borderId="3" applyNumberFormat="0" applyProtection="0">
      <alignment horizontal="right" vertical="center"/>
    </xf>
    <xf numFmtId="4" fontId="7" fillId="66" borderId="3" applyNumberFormat="0" applyProtection="0">
      <alignment horizontal="right" vertical="center"/>
    </xf>
    <xf numFmtId="4" fontId="7" fillId="31" borderId="3" applyNumberFormat="0" applyProtection="0">
      <alignment horizontal="right" vertical="center"/>
    </xf>
    <xf numFmtId="4" fontId="7" fillId="67" borderId="25" applyNumberFormat="0" applyProtection="0">
      <alignment horizontal="left" vertical="center" indent="1"/>
    </xf>
    <xf numFmtId="4" fontId="8" fillId="51" borderId="25" applyNumberFormat="0" applyProtection="0">
      <alignment horizontal="left" vertical="center" indent="1"/>
    </xf>
    <xf numFmtId="4" fontId="8" fillId="51" borderId="25" applyNumberFormat="0" applyProtection="0">
      <alignment horizontal="left" vertical="center" indent="1"/>
    </xf>
    <xf numFmtId="4" fontId="7" fillId="68" borderId="3" applyNumberFormat="0" applyProtection="0">
      <alignment horizontal="right" vertical="center"/>
    </xf>
    <xf numFmtId="0" fontId="7" fillId="20" borderId="23" applyNumberFormat="0" applyProtection="0">
      <alignment horizontal="left" vertical="top" indent="1"/>
    </xf>
    <xf numFmtId="0" fontId="7" fillId="16" borderId="23" applyNumberFormat="0" applyProtection="0">
      <alignment horizontal="left" vertical="top" indent="1"/>
    </xf>
    <xf numFmtId="0" fontId="7" fillId="55" borderId="35" applyNumberFormat="0">
      <protection locked="0"/>
    </xf>
    <xf numFmtId="4" fontId="64" fillId="24" borderId="23" applyNumberFormat="0" applyProtection="0">
      <alignment vertical="center"/>
    </xf>
    <xf numFmtId="4" fontId="65" fillId="62" borderId="2" applyNumberFormat="0" applyProtection="0">
      <alignment vertical="center"/>
    </xf>
    <xf numFmtId="0" fontId="64" fillId="24" borderId="23" applyNumberFormat="0" applyProtection="0">
      <alignment horizontal="left" vertical="top" indent="1"/>
    </xf>
    <xf numFmtId="0" fontId="64" fillId="68" borderId="23" applyNumberFormat="0" applyProtection="0">
      <alignment horizontal="left" vertical="top" indent="1"/>
    </xf>
    <xf numFmtId="4" fontId="76" fillId="71" borderId="25" applyNumberFormat="0" applyProtection="0">
      <alignment horizontal="left" vertical="center" indent="1"/>
    </xf>
    <xf numFmtId="4" fontId="77" fillId="55" borderId="3" applyNumberFormat="0" applyProtection="0">
      <alignment horizontal="right" vertical="center"/>
    </xf>
    <xf numFmtId="0" fontId="32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17" fillId="79" borderId="0" applyNumberFormat="0" applyBorder="0" applyAlignment="0" applyProtection="0"/>
    <xf numFmtId="0" fontId="17" fillId="88" borderId="0" applyNumberFormat="0" applyBorder="0" applyAlignment="0" applyProtection="0"/>
    <xf numFmtId="0" fontId="17" fillId="82" borderId="0" applyNumberFormat="0" applyBorder="0" applyAlignment="0" applyProtection="0"/>
    <xf numFmtId="0" fontId="17" fillId="84" borderId="0" applyNumberFormat="0" applyBorder="0" applyAlignment="0" applyProtection="0"/>
    <xf numFmtId="0" fontId="17" fillId="84" borderId="0" applyNumberFormat="0" applyBorder="0" applyAlignment="0" applyProtection="0"/>
    <xf numFmtId="0" fontId="17" fillId="88" borderId="0" applyNumberFormat="0" applyBorder="0" applyAlignment="0" applyProtection="0"/>
    <xf numFmtId="0" fontId="17" fillId="81" borderId="0" applyNumberFormat="0" applyBorder="0" applyAlignment="0" applyProtection="0"/>
    <xf numFmtId="0" fontId="17" fillId="88" borderId="0" applyNumberFormat="0" applyBorder="0" applyAlignment="0" applyProtection="0"/>
    <xf numFmtId="0" fontId="17" fillId="81" borderId="0" applyNumberFormat="0" applyBorder="0" applyAlignment="0" applyProtection="0"/>
    <xf numFmtId="0" fontId="17" fillId="81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81" borderId="0" applyNumberFormat="0" applyBorder="0" applyAlignment="0" applyProtection="0"/>
    <xf numFmtId="0" fontId="17" fillId="81" borderId="0" applyNumberFormat="0" applyBorder="0" applyAlignment="0" applyProtection="0"/>
    <xf numFmtId="0" fontId="17" fillId="88" borderId="0" applyNumberFormat="0" applyBorder="0" applyAlignment="0" applyProtection="0"/>
    <xf numFmtId="0" fontId="17" fillId="88" borderId="0" applyNumberFormat="0" applyBorder="0" applyAlignment="0" applyProtection="0"/>
    <xf numFmtId="0" fontId="17" fillId="84" borderId="0" applyNumberFormat="0" applyBorder="0" applyAlignment="0" applyProtection="0"/>
    <xf numFmtId="0" fontId="17" fillId="84" borderId="0" applyNumberFormat="0" applyBorder="0" applyAlignment="0" applyProtection="0"/>
    <xf numFmtId="0" fontId="17" fillId="82" borderId="0" applyNumberFormat="0" applyBorder="0" applyAlignment="0" applyProtection="0"/>
    <xf numFmtId="0" fontId="17" fillId="82" borderId="0" applyNumberFormat="0" applyBorder="0" applyAlignment="0" applyProtection="0"/>
    <xf numFmtId="0" fontId="17" fillId="79" borderId="0" applyNumberFormat="0" applyBorder="0" applyAlignment="0" applyProtection="0"/>
    <xf numFmtId="0" fontId="17" fillId="82" borderId="0" applyNumberFormat="0" applyBorder="0" applyAlignment="0" applyProtection="0"/>
    <xf numFmtId="0" fontId="17" fillId="84" borderId="0" applyNumberFormat="0" applyBorder="0" applyAlignment="0" applyProtection="0"/>
    <xf numFmtId="0" fontId="17" fillId="79" borderId="0" applyNumberFormat="0" applyBorder="0" applyAlignment="0" applyProtection="0"/>
    <xf numFmtId="0" fontId="17" fillId="79" borderId="0" applyNumberFormat="0" applyBorder="0" applyAlignment="0" applyProtection="0"/>
    <xf numFmtId="0" fontId="17" fillId="82" borderId="0" applyNumberFormat="0" applyBorder="0" applyAlignment="0" applyProtection="0"/>
    <xf numFmtId="0" fontId="17" fillId="79" borderId="0" applyNumberFormat="0" applyBorder="0" applyAlignment="0" applyProtection="0"/>
    <xf numFmtId="0" fontId="7" fillId="63" borderId="0"/>
    <xf numFmtId="0" fontId="17" fillId="79" borderId="0" applyNumberFormat="0" applyBorder="0" applyAlignment="0" applyProtection="0"/>
    <xf numFmtId="0" fontId="17" fillId="88" borderId="0" applyNumberFormat="0" applyBorder="0" applyAlignment="0" applyProtection="0"/>
    <xf numFmtId="0" fontId="17" fillId="81" borderId="0" applyNumberFormat="0" applyBorder="0" applyAlignment="0" applyProtection="0"/>
    <xf numFmtId="0" fontId="17" fillId="82" borderId="0" applyNumberFormat="0" applyBorder="0" applyAlignment="0" applyProtection="0"/>
    <xf numFmtId="0" fontId="17" fillId="81" borderId="0" applyNumberFormat="0" applyBorder="0" applyAlignment="0" applyProtection="0"/>
    <xf numFmtId="0" fontId="17" fillId="81" borderId="0" applyNumberFormat="0" applyBorder="0" applyAlignment="0" applyProtection="0"/>
    <xf numFmtId="0" fontId="17" fillId="84" borderId="0" applyNumberFormat="0" applyBorder="0" applyAlignment="0" applyProtection="0"/>
    <xf numFmtId="0" fontId="17" fillId="89" borderId="0" applyNumberFormat="0" applyBorder="0" applyAlignment="0" applyProtection="0"/>
    <xf numFmtId="0" fontId="17" fillId="88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81" borderId="0" applyNumberFormat="0" applyBorder="0" applyAlignment="0" applyProtection="0"/>
    <xf numFmtId="0" fontId="17" fillId="89" borderId="0" applyNumberFormat="0" applyBorder="0" applyAlignment="0" applyProtection="0"/>
    <xf numFmtId="0" fontId="7" fillId="52" borderId="3" applyNumberFormat="0" applyFont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81" borderId="0" applyNumberFormat="0" applyBorder="0" applyAlignment="0" applyProtection="0"/>
    <xf numFmtId="0" fontId="17" fillId="81" borderId="0" applyNumberFormat="0" applyBorder="0" applyAlignment="0" applyProtection="0"/>
    <xf numFmtId="0" fontId="7" fillId="20" borderId="23" applyNumberFormat="0" applyProtection="0">
      <alignment horizontal="left" vertical="top" indent="1"/>
    </xf>
    <xf numFmtId="0" fontId="17" fillId="81" borderId="0" applyNumberFormat="0" applyBorder="0" applyAlignment="0" applyProtection="0"/>
    <xf numFmtId="0" fontId="7" fillId="16" borderId="23" applyNumberFormat="0" applyProtection="0">
      <alignment horizontal="left" vertical="top" indent="1"/>
    </xf>
    <xf numFmtId="0" fontId="7" fillId="55" borderId="35" applyNumberFormat="0">
      <protection locked="0"/>
    </xf>
    <xf numFmtId="0" fontId="17" fillId="88" borderId="0" applyNumberFormat="0" applyBorder="0" applyAlignment="0" applyProtection="0"/>
    <xf numFmtId="0" fontId="17" fillId="88" borderId="0" applyNumberFormat="0" applyBorder="0" applyAlignment="0" applyProtection="0"/>
    <xf numFmtId="0" fontId="17" fillId="84" borderId="0" applyNumberFormat="0" applyBorder="0" applyAlignment="0" applyProtection="0"/>
    <xf numFmtId="0" fontId="17" fillId="88" borderId="0" applyNumberFormat="0" applyBorder="0" applyAlignment="0" applyProtection="0"/>
    <xf numFmtId="0" fontId="17" fillId="84" borderId="0" applyNumberFormat="0" applyBorder="0" applyAlignment="0" applyProtection="0"/>
    <xf numFmtId="0" fontId="17" fillId="82" borderId="0" applyNumberFormat="0" applyBorder="0" applyAlignment="0" applyProtection="0"/>
    <xf numFmtId="0" fontId="17" fillId="84" borderId="0" applyNumberFormat="0" applyBorder="0" applyAlignment="0" applyProtection="0"/>
    <xf numFmtId="0" fontId="17" fillId="79" borderId="0" applyNumberFormat="0" applyBorder="0" applyAlignment="0" applyProtection="0"/>
    <xf numFmtId="0" fontId="17" fillId="88" borderId="0" applyNumberFormat="0" applyBorder="0" applyAlignment="0" applyProtection="0"/>
    <xf numFmtId="0" fontId="17" fillId="84" borderId="0" applyNumberFormat="0" applyBorder="0" applyAlignment="0" applyProtection="0"/>
    <xf numFmtId="0" fontId="17" fillId="88" borderId="0" applyNumberFormat="0" applyBorder="0" applyAlignment="0" applyProtection="0"/>
    <xf numFmtId="0" fontId="17" fillId="84" borderId="0" applyNumberFormat="0" applyBorder="0" applyAlignment="0" applyProtection="0"/>
    <xf numFmtId="0" fontId="17" fillId="82" borderId="0" applyNumberFormat="0" applyBorder="0" applyAlignment="0" applyProtection="0"/>
    <xf numFmtId="0" fontId="17" fillId="84" borderId="0" applyNumberFormat="0" applyBorder="0" applyAlignment="0" applyProtection="0"/>
    <xf numFmtId="0" fontId="17" fillId="79" borderId="0" applyNumberFormat="0" applyBorder="0" applyAlignment="0" applyProtection="0"/>
    <xf numFmtId="0" fontId="17" fillId="82" borderId="0" applyNumberFormat="0" applyBorder="0" applyAlignment="0" applyProtection="0"/>
    <xf numFmtId="0" fontId="17" fillId="79" borderId="0" applyNumberFormat="0" applyBorder="0" applyAlignment="0" applyProtection="0"/>
    <xf numFmtId="0" fontId="17" fillId="82" borderId="0" applyNumberFormat="0" applyBorder="0" applyAlignment="0" applyProtection="0"/>
    <xf numFmtId="0" fontId="17" fillId="79" borderId="0" applyNumberFormat="0" applyBorder="0" applyAlignment="0" applyProtection="0"/>
    <xf numFmtId="0" fontId="17" fillId="82" borderId="0" applyNumberFormat="0" applyBorder="0" applyAlignment="0" applyProtection="0"/>
    <xf numFmtId="0" fontId="17" fillId="79" borderId="0" applyNumberFormat="0" applyBorder="0" applyAlignment="0" applyProtection="0"/>
    <xf numFmtId="0" fontId="17" fillId="82" borderId="0" applyNumberFormat="0" applyBorder="0" applyAlignment="0" applyProtection="0"/>
    <xf numFmtId="0" fontId="17" fillId="79" borderId="0" applyNumberFormat="0" applyBorder="0" applyAlignment="0" applyProtection="0"/>
  </cellStyleXfs>
  <cellXfs count="72">
    <xf numFmtId="164" fontId="0" fillId="0" borderId="0" xfId="0">
      <alignment horizontal="left" wrapText="1"/>
    </xf>
    <xf numFmtId="41" fontId="0" fillId="15" borderId="0" xfId="0" applyNumberFormat="1" applyFill="1" applyAlignment="1"/>
    <xf numFmtId="41" fontId="0" fillId="15" borderId="0" xfId="0" applyNumberFormat="1" applyFill="1" applyAlignment="1">
      <alignment horizontal="center"/>
    </xf>
    <xf numFmtId="41" fontId="0" fillId="15" borderId="0" xfId="0" quotePrefix="1" applyNumberFormat="1" applyFill="1" applyAlignment="1">
      <alignment horizontal="center"/>
    </xf>
    <xf numFmtId="41" fontId="4" fillId="15" borderId="0" xfId="0" applyNumberFormat="1" applyFont="1" applyFill="1" applyAlignment="1">
      <alignment horizontal="center" vertical="top"/>
    </xf>
    <xf numFmtId="41" fontId="5" fillId="15" borderId="0" xfId="0" applyNumberFormat="1" applyFont="1" applyFill="1" applyAlignment="1">
      <alignment horizontal="center"/>
    </xf>
    <xf numFmtId="41" fontId="4" fillId="15" borderId="0" xfId="0" applyNumberFormat="1" applyFont="1" applyFill="1" applyAlignment="1"/>
    <xf numFmtId="37" fontId="0" fillId="15" borderId="0" xfId="0" quotePrefix="1" applyNumberFormat="1" applyFill="1" applyAlignment="1">
      <alignment horizontal="center"/>
    </xf>
    <xf numFmtId="49" fontId="6" fillId="15" borderId="0" xfId="0" applyNumberFormat="1" applyFont="1" applyFill="1" applyAlignment="1">
      <alignment horizontal="left"/>
    </xf>
    <xf numFmtId="0" fontId="7" fillId="15" borderId="3" xfId="3" quotePrefix="1" applyFill="1">
      <alignment horizontal="left" vertical="center" indent="1"/>
    </xf>
    <xf numFmtId="41" fontId="3" fillId="15" borderId="0" xfId="0" applyNumberFormat="1" applyFont="1" applyFill="1" applyAlignment="1"/>
    <xf numFmtId="9" fontId="0" fillId="15" borderId="0" xfId="2" applyFont="1" applyFill="1" applyAlignment="1"/>
    <xf numFmtId="41" fontId="0" fillId="15" borderId="4" xfId="0" applyNumberFormat="1" applyFill="1" applyBorder="1" applyAlignment="1"/>
    <xf numFmtId="41" fontId="4" fillId="15" borderId="5" xfId="0" applyNumberFormat="1" applyFont="1" applyFill="1" applyBorder="1" applyAlignment="1"/>
    <xf numFmtId="49" fontId="0" fillId="15" borderId="0" xfId="0" applyNumberFormat="1" applyFill="1" applyAlignment="1">
      <alignment horizontal="left"/>
    </xf>
    <xf numFmtId="10" fontId="0" fillId="15" borderId="0" xfId="2" applyNumberFormat="1" applyFont="1" applyFill="1"/>
    <xf numFmtId="41" fontId="9" fillId="15" borderId="0" xfId="0" applyNumberFormat="1" applyFont="1" applyFill="1" applyAlignment="1"/>
    <xf numFmtId="49" fontId="6" fillId="15" borderId="0" xfId="2" quotePrefix="1" applyNumberFormat="1" applyFont="1" applyFill="1" applyAlignment="1">
      <alignment horizontal="left"/>
    </xf>
    <xf numFmtId="10" fontId="10" fillId="15" borderId="6" xfId="2" applyNumberFormat="1" applyFont="1" applyFill="1" applyBorder="1"/>
    <xf numFmtId="10" fontId="4" fillId="15" borderId="6" xfId="0" applyNumberFormat="1" applyFont="1" applyFill="1" applyBorder="1" applyAlignment="1"/>
    <xf numFmtId="9" fontId="0" fillId="15" borderId="0" xfId="0" applyNumberFormat="1" applyFill="1" applyAlignment="1"/>
    <xf numFmtId="37" fontId="0" fillId="15" borderId="0" xfId="0" applyNumberFormat="1" applyFill="1" applyAlignment="1">
      <alignment horizontal="left"/>
    </xf>
    <xf numFmtId="37" fontId="0" fillId="15" borderId="0" xfId="0" applyNumberFormat="1" applyFill="1" applyAlignment="1">
      <alignment horizontal="center"/>
    </xf>
    <xf numFmtId="164" fontId="3" fillId="15" borderId="0" xfId="0" applyFont="1" applyFill="1">
      <alignment horizontal="left" wrapText="1"/>
    </xf>
    <xf numFmtId="49" fontId="3" fillId="15" borderId="0" xfId="0" applyNumberFormat="1" applyFont="1" applyFill="1" applyAlignment="1">
      <alignment horizontal="left" wrapText="1"/>
    </xf>
    <xf numFmtId="4" fontId="3" fillId="15" borderId="0" xfId="0" applyNumberFormat="1" applyFont="1" applyFill="1">
      <alignment horizontal="left" wrapText="1"/>
    </xf>
    <xf numFmtId="165" fontId="0" fillId="15" borderId="0" xfId="0" applyNumberFormat="1" applyFill="1" applyAlignment="1"/>
    <xf numFmtId="164" fontId="3" fillId="15" borderId="0" xfId="0" applyNumberFormat="1" applyFont="1" applyFill="1" applyAlignment="1">
      <alignment horizontal="left" wrapText="1"/>
    </xf>
    <xf numFmtId="49" fontId="3" fillId="15" borderId="0" xfId="0" applyNumberFormat="1" applyFont="1" applyFill="1" applyAlignment="1">
      <alignment horizontal="left"/>
    </xf>
    <xf numFmtId="166" fontId="4" fillId="15" borderId="6" xfId="1" applyNumberFormat="1" applyFont="1" applyFill="1" applyBorder="1"/>
    <xf numFmtId="166" fontId="3" fillId="15" borderId="0" xfId="1" applyNumberFormat="1" applyFont="1" applyFill="1" applyBorder="1"/>
    <xf numFmtId="166" fontId="0" fillId="15" borderId="0" xfId="1" applyNumberFormat="1" applyFont="1" applyFill="1"/>
    <xf numFmtId="41" fontId="4" fillId="15" borderId="6" xfId="0" applyNumberFormat="1" applyFont="1" applyFill="1" applyBorder="1" applyAlignment="1"/>
    <xf numFmtId="41" fontId="0" fillId="15" borderId="0" xfId="0" applyNumberFormat="1" applyFill="1" applyBorder="1" applyAlignment="1"/>
    <xf numFmtId="0" fontId="3" fillId="15" borderId="0" xfId="0" applyNumberFormat="1" applyFont="1" applyFill="1" applyAlignment="1">
      <alignment horizontal="left"/>
    </xf>
    <xf numFmtId="49" fontId="0" fillId="15" borderId="0" xfId="0" applyNumberFormat="1" applyFill="1" applyAlignment="1"/>
    <xf numFmtId="164" fontId="73" fillId="0" borderId="0" xfId="0" applyFont="1">
      <alignment horizontal="left" wrapText="1"/>
    </xf>
    <xf numFmtId="43" fontId="0" fillId="0" borderId="0" xfId="1" applyFont="1" applyAlignment="1">
      <alignment horizontal="left" wrapText="1"/>
    </xf>
    <xf numFmtId="166" fontId="0" fillId="0" borderId="0" xfId="1" applyNumberFormat="1" applyFont="1" applyAlignment="1">
      <alignment horizontal="left" wrapText="1"/>
    </xf>
    <xf numFmtId="164" fontId="0" fillId="0" borderId="0" xfId="0" applyAlignment="1">
      <alignment horizontal="left"/>
    </xf>
    <xf numFmtId="0" fontId="8" fillId="0" borderId="0" xfId="2699"/>
    <xf numFmtId="43" fontId="8" fillId="0" borderId="0" xfId="1" applyFont="1"/>
    <xf numFmtId="0" fontId="18" fillId="0" borderId="0" xfId="2699" applyFont="1"/>
    <xf numFmtId="43" fontId="8" fillId="74" borderId="0" xfId="1" applyFont="1" applyFill="1"/>
    <xf numFmtId="164" fontId="74" fillId="0" borderId="0" xfId="0" applyFont="1" applyAlignment="1">
      <alignment horizontal="left"/>
    </xf>
    <xf numFmtId="164" fontId="0" fillId="0" borderId="0" xfId="0" applyFill="1">
      <alignment horizontal="left" wrapText="1"/>
    </xf>
    <xf numFmtId="43" fontId="8" fillId="0" borderId="0" xfId="1" applyNumberFormat="1" applyFont="1" applyFill="1"/>
    <xf numFmtId="43" fontId="8" fillId="0" borderId="0" xfId="1" applyFont="1" applyFill="1"/>
    <xf numFmtId="43" fontId="0" fillId="0" borderId="0" xfId="1" applyFont="1" applyAlignment="1">
      <alignment horizontal="left"/>
    </xf>
    <xf numFmtId="14" fontId="0" fillId="0" borderId="0" xfId="0" applyNumberFormat="1">
      <alignment horizontal="left" wrapText="1"/>
    </xf>
    <xf numFmtId="43" fontId="0" fillId="0" borderId="0" xfId="1" applyNumberFormat="1" applyFont="1" applyAlignment="1">
      <alignment horizontal="left" wrapText="1"/>
    </xf>
    <xf numFmtId="166" fontId="0" fillId="0" borderId="6" xfId="1" applyNumberFormat="1" applyFont="1" applyBorder="1" applyAlignment="1">
      <alignment horizontal="left" wrapText="1"/>
    </xf>
    <xf numFmtId="164" fontId="4" fillId="0" borderId="0" xfId="0" applyFont="1">
      <alignment horizontal="left" wrapText="1"/>
    </xf>
    <xf numFmtId="10" fontId="4" fillId="0" borderId="0" xfId="2" applyNumberFormat="1" applyFont="1" applyAlignment="1">
      <alignment horizontal="center" wrapText="1"/>
    </xf>
    <xf numFmtId="0" fontId="8" fillId="0" borderId="0" xfId="2699" applyAlignment="1">
      <alignment horizontal="center"/>
    </xf>
    <xf numFmtId="0" fontId="8" fillId="75" borderId="0" xfId="2699" applyFill="1" applyAlignment="1">
      <alignment horizontal="center"/>
    </xf>
    <xf numFmtId="0" fontId="8" fillId="76" borderId="0" xfId="2699" applyFill="1" applyAlignment="1">
      <alignment horizontal="center"/>
    </xf>
    <xf numFmtId="0" fontId="8" fillId="77" borderId="0" xfId="2699" applyFill="1" applyAlignment="1">
      <alignment horizontal="center"/>
    </xf>
    <xf numFmtId="0" fontId="8" fillId="78" borderId="0" xfId="2699" applyFill="1" applyAlignment="1">
      <alignment horizontal="center"/>
    </xf>
    <xf numFmtId="0" fontId="8" fillId="95" borderId="0" xfId="2699" applyFill="1" applyAlignment="1">
      <alignment horizontal="center"/>
    </xf>
    <xf numFmtId="164" fontId="0" fillId="0" borderId="0" xfId="0" applyAlignment="1">
      <alignment horizontal="center" wrapText="1"/>
    </xf>
    <xf numFmtId="41" fontId="82" fillId="74" borderId="0" xfId="0" applyNumberFormat="1" applyFont="1" applyFill="1" applyAlignment="1"/>
    <xf numFmtId="49" fontId="0" fillId="65" borderId="0" xfId="0" applyNumberFormat="1" applyFill="1" applyAlignment="1"/>
    <xf numFmtId="178" fontId="0" fillId="0" borderId="0" xfId="0" applyNumberFormat="1" applyAlignment="1"/>
    <xf numFmtId="4" fontId="0" fillId="0" borderId="0" xfId="0" applyNumberFormat="1" applyAlignment="1"/>
    <xf numFmtId="17" fontId="0" fillId="0" borderId="0" xfId="0" applyNumberFormat="1" applyAlignment="1"/>
    <xf numFmtId="41" fontId="0" fillId="15" borderId="2" xfId="0" applyNumberFormat="1" applyFill="1" applyBorder="1" applyAlignment="1">
      <alignment horizontal="center"/>
    </xf>
    <xf numFmtId="164" fontId="0" fillId="75" borderId="30" xfId="0" applyFill="1" applyBorder="1" applyAlignment="1">
      <alignment horizontal="center" wrapText="1"/>
    </xf>
    <xf numFmtId="164" fontId="0" fillId="76" borderId="30" xfId="0" applyFill="1" applyBorder="1" applyAlignment="1">
      <alignment horizontal="center"/>
    </xf>
    <xf numFmtId="164" fontId="0" fillId="77" borderId="30" xfId="0" applyFill="1" applyBorder="1" applyAlignment="1">
      <alignment horizontal="center"/>
    </xf>
    <xf numFmtId="164" fontId="0" fillId="96" borderId="30" xfId="0" applyFill="1" applyBorder="1" applyAlignment="1">
      <alignment horizontal="center"/>
    </xf>
    <xf numFmtId="164" fontId="0" fillId="95" borderId="30" xfId="0" applyFill="1" applyBorder="1" applyAlignment="1">
      <alignment horizontal="center"/>
    </xf>
  </cellXfs>
  <cellStyles count="2844">
    <cellStyle name=" 1" xfId="4"/>
    <cellStyle name="_CC Oil" xfId="5"/>
    <cellStyle name="_CC Oil_A2" xfId="6"/>
    <cellStyle name="_CC Oil_DEC" xfId="7"/>
    <cellStyle name="_DSO Oil" xfId="8"/>
    <cellStyle name="_DSO Oil_A2" xfId="9"/>
    <cellStyle name="_DSO Oil_DEC" xfId="10"/>
    <cellStyle name="_FLCC Oil" xfId="11"/>
    <cellStyle name="_FLCC Oil_A2" xfId="12"/>
    <cellStyle name="_FLCC Oil_DEC" xfId="13"/>
    <cellStyle name="_FLPEGT Oil" xfId="14"/>
    <cellStyle name="_FLPEGT Oil_A2" xfId="15"/>
    <cellStyle name="_FLPEGT Oil_DEC" xfId="16"/>
    <cellStyle name="_FMCT Oil" xfId="17"/>
    <cellStyle name="_FMCT Oil_A2" xfId="18"/>
    <cellStyle name="_FMCT Oil_DEC" xfId="19"/>
    <cellStyle name="_GTDW_DataTemplate" xfId="20"/>
    <cellStyle name="_GTDW_DataTemplate_A2" xfId="21"/>
    <cellStyle name="_GTDW_DataTemplate_DEC" xfId="22"/>
    <cellStyle name="_Gulfstream Gas" xfId="23"/>
    <cellStyle name="_Gulfstream Gas_A2" xfId="24"/>
    <cellStyle name="_Gulfstream Gas_DEC" xfId="25"/>
    <cellStyle name="_MR .7 Oil" xfId="26"/>
    <cellStyle name="_MR .7 Oil_A2" xfId="27"/>
    <cellStyle name="_MR .7 Oil_DEC" xfId="28"/>
    <cellStyle name="_MR 1 Oil" xfId="29"/>
    <cellStyle name="_MR 1 Oil_A2" xfId="30"/>
    <cellStyle name="_MR 1 Oil_DEC" xfId="31"/>
    <cellStyle name="_MRCT Oil" xfId="32"/>
    <cellStyle name="_MRCT Oil_A2" xfId="33"/>
    <cellStyle name="_MRCT Oil_DEC" xfId="34"/>
    <cellStyle name="_MT Gulfstream Gas" xfId="35"/>
    <cellStyle name="_MT Gulfstream Gas_A2" xfId="36"/>
    <cellStyle name="_MT Gulfstream Gas_DEC" xfId="37"/>
    <cellStyle name="_MT Oil" xfId="38"/>
    <cellStyle name="_MT Oil_A2" xfId="39"/>
    <cellStyle name="_MT Oil_DEC" xfId="40"/>
    <cellStyle name="_OLCT Oil" xfId="41"/>
    <cellStyle name="_OLCT Oil_A2" xfId="42"/>
    <cellStyle name="_OLCT Oil_DEC" xfId="43"/>
    <cellStyle name="_PE Oil" xfId="44"/>
    <cellStyle name="_PE Oil_A2" xfId="45"/>
    <cellStyle name="_PE Oil_DEC" xfId="46"/>
    <cellStyle name="_PN Oil" xfId="47"/>
    <cellStyle name="_PN Oil_A2" xfId="48"/>
    <cellStyle name="_PN Oil_DEC" xfId="49"/>
    <cellStyle name="_Rid_1__S37" xfId="50"/>
    <cellStyle name="_Rid_1__S37 2" xfId="51"/>
    <cellStyle name="_Rid_1__S39" xfId="52"/>
    <cellStyle name="_Rid_1__S39 2" xfId="53"/>
    <cellStyle name="_Rid_1__S58" xfId="54"/>
    <cellStyle name="_Rid_1__S58 2" xfId="55"/>
    <cellStyle name="_Rid_1__S60" xfId="56"/>
    <cellStyle name="_Rid_1__S60 2" xfId="57"/>
    <cellStyle name="_Rid_1__S62" xfId="58"/>
    <cellStyle name="_Rid_1__S62 2" xfId="59"/>
    <cellStyle name="_Rid_1__S64" xfId="60"/>
    <cellStyle name="_Rid_1__S64 2" xfId="61"/>
    <cellStyle name="_Rid_1__S79" xfId="62"/>
    <cellStyle name="_Rid_1__S79 2" xfId="63"/>
    <cellStyle name="_Rid_1__S81" xfId="64"/>
    <cellStyle name="_Rid_1__S81 2" xfId="65"/>
    <cellStyle name="_Rid_1__S83" xfId="66"/>
    <cellStyle name="_Rid_1__S83 2" xfId="67"/>
    <cellStyle name="_Rid_1_S202_S154_S153" xfId="68"/>
    <cellStyle name="_Rid_1_S202_S171_S170" xfId="69"/>
    <cellStyle name="_Rid_1_S202_S175_S174" xfId="70"/>
    <cellStyle name="_Rid_1_S202_S188_S187" xfId="71"/>
    <cellStyle name="_Rid_1_S202_S190_S189" xfId="72"/>
    <cellStyle name="_RV Oil" xfId="73"/>
    <cellStyle name="_RV Oil_A2" xfId="74"/>
    <cellStyle name="_RV Oil_DEC" xfId="75"/>
    <cellStyle name="_SHCT Oil" xfId="76"/>
    <cellStyle name="_SHCT Oil_A2" xfId="77"/>
    <cellStyle name="_SHCT Oil_DEC" xfId="78"/>
    <cellStyle name="_SN Oil" xfId="79"/>
    <cellStyle name="_SN Oil_A2" xfId="80"/>
    <cellStyle name="_SN Oil_DEC" xfId="81"/>
    <cellStyle name="_TP Oil" xfId="82"/>
    <cellStyle name="_TP Oil_A2" xfId="83"/>
    <cellStyle name="_TP Oil_DEC" xfId="84"/>
    <cellStyle name="20% - Accent1 10" xfId="85"/>
    <cellStyle name="20% - Accent1 11" xfId="86"/>
    <cellStyle name="20% - Accent1 12" xfId="87"/>
    <cellStyle name="20% - Accent1 13" xfId="88"/>
    <cellStyle name="20% - Accent1 14" xfId="89"/>
    <cellStyle name="20% - Accent1 15" xfId="90"/>
    <cellStyle name="20% - Accent1 16" xfId="91"/>
    <cellStyle name="20% - Accent1 17" xfId="92"/>
    <cellStyle name="20% - Accent1 18" xfId="93"/>
    <cellStyle name="20% - Accent1 19" xfId="94"/>
    <cellStyle name="20% - Accent1 2" xfId="95"/>
    <cellStyle name="20% - Accent1 2 2" xfId="96"/>
    <cellStyle name="20% - Accent1 2 2 2" xfId="97"/>
    <cellStyle name="20% - Accent1 2 2 3" xfId="98"/>
    <cellStyle name="20% - Accent1 2 2 4" xfId="99"/>
    <cellStyle name="20% - Accent1 2 3" xfId="100"/>
    <cellStyle name="20% - Accent1 2 4" xfId="101"/>
    <cellStyle name="20% - Accent1 2 5" xfId="102"/>
    <cellStyle name="20% - Accent1 2 6" xfId="103"/>
    <cellStyle name="20% - Accent1 20" xfId="104"/>
    <cellStyle name="20% - Accent1 21" xfId="105"/>
    <cellStyle name="20% - Accent1 22" xfId="106"/>
    <cellStyle name="20% - Accent1 3" xfId="107"/>
    <cellStyle name="20% - Accent1 3 2" xfId="108"/>
    <cellStyle name="20% - Accent1 3 3" xfId="109"/>
    <cellStyle name="20% - Accent1 3 4" xfId="110"/>
    <cellStyle name="20% - Accent1 4" xfId="111"/>
    <cellStyle name="20% - Accent1 5" xfId="112"/>
    <cellStyle name="20% - Accent1 6" xfId="113"/>
    <cellStyle name="20% - Accent1 7" xfId="114"/>
    <cellStyle name="20% - Accent1 8" xfId="115"/>
    <cellStyle name="20% - Accent1 9" xfId="116"/>
    <cellStyle name="20% - Accent2 10" xfId="117"/>
    <cellStyle name="20% - Accent2 11" xfId="118"/>
    <cellStyle name="20% - Accent2 12" xfId="119"/>
    <cellStyle name="20% - Accent2 13" xfId="120"/>
    <cellStyle name="20% - Accent2 14" xfId="121"/>
    <cellStyle name="20% - Accent2 15" xfId="122"/>
    <cellStyle name="20% - Accent2 16" xfId="123"/>
    <cellStyle name="20% - Accent2 17" xfId="124"/>
    <cellStyle name="20% - Accent2 18" xfId="125"/>
    <cellStyle name="20% - Accent2 19" xfId="126"/>
    <cellStyle name="20% - Accent2 2" xfId="127"/>
    <cellStyle name="20% - Accent2 2 2" xfId="128"/>
    <cellStyle name="20% - Accent2 2 2 2" xfId="129"/>
    <cellStyle name="20% - Accent2 2 2 3" xfId="130"/>
    <cellStyle name="20% - Accent2 2 2 4" xfId="131"/>
    <cellStyle name="20% - Accent2 2 3" xfId="132"/>
    <cellStyle name="20% - Accent2 2 4" xfId="133"/>
    <cellStyle name="20% - Accent2 2 5" xfId="134"/>
    <cellStyle name="20% - Accent2 2 6" xfId="135"/>
    <cellStyle name="20% - Accent2 20" xfId="136"/>
    <cellStyle name="20% - Accent2 21" xfId="137"/>
    <cellStyle name="20% - Accent2 22" xfId="138"/>
    <cellStyle name="20% - Accent2 3" xfId="139"/>
    <cellStyle name="20% - Accent2 3 2" xfId="140"/>
    <cellStyle name="20% - Accent2 3 3" xfId="141"/>
    <cellStyle name="20% - Accent2 3 4" xfId="142"/>
    <cellStyle name="20% - Accent2 4" xfId="143"/>
    <cellStyle name="20% - Accent2 5" xfId="144"/>
    <cellStyle name="20% - Accent2 6" xfId="145"/>
    <cellStyle name="20% - Accent2 7" xfId="146"/>
    <cellStyle name="20% - Accent2 8" xfId="147"/>
    <cellStyle name="20% - Accent2 9" xfId="148"/>
    <cellStyle name="20% - Accent3 10" xfId="149"/>
    <cellStyle name="20% - Accent3 11" xfId="150"/>
    <cellStyle name="20% - Accent3 12" xfId="151"/>
    <cellStyle name="20% - Accent3 13" xfId="152"/>
    <cellStyle name="20% - Accent3 14" xfId="153"/>
    <cellStyle name="20% - Accent3 15" xfId="154"/>
    <cellStyle name="20% - Accent3 16" xfId="155"/>
    <cellStyle name="20% - Accent3 17" xfId="156"/>
    <cellStyle name="20% - Accent3 18" xfId="157"/>
    <cellStyle name="20% - Accent3 19" xfId="158"/>
    <cellStyle name="20% - Accent3 2" xfId="159"/>
    <cellStyle name="20% - Accent3 2 2" xfId="160"/>
    <cellStyle name="20% - Accent3 2 2 2" xfId="161"/>
    <cellStyle name="20% - Accent3 2 2 3" xfId="162"/>
    <cellStyle name="20% - Accent3 2 2 4" xfId="163"/>
    <cellStyle name="20% - Accent3 2 3" xfId="164"/>
    <cellStyle name="20% - Accent3 2 4" xfId="165"/>
    <cellStyle name="20% - Accent3 2 5" xfId="166"/>
    <cellStyle name="20% - Accent3 2 6" xfId="167"/>
    <cellStyle name="20% - Accent3 20" xfId="168"/>
    <cellStyle name="20% - Accent3 21" xfId="169"/>
    <cellStyle name="20% - Accent3 22" xfId="170"/>
    <cellStyle name="20% - Accent3 3" xfId="171"/>
    <cellStyle name="20% - Accent3 3 2" xfId="172"/>
    <cellStyle name="20% - Accent3 3 3" xfId="173"/>
    <cellStyle name="20% - Accent3 3 4" xfId="174"/>
    <cellStyle name="20% - Accent3 4" xfId="175"/>
    <cellStyle name="20% - Accent3 5" xfId="176"/>
    <cellStyle name="20% - Accent3 6" xfId="177"/>
    <cellStyle name="20% - Accent3 7" xfId="178"/>
    <cellStyle name="20% - Accent3 8" xfId="179"/>
    <cellStyle name="20% - Accent3 9" xfId="180"/>
    <cellStyle name="20% - Accent4 10" xfId="181"/>
    <cellStyle name="20% - Accent4 11" xfId="182"/>
    <cellStyle name="20% - Accent4 12" xfId="183"/>
    <cellStyle name="20% - Accent4 13" xfId="184"/>
    <cellStyle name="20% - Accent4 14" xfId="185"/>
    <cellStyle name="20% - Accent4 15" xfId="186"/>
    <cellStyle name="20% - Accent4 16" xfId="187"/>
    <cellStyle name="20% - Accent4 17" xfId="188"/>
    <cellStyle name="20% - Accent4 18" xfId="189"/>
    <cellStyle name="20% - Accent4 19" xfId="190"/>
    <cellStyle name="20% - Accent4 2" xfId="191"/>
    <cellStyle name="20% - Accent4 2 2" xfId="192"/>
    <cellStyle name="20% - Accent4 2 2 2" xfId="193"/>
    <cellStyle name="20% - Accent4 2 2 3" xfId="194"/>
    <cellStyle name="20% - Accent4 2 2 4" xfId="195"/>
    <cellStyle name="20% - Accent4 2 3" xfId="196"/>
    <cellStyle name="20% - Accent4 2 4" xfId="197"/>
    <cellStyle name="20% - Accent4 2 5" xfId="198"/>
    <cellStyle name="20% - Accent4 2 6" xfId="199"/>
    <cellStyle name="20% - Accent4 20" xfId="200"/>
    <cellStyle name="20% - Accent4 21" xfId="201"/>
    <cellStyle name="20% - Accent4 22" xfId="202"/>
    <cellStyle name="20% - Accent4 3" xfId="203"/>
    <cellStyle name="20% - Accent4 3 2" xfId="204"/>
    <cellStyle name="20% - Accent4 3 3" xfId="205"/>
    <cellStyle name="20% - Accent4 3 4" xfId="206"/>
    <cellStyle name="20% - Accent4 4" xfId="207"/>
    <cellStyle name="20% - Accent4 5" xfId="208"/>
    <cellStyle name="20% - Accent4 6" xfId="209"/>
    <cellStyle name="20% - Accent4 7" xfId="210"/>
    <cellStyle name="20% - Accent4 8" xfId="211"/>
    <cellStyle name="20% - Accent4 9" xfId="212"/>
    <cellStyle name="20% - Accent5 10" xfId="213"/>
    <cellStyle name="20% - Accent5 11" xfId="214"/>
    <cellStyle name="20% - Accent5 12" xfId="215"/>
    <cellStyle name="20% - Accent5 13" xfId="216"/>
    <cellStyle name="20% - Accent5 14" xfId="217"/>
    <cellStyle name="20% - Accent5 15" xfId="218"/>
    <cellStyle name="20% - Accent5 16" xfId="219"/>
    <cellStyle name="20% - Accent5 17" xfId="220"/>
    <cellStyle name="20% - Accent5 18" xfId="221"/>
    <cellStyle name="20% - Accent5 19" xfId="222"/>
    <cellStyle name="20% - Accent5 2" xfId="223"/>
    <cellStyle name="20% - Accent5 2 2" xfId="224"/>
    <cellStyle name="20% - Accent5 2 2 2" xfId="225"/>
    <cellStyle name="20% - Accent5 2 2 3" xfId="226"/>
    <cellStyle name="20% - Accent5 2 2 4" xfId="227"/>
    <cellStyle name="20% - Accent5 2 3" xfId="228"/>
    <cellStyle name="20% - Accent5 2 4" xfId="229"/>
    <cellStyle name="20% - Accent5 2 5" xfId="230"/>
    <cellStyle name="20% - Accent5 2 6" xfId="231"/>
    <cellStyle name="20% - Accent5 20" xfId="232"/>
    <cellStyle name="20% - Accent5 21" xfId="233"/>
    <cellStyle name="20% - Accent5 22" xfId="234"/>
    <cellStyle name="20% - Accent5 3" xfId="235"/>
    <cellStyle name="20% - Accent5 3 2" xfId="236"/>
    <cellStyle name="20% - Accent5 3 3" xfId="237"/>
    <cellStyle name="20% - Accent5 3 4" xfId="238"/>
    <cellStyle name="20% - Accent5 4" xfId="239"/>
    <cellStyle name="20% - Accent5 5" xfId="240"/>
    <cellStyle name="20% - Accent5 6" xfId="241"/>
    <cellStyle name="20% - Accent5 7" xfId="242"/>
    <cellStyle name="20% - Accent5 8" xfId="243"/>
    <cellStyle name="20% - Accent5 9" xfId="244"/>
    <cellStyle name="20% - Accent6 10" xfId="245"/>
    <cellStyle name="20% - Accent6 11" xfId="246"/>
    <cellStyle name="20% - Accent6 12" xfId="247"/>
    <cellStyle name="20% - Accent6 13" xfId="248"/>
    <cellStyle name="20% - Accent6 14" xfId="249"/>
    <cellStyle name="20% - Accent6 15" xfId="250"/>
    <cellStyle name="20% - Accent6 16" xfId="251"/>
    <cellStyle name="20% - Accent6 17" xfId="252"/>
    <cellStyle name="20% - Accent6 18" xfId="253"/>
    <cellStyle name="20% - Accent6 19" xfId="254"/>
    <cellStyle name="20% - Accent6 2" xfId="255"/>
    <cellStyle name="20% - Accent6 2 2" xfId="256"/>
    <cellStyle name="20% - Accent6 2 2 2" xfId="257"/>
    <cellStyle name="20% - Accent6 2 2 3" xfId="258"/>
    <cellStyle name="20% - Accent6 2 2 4" xfId="259"/>
    <cellStyle name="20% - Accent6 2 3" xfId="260"/>
    <cellStyle name="20% - Accent6 2 4" xfId="261"/>
    <cellStyle name="20% - Accent6 2 5" xfId="262"/>
    <cellStyle name="20% - Accent6 2 6" xfId="263"/>
    <cellStyle name="20% - Accent6 20" xfId="264"/>
    <cellStyle name="20% - Accent6 21" xfId="265"/>
    <cellStyle name="20% - Accent6 22" xfId="266"/>
    <cellStyle name="20% - Accent6 3" xfId="267"/>
    <cellStyle name="20% - Accent6 3 2" xfId="268"/>
    <cellStyle name="20% - Accent6 3 3" xfId="269"/>
    <cellStyle name="20% - Accent6 3 4" xfId="270"/>
    <cellStyle name="20% - Accent6 4" xfId="271"/>
    <cellStyle name="20% - Accent6 5" xfId="272"/>
    <cellStyle name="20% - Accent6 6" xfId="273"/>
    <cellStyle name="20% - Accent6 7" xfId="274"/>
    <cellStyle name="20% - Accent6 8" xfId="275"/>
    <cellStyle name="20% - Accent6 9" xfId="276"/>
    <cellStyle name="40% - Accent1 10" xfId="277"/>
    <cellStyle name="40% - Accent1 11" xfId="278"/>
    <cellStyle name="40% - Accent1 12" xfId="279"/>
    <cellStyle name="40% - Accent1 13" xfId="280"/>
    <cellStyle name="40% - Accent1 14" xfId="281"/>
    <cellStyle name="40% - Accent1 15" xfId="282"/>
    <cellStyle name="40% - Accent1 16" xfId="283"/>
    <cellStyle name="40% - Accent1 17" xfId="284"/>
    <cellStyle name="40% - Accent1 18" xfId="285"/>
    <cellStyle name="40% - Accent1 19" xfId="286"/>
    <cellStyle name="40% - Accent1 2" xfId="287"/>
    <cellStyle name="40% - Accent1 2 2" xfId="288"/>
    <cellStyle name="40% - Accent1 2 2 2" xfId="289"/>
    <cellStyle name="40% - Accent1 2 2 3" xfId="290"/>
    <cellStyle name="40% - Accent1 2 2 4" xfId="291"/>
    <cellStyle name="40% - Accent1 2 3" xfId="292"/>
    <cellStyle name="40% - Accent1 2 4" xfId="293"/>
    <cellStyle name="40% - Accent1 2 5" xfId="294"/>
    <cellStyle name="40% - Accent1 2 6" xfId="295"/>
    <cellStyle name="40% - Accent1 20" xfId="296"/>
    <cellStyle name="40% - Accent1 21" xfId="297"/>
    <cellStyle name="40% - Accent1 22" xfId="298"/>
    <cellStyle name="40% - Accent1 3" xfId="299"/>
    <cellStyle name="40% - Accent1 3 2" xfId="300"/>
    <cellStyle name="40% - Accent1 3 3" xfId="301"/>
    <cellStyle name="40% - Accent1 3 4" xfId="302"/>
    <cellStyle name="40% - Accent1 4" xfId="303"/>
    <cellStyle name="40% - Accent1 5" xfId="304"/>
    <cellStyle name="40% - Accent1 6" xfId="305"/>
    <cellStyle name="40% - Accent1 7" xfId="306"/>
    <cellStyle name="40% - Accent1 8" xfId="307"/>
    <cellStyle name="40% - Accent1 9" xfId="308"/>
    <cellStyle name="40% - Accent2 10" xfId="309"/>
    <cellStyle name="40% - Accent2 11" xfId="310"/>
    <cellStyle name="40% - Accent2 12" xfId="311"/>
    <cellStyle name="40% - Accent2 13" xfId="312"/>
    <cellStyle name="40% - Accent2 14" xfId="313"/>
    <cellStyle name="40% - Accent2 15" xfId="314"/>
    <cellStyle name="40% - Accent2 16" xfId="315"/>
    <cellStyle name="40% - Accent2 17" xfId="316"/>
    <cellStyle name="40% - Accent2 18" xfId="317"/>
    <cellStyle name="40% - Accent2 19" xfId="318"/>
    <cellStyle name="40% - Accent2 2" xfId="319"/>
    <cellStyle name="40% - Accent2 2 2" xfId="320"/>
    <cellStyle name="40% - Accent2 2 2 2" xfId="321"/>
    <cellStyle name="40% - Accent2 2 2 3" xfId="322"/>
    <cellStyle name="40% - Accent2 2 2 4" xfId="323"/>
    <cellStyle name="40% - Accent2 2 3" xfId="324"/>
    <cellStyle name="40% - Accent2 2 4" xfId="325"/>
    <cellStyle name="40% - Accent2 2 5" xfId="326"/>
    <cellStyle name="40% - Accent2 2 6" xfId="327"/>
    <cellStyle name="40% - Accent2 20" xfId="328"/>
    <cellStyle name="40% - Accent2 21" xfId="329"/>
    <cellStyle name="40% - Accent2 22" xfId="330"/>
    <cellStyle name="40% - Accent2 3" xfId="331"/>
    <cellStyle name="40% - Accent2 3 2" xfId="332"/>
    <cellStyle name="40% - Accent2 3 3" xfId="333"/>
    <cellStyle name="40% - Accent2 3 4" xfId="334"/>
    <cellStyle name="40% - Accent2 4" xfId="335"/>
    <cellStyle name="40% - Accent2 5" xfId="336"/>
    <cellStyle name="40% - Accent2 6" xfId="337"/>
    <cellStyle name="40% - Accent2 7" xfId="338"/>
    <cellStyle name="40% - Accent2 8" xfId="339"/>
    <cellStyle name="40% - Accent2 9" xfId="340"/>
    <cellStyle name="40% - Accent3 10" xfId="341"/>
    <cellStyle name="40% - Accent3 11" xfId="342"/>
    <cellStyle name="40% - Accent3 12" xfId="343"/>
    <cellStyle name="40% - Accent3 13" xfId="344"/>
    <cellStyle name="40% - Accent3 14" xfId="345"/>
    <cellStyle name="40% - Accent3 15" xfId="346"/>
    <cellStyle name="40% - Accent3 16" xfId="347"/>
    <cellStyle name="40% - Accent3 17" xfId="348"/>
    <cellStyle name="40% - Accent3 18" xfId="349"/>
    <cellStyle name="40% - Accent3 19" xfId="350"/>
    <cellStyle name="40% - Accent3 2" xfId="351"/>
    <cellStyle name="40% - Accent3 2 2" xfId="352"/>
    <cellStyle name="40% - Accent3 2 2 2" xfId="353"/>
    <cellStyle name="40% - Accent3 2 2 3" xfId="354"/>
    <cellStyle name="40% - Accent3 2 2 4" xfId="355"/>
    <cellStyle name="40% - Accent3 2 3" xfId="356"/>
    <cellStyle name="40% - Accent3 2 4" xfId="357"/>
    <cellStyle name="40% - Accent3 2 5" xfId="358"/>
    <cellStyle name="40% - Accent3 2 6" xfId="359"/>
    <cellStyle name="40% - Accent3 20" xfId="360"/>
    <cellStyle name="40% - Accent3 21" xfId="361"/>
    <cellStyle name="40% - Accent3 22" xfId="362"/>
    <cellStyle name="40% - Accent3 3" xfId="363"/>
    <cellStyle name="40% - Accent3 3 2" xfId="364"/>
    <cellStyle name="40% - Accent3 3 3" xfId="365"/>
    <cellStyle name="40% - Accent3 3 4" xfId="366"/>
    <cellStyle name="40% - Accent3 4" xfId="367"/>
    <cellStyle name="40% - Accent3 5" xfId="368"/>
    <cellStyle name="40% - Accent3 6" xfId="369"/>
    <cellStyle name="40% - Accent3 7" xfId="370"/>
    <cellStyle name="40% - Accent3 8" xfId="371"/>
    <cellStyle name="40% - Accent3 9" xfId="372"/>
    <cellStyle name="40% - Accent4 10" xfId="373"/>
    <cellStyle name="40% - Accent4 11" xfId="374"/>
    <cellStyle name="40% - Accent4 12" xfId="375"/>
    <cellStyle name="40% - Accent4 13" xfId="376"/>
    <cellStyle name="40% - Accent4 14" xfId="377"/>
    <cellStyle name="40% - Accent4 15" xfId="378"/>
    <cellStyle name="40% - Accent4 16" xfId="379"/>
    <cellStyle name="40% - Accent4 17" xfId="380"/>
    <cellStyle name="40% - Accent4 18" xfId="381"/>
    <cellStyle name="40% - Accent4 19" xfId="382"/>
    <cellStyle name="40% - Accent4 2" xfId="383"/>
    <cellStyle name="40% - Accent4 2 2" xfId="384"/>
    <cellStyle name="40% - Accent4 2 2 2" xfId="385"/>
    <cellStyle name="40% - Accent4 2 2 3" xfId="386"/>
    <cellStyle name="40% - Accent4 2 2 4" xfId="387"/>
    <cellStyle name="40% - Accent4 2 3" xfId="388"/>
    <cellStyle name="40% - Accent4 2 4" xfId="389"/>
    <cellStyle name="40% - Accent4 2 5" xfId="390"/>
    <cellStyle name="40% - Accent4 2 6" xfId="391"/>
    <cellStyle name="40% - Accent4 20" xfId="392"/>
    <cellStyle name="40% - Accent4 21" xfId="393"/>
    <cellStyle name="40% - Accent4 22" xfId="394"/>
    <cellStyle name="40% - Accent4 3" xfId="395"/>
    <cellStyle name="40% - Accent4 3 2" xfId="396"/>
    <cellStyle name="40% - Accent4 3 3" xfId="397"/>
    <cellStyle name="40% - Accent4 3 4" xfId="398"/>
    <cellStyle name="40% - Accent4 4" xfId="399"/>
    <cellStyle name="40% - Accent4 5" xfId="400"/>
    <cellStyle name="40% - Accent4 6" xfId="401"/>
    <cellStyle name="40% - Accent4 7" xfId="402"/>
    <cellStyle name="40% - Accent4 8" xfId="403"/>
    <cellStyle name="40% - Accent4 9" xfId="404"/>
    <cellStyle name="40% - Accent5 10" xfId="405"/>
    <cellStyle name="40% - Accent5 11" xfId="406"/>
    <cellStyle name="40% - Accent5 12" xfId="407"/>
    <cellStyle name="40% - Accent5 13" xfId="408"/>
    <cellStyle name="40% - Accent5 14" xfId="409"/>
    <cellStyle name="40% - Accent5 15" xfId="410"/>
    <cellStyle name="40% - Accent5 16" xfId="411"/>
    <cellStyle name="40% - Accent5 17" xfId="412"/>
    <cellStyle name="40% - Accent5 18" xfId="413"/>
    <cellStyle name="40% - Accent5 19" xfId="414"/>
    <cellStyle name="40% - Accent5 2" xfId="415"/>
    <cellStyle name="40% - Accent5 2 2" xfId="416"/>
    <cellStyle name="40% - Accent5 2 2 2" xfId="417"/>
    <cellStyle name="40% - Accent5 2 2 3" xfId="418"/>
    <cellStyle name="40% - Accent5 2 2 4" xfId="419"/>
    <cellStyle name="40% - Accent5 2 3" xfId="420"/>
    <cellStyle name="40% - Accent5 2 4" xfId="421"/>
    <cellStyle name="40% - Accent5 2 5" xfId="422"/>
    <cellStyle name="40% - Accent5 2 6" xfId="423"/>
    <cellStyle name="40% - Accent5 20" xfId="424"/>
    <cellStyle name="40% - Accent5 21" xfId="425"/>
    <cellStyle name="40% - Accent5 22" xfId="426"/>
    <cellStyle name="40% - Accent5 3" xfId="427"/>
    <cellStyle name="40% - Accent5 3 2" xfId="428"/>
    <cellStyle name="40% - Accent5 3 3" xfId="429"/>
    <cellStyle name="40% - Accent5 3 4" xfId="430"/>
    <cellStyle name="40% - Accent5 4" xfId="431"/>
    <cellStyle name="40% - Accent5 5" xfId="432"/>
    <cellStyle name="40% - Accent5 6" xfId="433"/>
    <cellStyle name="40% - Accent5 7" xfId="434"/>
    <cellStyle name="40% - Accent5 8" xfId="435"/>
    <cellStyle name="40% - Accent5 9" xfId="436"/>
    <cellStyle name="40% - Accent6 10" xfId="437"/>
    <cellStyle name="40% - Accent6 11" xfId="438"/>
    <cellStyle name="40% - Accent6 12" xfId="439"/>
    <cellStyle name="40% - Accent6 13" xfId="440"/>
    <cellStyle name="40% - Accent6 14" xfId="441"/>
    <cellStyle name="40% - Accent6 15" xfId="442"/>
    <cellStyle name="40% - Accent6 16" xfId="443"/>
    <cellStyle name="40% - Accent6 17" xfId="444"/>
    <cellStyle name="40% - Accent6 18" xfId="445"/>
    <cellStyle name="40% - Accent6 19" xfId="446"/>
    <cellStyle name="40% - Accent6 2" xfId="447"/>
    <cellStyle name="40% - Accent6 2 2" xfId="448"/>
    <cellStyle name="40% - Accent6 2 2 2" xfId="449"/>
    <cellStyle name="40% - Accent6 2 2 3" xfId="450"/>
    <cellStyle name="40% - Accent6 2 2 4" xfId="451"/>
    <cellStyle name="40% - Accent6 2 3" xfId="452"/>
    <cellStyle name="40% - Accent6 2 4" xfId="453"/>
    <cellStyle name="40% - Accent6 2 5" xfId="454"/>
    <cellStyle name="40% - Accent6 2 6" xfId="455"/>
    <cellStyle name="40% - Accent6 20" xfId="456"/>
    <cellStyle name="40% - Accent6 21" xfId="457"/>
    <cellStyle name="40% - Accent6 22" xfId="458"/>
    <cellStyle name="40% - Accent6 3" xfId="459"/>
    <cellStyle name="40% - Accent6 3 2" xfId="460"/>
    <cellStyle name="40% - Accent6 3 3" xfId="461"/>
    <cellStyle name="40% - Accent6 3 4" xfId="462"/>
    <cellStyle name="40% - Accent6 4" xfId="463"/>
    <cellStyle name="40% - Accent6 5" xfId="464"/>
    <cellStyle name="40% - Accent6 6" xfId="465"/>
    <cellStyle name="40% - Accent6 7" xfId="466"/>
    <cellStyle name="40% - Accent6 8" xfId="467"/>
    <cellStyle name="40% - Accent6 9" xfId="468"/>
    <cellStyle name="60% - Accent1 10" xfId="469"/>
    <cellStyle name="60% - Accent1 11" xfId="470"/>
    <cellStyle name="60% - Accent1 12" xfId="471"/>
    <cellStyle name="60% - Accent1 13" xfId="472"/>
    <cellStyle name="60% - Accent1 14" xfId="473"/>
    <cellStyle name="60% - Accent1 15" xfId="474"/>
    <cellStyle name="60% - Accent1 16" xfId="475"/>
    <cellStyle name="60% - Accent1 17" xfId="476"/>
    <cellStyle name="60% - Accent1 18" xfId="477"/>
    <cellStyle name="60% - Accent1 19" xfId="478"/>
    <cellStyle name="60% - Accent1 2" xfId="479"/>
    <cellStyle name="60% - Accent1 20" xfId="480"/>
    <cellStyle name="60% - Accent1 21" xfId="481"/>
    <cellStyle name="60% - Accent1 22" xfId="482"/>
    <cellStyle name="60% - Accent1 3" xfId="483"/>
    <cellStyle name="60% - Accent1 4" xfId="484"/>
    <cellStyle name="60% - Accent1 5" xfId="485"/>
    <cellStyle name="60% - Accent1 6" xfId="486"/>
    <cellStyle name="60% - Accent1 7" xfId="487"/>
    <cellStyle name="60% - Accent1 8" xfId="488"/>
    <cellStyle name="60% - Accent1 9" xfId="489"/>
    <cellStyle name="60% - Accent2 10" xfId="490"/>
    <cellStyle name="60% - Accent2 11" xfId="491"/>
    <cellStyle name="60% - Accent2 12" xfId="492"/>
    <cellStyle name="60% - Accent2 13" xfId="493"/>
    <cellStyle name="60% - Accent2 14" xfId="494"/>
    <cellStyle name="60% - Accent2 15" xfId="495"/>
    <cellStyle name="60% - Accent2 16" xfId="496"/>
    <cellStyle name="60% - Accent2 17" xfId="497"/>
    <cellStyle name="60% - Accent2 18" xfId="498"/>
    <cellStyle name="60% - Accent2 19" xfId="499"/>
    <cellStyle name="60% - Accent2 2" xfId="500"/>
    <cellStyle name="60% - Accent2 20" xfId="501"/>
    <cellStyle name="60% - Accent2 21" xfId="502"/>
    <cellStyle name="60% - Accent2 22" xfId="503"/>
    <cellStyle name="60% - Accent2 3" xfId="504"/>
    <cellStyle name="60% - Accent2 4" xfId="505"/>
    <cellStyle name="60% - Accent2 5" xfId="506"/>
    <cellStyle name="60% - Accent2 6" xfId="507"/>
    <cellStyle name="60% - Accent2 7" xfId="508"/>
    <cellStyle name="60% - Accent2 8" xfId="509"/>
    <cellStyle name="60% - Accent2 9" xfId="510"/>
    <cellStyle name="60% - Accent3 10" xfId="511"/>
    <cellStyle name="60% - Accent3 11" xfId="512"/>
    <cellStyle name="60% - Accent3 12" xfId="513"/>
    <cellStyle name="60% - Accent3 13" xfId="514"/>
    <cellStyle name="60% - Accent3 14" xfId="515"/>
    <cellStyle name="60% - Accent3 15" xfId="516"/>
    <cellStyle name="60% - Accent3 16" xfId="517"/>
    <cellStyle name="60% - Accent3 17" xfId="518"/>
    <cellStyle name="60% - Accent3 18" xfId="519"/>
    <cellStyle name="60% - Accent3 19" xfId="520"/>
    <cellStyle name="60% - Accent3 2" xfId="521"/>
    <cellStyle name="60% - Accent3 20" xfId="522"/>
    <cellStyle name="60% - Accent3 21" xfId="523"/>
    <cellStyle name="60% - Accent3 22" xfId="524"/>
    <cellStyle name="60% - Accent3 3" xfId="525"/>
    <cellStyle name="60% - Accent3 4" xfId="526"/>
    <cellStyle name="60% - Accent3 5" xfId="527"/>
    <cellStyle name="60% - Accent3 6" xfId="528"/>
    <cellStyle name="60% - Accent3 7" xfId="529"/>
    <cellStyle name="60% - Accent3 8" xfId="530"/>
    <cellStyle name="60% - Accent3 9" xfId="531"/>
    <cellStyle name="60% - Accent4 10" xfId="532"/>
    <cellStyle name="60% - Accent4 11" xfId="533"/>
    <cellStyle name="60% - Accent4 12" xfId="534"/>
    <cellStyle name="60% - Accent4 13" xfId="535"/>
    <cellStyle name="60% - Accent4 14" xfId="536"/>
    <cellStyle name="60% - Accent4 15" xfId="537"/>
    <cellStyle name="60% - Accent4 16" xfId="538"/>
    <cellStyle name="60% - Accent4 17" xfId="539"/>
    <cellStyle name="60% - Accent4 18" xfId="540"/>
    <cellStyle name="60% - Accent4 19" xfId="541"/>
    <cellStyle name="60% - Accent4 2" xfId="542"/>
    <cellStyle name="60% - Accent4 20" xfId="543"/>
    <cellStyle name="60% - Accent4 21" xfId="544"/>
    <cellStyle name="60% - Accent4 22" xfId="545"/>
    <cellStyle name="60% - Accent4 3" xfId="546"/>
    <cellStyle name="60% - Accent4 4" xfId="547"/>
    <cellStyle name="60% - Accent4 5" xfId="548"/>
    <cellStyle name="60% - Accent4 6" xfId="549"/>
    <cellStyle name="60% - Accent4 7" xfId="550"/>
    <cellStyle name="60% - Accent4 8" xfId="551"/>
    <cellStyle name="60% - Accent4 9" xfId="552"/>
    <cellStyle name="60% - Accent5 10" xfId="553"/>
    <cellStyle name="60% - Accent5 11" xfId="554"/>
    <cellStyle name="60% - Accent5 12" xfId="555"/>
    <cellStyle name="60% - Accent5 13" xfId="556"/>
    <cellStyle name="60% - Accent5 14" xfId="557"/>
    <cellStyle name="60% - Accent5 15" xfId="558"/>
    <cellStyle name="60% - Accent5 16" xfId="559"/>
    <cellStyle name="60% - Accent5 17" xfId="560"/>
    <cellStyle name="60% - Accent5 18" xfId="561"/>
    <cellStyle name="60% - Accent5 19" xfId="562"/>
    <cellStyle name="60% - Accent5 2" xfId="563"/>
    <cellStyle name="60% - Accent5 20" xfId="564"/>
    <cellStyle name="60% - Accent5 21" xfId="565"/>
    <cellStyle name="60% - Accent5 22" xfId="566"/>
    <cellStyle name="60% - Accent5 3" xfId="567"/>
    <cellStyle name="60% - Accent5 4" xfId="568"/>
    <cellStyle name="60% - Accent5 5" xfId="569"/>
    <cellStyle name="60% - Accent5 6" xfId="570"/>
    <cellStyle name="60% - Accent5 7" xfId="571"/>
    <cellStyle name="60% - Accent5 8" xfId="572"/>
    <cellStyle name="60% - Accent5 9" xfId="573"/>
    <cellStyle name="60% - Accent6 10" xfId="574"/>
    <cellStyle name="60% - Accent6 11" xfId="575"/>
    <cellStyle name="60% - Accent6 12" xfId="576"/>
    <cellStyle name="60% - Accent6 13" xfId="577"/>
    <cellStyle name="60% - Accent6 14" xfId="578"/>
    <cellStyle name="60% - Accent6 15" xfId="579"/>
    <cellStyle name="60% - Accent6 16" xfId="580"/>
    <cellStyle name="60% - Accent6 17" xfId="581"/>
    <cellStyle name="60% - Accent6 18" xfId="582"/>
    <cellStyle name="60% - Accent6 19" xfId="583"/>
    <cellStyle name="60% - Accent6 2" xfId="584"/>
    <cellStyle name="60% - Accent6 20" xfId="585"/>
    <cellStyle name="60% - Accent6 21" xfId="586"/>
    <cellStyle name="60% - Accent6 22" xfId="587"/>
    <cellStyle name="60% - Accent6 3" xfId="588"/>
    <cellStyle name="60% - Accent6 4" xfId="589"/>
    <cellStyle name="60% - Accent6 5" xfId="590"/>
    <cellStyle name="60% - Accent6 6" xfId="591"/>
    <cellStyle name="60% - Accent6 7" xfId="592"/>
    <cellStyle name="60% - Accent6 8" xfId="593"/>
    <cellStyle name="60% - Accent6 9" xfId="594"/>
    <cellStyle name="Accent1 - 20%" xfId="595"/>
    <cellStyle name="Accent1 - 20% 2" xfId="2706"/>
    <cellStyle name="Accent1 - 40%" xfId="596"/>
    <cellStyle name="Accent1 - 40% 2" xfId="2707"/>
    <cellStyle name="Accent1 - 60%" xfId="597"/>
    <cellStyle name="Accent1 - 60% 2" xfId="2708"/>
    <cellStyle name="Accent1 10" xfId="598"/>
    <cellStyle name="Accent1 10 2" xfId="2835"/>
    <cellStyle name="Accent1 11" xfId="599"/>
    <cellStyle name="Accent1 11 2" xfId="2837"/>
    <cellStyle name="Accent1 12" xfId="600"/>
    <cellStyle name="Accent1 12 2" xfId="2839"/>
    <cellStyle name="Accent1 13" xfId="601"/>
    <cellStyle name="Accent1 13 2" xfId="2841"/>
    <cellStyle name="Accent1 14" xfId="602"/>
    <cellStyle name="Accent1 14 2" xfId="2843"/>
    <cellStyle name="Accent1 15" xfId="603"/>
    <cellStyle name="Accent1 16" xfId="604"/>
    <cellStyle name="Accent1 17" xfId="605"/>
    <cellStyle name="Accent1 18" xfId="606"/>
    <cellStyle name="Accent1 19" xfId="607"/>
    <cellStyle name="Accent1 2" xfId="608"/>
    <cellStyle name="Accent1 2 2" xfId="2705"/>
    <cellStyle name="Accent1 20" xfId="609"/>
    <cellStyle name="Accent1 21" xfId="610"/>
    <cellStyle name="Accent1 22" xfId="611"/>
    <cellStyle name="Accent1 3" xfId="612"/>
    <cellStyle name="Accent1 3 2" xfId="2767"/>
    <cellStyle name="Accent1 4" xfId="613"/>
    <cellStyle name="Accent1 4 2" xfId="2790"/>
    <cellStyle name="Accent1 5" xfId="614"/>
    <cellStyle name="Accent1 5 2" xfId="2793"/>
    <cellStyle name="Accent1 6" xfId="615"/>
    <cellStyle name="Accent1 6 2" xfId="2794"/>
    <cellStyle name="Accent1 7" xfId="616"/>
    <cellStyle name="Accent1 7 2" xfId="2796"/>
    <cellStyle name="Accent1 8" xfId="617"/>
    <cellStyle name="Accent1 8 2" xfId="2798"/>
    <cellStyle name="Accent1 9" xfId="618"/>
    <cellStyle name="Accent1 9 2" xfId="2828"/>
    <cellStyle name="Accent2 - 20%" xfId="619"/>
    <cellStyle name="Accent2 - 20% 2" xfId="2710"/>
    <cellStyle name="Accent2 - 40%" xfId="620"/>
    <cellStyle name="Accent2 - 40% 2" xfId="2711"/>
    <cellStyle name="Accent2 - 60%" xfId="621"/>
    <cellStyle name="Accent2 - 60% 2" xfId="2712"/>
    <cellStyle name="Accent2 10" xfId="622"/>
    <cellStyle name="Accent2 10 2" xfId="2833"/>
    <cellStyle name="Accent2 11" xfId="623"/>
    <cellStyle name="Accent2 11 2" xfId="2836"/>
    <cellStyle name="Accent2 12" xfId="624"/>
    <cellStyle name="Accent2 12 2" xfId="2838"/>
    <cellStyle name="Accent2 13" xfId="625"/>
    <cellStyle name="Accent2 13 2" xfId="2840"/>
    <cellStyle name="Accent2 14" xfId="626"/>
    <cellStyle name="Accent2 14 2" xfId="2842"/>
    <cellStyle name="Accent2 15" xfId="627"/>
    <cellStyle name="Accent2 16" xfId="628"/>
    <cellStyle name="Accent2 17" xfId="629"/>
    <cellStyle name="Accent2 18" xfId="630"/>
    <cellStyle name="Accent2 19" xfId="631"/>
    <cellStyle name="Accent2 2" xfId="632"/>
    <cellStyle name="Accent2 2 2" xfId="2709"/>
    <cellStyle name="Accent2 20" xfId="633"/>
    <cellStyle name="Accent2 21" xfId="634"/>
    <cellStyle name="Accent2 22" xfId="635"/>
    <cellStyle name="Accent2 3" xfId="636"/>
    <cellStyle name="Accent2 3 2" xfId="2769"/>
    <cellStyle name="Accent2 4" xfId="637"/>
    <cellStyle name="Accent2 4 2" xfId="2788"/>
    <cellStyle name="Accent2 5" xfId="638"/>
    <cellStyle name="Accent2 5 2" xfId="2791"/>
    <cellStyle name="Accent2 6" xfId="639"/>
    <cellStyle name="Accent2 6 2" xfId="2789"/>
    <cellStyle name="Accent2 7" xfId="640"/>
    <cellStyle name="Accent2 7 2" xfId="2795"/>
    <cellStyle name="Accent2 8" xfId="641"/>
    <cellStyle name="Accent2 8 2" xfId="2801"/>
    <cellStyle name="Accent2 9" xfId="642"/>
    <cellStyle name="Accent2 9 2" xfId="2826"/>
    <cellStyle name="Accent3 - 20%" xfId="643"/>
    <cellStyle name="Accent3 - 20% 2" xfId="2714"/>
    <cellStyle name="Accent3 - 40%" xfId="644"/>
    <cellStyle name="Accent3 - 40% 2" xfId="2715"/>
    <cellStyle name="Accent3 - 60%" xfId="645"/>
    <cellStyle name="Accent3 - 60% 2" xfId="2716"/>
    <cellStyle name="Accent3 10" xfId="646"/>
    <cellStyle name="Accent3 10 2" xfId="2830"/>
    <cellStyle name="Accent3 11" xfId="647"/>
    <cellStyle name="Accent3 11 2" xfId="2825"/>
    <cellStyle name="Accent3 12" xfId="648"/>
    <cellStyle name="Accent3 12 2" xfId="2832"/>
    <cellStyle name="Accent3 13" xfId="649"/>
    <cellStyle name="Accent3 13 2" xfId="2827"/>
    <cellStyle name="Accent3 14" xfId="650"/>
    <cellStyle name="Accent3 14 2" xfId="2834"/>
    <cellStyle name="Accent3 15" xfId="651"/>
    <cellStyle name="Accent3 16" xfId="652"/>
    <cellStyle name="Accent3 17" xfId="653"/>
    <cellStyle name="Accent3 18" xfId="654"/>
    <cellStyle name="Accent3 19" xfId="655"/>
    <cellStyle name="Accent3 2" xfId="656"/>
    <cellStyle name="Accent3 2 2" xfId="2713"/>
    <cellStyle name="Accent3 20" xfId="657"/>
    <cellStyle name="Accent3 21" xfId="658"/>
    <cellStyle name="Accent3 22" xfId="659"/>
    <cellStyle name="Accent3 3" xfId="660"/>
    <cellStyle name="Accent3 3 2" xfId="2771"/>
    <cellStyle name="Accent3 4" xfId="661"/>
    <cellStyle name="Accent3 4 2" xfId="2786"/>
    <cellStyle name="Accent3 5" xfId="662"/>
    <cellStyle name="Accent3 5 2" xfId="2770"/>
    <cellStyle name="Accent3 6" xfId="663"/>
    <cellStyle name="Accent3 6 2" xfId="2787"/>
    <cellStyle name="Accent3 7" xfId="664"/>
    <cellStyle name="Accent3 7 2" xfId="2792"/>
    <cellStyle name="Accent3 8" xfId="665"/>
    <cellStyle name="Accent3 8 2" xfId="2804"/>
    <cellStyle name="Accent3 9" xfId="666"/>
    <cellStyle name="Accent3 9 2" xfId="2823"/>
    <cellStyle name="Accent4 - 20%" xfId="667"/>
    <cellStyle name="Accent4 - 20% 2" xfId="2718"/>
    <cellStyle name="Accent4 - 40%" xfId="668"/>
    <cellStyle name="Accent4 - 40% 2" xfId="2719"/>
    <cellStyle name="Accent4 - 60%" xfId="669"/>
    <cellStyle name="Accent4 - 60% 2" xfId="2720"/>
    <cellStyle name="Accent4 10" xfId="670"/>
    <cellStyle name="Accent4 10 2" xfId="2799"/>
    <cellStyle name="Accent4 11" xfId="671"/>
    <cellStyle name="Accent4 11 2" xfId="2822"/>
    <cellStyle name="Accent4 12" xfId="672"/>
    <cellStyle name="Accent4 12 2" xfId="2829"/>
    <cellStyle name="Accent4 13" xfId="673"/>
    <cellStyle name="Accent4 13 2" xfId="2824"/>
    <cellStyle name="Accent4 14" xfId="674"/>
    <cellStyle name="Accent4 14 2" xfId="2831"/>
    <cellStyle name="Accent4 15" xfId="675"/>
    <cellStyle name="Accent4 16" xfId="676"/>
    <cellStyle name="Accent4 17" xfId="677"/>
    <cellStyle name="Accent4 18" xfId="678"/>
    <cellStyle name="Accent4 19" xfId="679"/>
    <cellStyle name="Accent4 2" xfId="680"/>
    <cellStyle name="Accent4 2 2" xfId="2717"/>
    <cellStyle name="Accent4 20" xfId="681"/>
    <cellStyle name="Accent4 21" xfId="682"/>
    <cellStyle name="Accent4 22" xfId="683"/>
    <cellStyle name="Accent4 3" xfId="684"/>
    <cellStyle name="Accent4 3 2" xfId="2774"/>
    <cellStyle name="Accent4 4" xfId="685"/>
    <cellStyle name="Accent4 4 2" xfId="2785"/>
    <cellStyle name="Accent4 5" xfId="686"/>
    <cellStyle name="Accent4 5 2" xfId="2772"/>
    <cellStyle name="Accent4 6" xfId="687"/>
    <cellStyle name="Accent4 6 2" xfId="2784"/>
    <cellStyle name="Accent4 7" xfId="688"/>
    <cellStyle name="Accent4 7 2" xfId="2768"/>
    <cellStyle name="Accent4 8" xfId="689"/>
    <cellStyle name="Accent4 8 2" xfId="2806"/>
    <cellStyle name="Accent4 9" xfId="690"/>
    <cellStyle name="Accent4 9 2" xfId="2821"/>
    <cellStyle name="Accent5 - 20%" xfId="691"/>
    <cellStyle name="Accent5 - 20% 2" xfId="2722"/>
    <cellStyle name="Accent5 - 40%" xfId="692"/>
    <cellStyle name="Accent5 - 60%" xfId="693"/>
    <cellStyle name="Accent5 - 60% 2" xfId="2723"/>
    <cellStyle name="Accent5 10" xfId="694"/>
    <cellStyle name="Accent5 10 2" xfId="2803"/>
    <cellStyle name="Accent5 11" xfId="695"/>
    <cellStyle name="Accent5 11 2" xfId="2816"/>
    <cellStyle name="Accent5 12" xfId="696"/>
    <cellStyle name="Accent5 12 2" xfId="2802"/>
    <cellStyle name="Accent5 13" xfId="697"/>
    <cellStyle name="Accent5 13 2" xfId="2818"/>
    <cellStyle name="Accent5 14" xfId="698"/>
    <cellStyle name="Accent5 14 2" xfId="2800"/>
    <cellStyle name="Accent5 15" xfId="699"/>
    <cellStyle name="Accent5 16" xfId="700"/>
    <cellStyle name="Accent5 17" xfId="701"/>
    <cellStyle name="Accent5 18" xfId="702"/>
    <cellStyle name="Accent5 19" xfId="703"/>
    <cellStyle name="Accent5 2" xfId="704"/>
    <cellStyle name="Accent5 2 2" xfId="2721"/>
    <cellStyle name="Accent5 20" xfId="705"/>
    <cellStyle name="Accent5 21" xfId="706"/>
    <cellStyle name="Accent5 22" xfId="707"/>
    <cellStyle name="Accent5 3" xfId="708"/>
    <cellStyle name="Accent5 3 2" xfId="2776"/>
    <cellStyle name="Accent5 4" xfId="709"/>
    <cellStyle name="Accent5 4 2" xfId="2783"/>
    <cellStyle name="Accent5 5" xfId="710"/>
    <cellStyle name="Accent5 5 2" xfId="2775"/>
    <cellStyle name="Accent5 6" xfId="711"/>
    <cellStyle name="Accent5 6 2" xfId="2782"/>
    <cellStyle name="Accent5 7" xfId="712"/>
    <cellStyle name="Accent5 7 2" xfId="2773"/>
    <cellStyle name="Accent5 8" xfId="713"/>
    <cellStyle name="Accent5 8 2" xfId="2809"/>
    <cellStyle name="Accent5 9" xfId="714"/>
    <cellStyle name="Accent5 9 2" xfId="2815"/>
    <cellStyle name="Accent6 - 20%" xfId="715"/>
    <cellStyle name="Accent6 - 40%" xfId="716"/>
    <cellStyle name="Accent6 - 40% 2" xfId="2725"/>
    <cellStyle name="Accent6 - 60%" xfId="717"/>
    <cellStyle name="Accent6 - 60% 2" xfId="2726"/>
    <cellStyle name="Accent6 10" xfId="718"/>
    <cellStyle name="Accent6 10 2" xfId="2805"/>
    <cellStyle name="Accent6 11" xfId="719"/>
    <cellStyle name="Accent6 11 2" xfId="2813"/>
    <cellStyle name="Accent6 12" xfId="720"/>
    <cellStyle name="Accent6 12 2" xfId="2807"/>
    <cellStyle name="Accent6 13" xfId="721"/>
    <cellStyle name="Accent6 13 2" xfId="2812"/>
    <cellStyle name="Accent6 14" xfId="722"/>
    <cellStyle name="Accent6 14 2" xfId="2808"/>
    <cellStyle name="Accent6 15" xfId="723"/>
    <cellStyle name="Accent6 16" xfId="724"/>
    <cellStyle name="Accent6 17" xfId="725"/>
    <cellStyle name="Accent6 18" xfId="726"/>
    <cellStyle name="Accent6 19" xfId="727"/>
    <cellStyle name="Accent6 2" xfId="728"/>
    <cellStyle name="Accent6 2 2" xfId="2724"/>
    <cellStyle name="Accent6 20" xfId="729"/>
    <cellStyle name="Accent6 21" xfId="730"/>
    <cellStyle name="Accent6 22" xfId="731"/>
    <cellStyle name="Accent6 3" xfId="732"/>
    <cellStyle name="Accent6 3 2" xfId="2778"/>
    <cellStyle name="Accent6 4" xfId="733"/>
    <cellStyle name="Accent6 4 2" xfId="2781"/>
    <cellStyle name="Accent6 5" xfId="734"/>
    <cellStyle name="Accent6 5 2" xfId="2779"/>
    <cellStyle name="Accent6 6" xfId="735"/>
    <cellStyle name="Accent6 6 2" xfId="2780"/>
    <cellStyle name="Accent6 7" xfId="736"/>
    <cellStyle name="Accent6 7 2" xfId="2777"/>
    <cellStyle name="Accent6 8" xfId="737"/>
    <cellStyle name="Accent6 8 2" xfId="2810"/>
    <cellStyle name="Accent6 9" xfId="738"/>
    <cellStyle name="Accent6 9 2" xfId="2814"/>
    <cellStyle name="Actual Date" xfId="739"/>
    <cellStyle name="Actual Date 2" xfId="740"/>
    <cellStyle name="Bad 10" xfId="741"/>
    <cellStyle name="Bad 11" xfId="742"/>
    <cellStyle name="Bad 12" xfId="743"/>
    <cellStyle name="Bad 13" xfId="744"/>
    <cellStyle name="Bad 14" xfId="745"/>
    <cellStyle name="Bad 15" xfId="746"/>
    <cellStyle name="Bad 16" xfId="747"/>
    <cellStyle name="Bad 17" xfId="748"/>
    <cellStyle name="Bad 18" xfId="749"/>
    <cellStyle name="Bad 19" xfId="750"/>
    <cellStyle name="Bad 2" xfId="751"/>
    <cellStyle name="Bad 2 2" xfId="2727"/>
    <cellStyle name="Bad 20" xfId="752"/>
    <cellStyle name="Bad 21" xfId="753"/>
    <cellStyle name="Bad 22" xfId="754"/>
    <cellStyle name="Bad 3" xfId="755"/>
    <cellStyle name="Bad 4" xfId="756"/>
    <cellStyle name="Bad 5" xfId="757"/>
    <cellStyle name="Bad 6" xfId="758"/>
    <cellStyle name="Bad 7" xfId="759"/>
    <cellStyle name="Bad 8" xfId="760"/>
    <cellStyle name="Bad 9" xfId="761"/>
    <cellStyle name="Calculation 10" xfId="762"/>
    <cellStyle name="Calculation 11" xfId="763"/>
    <cellStyle name="Calculation 12" xfId="764"/>
    <cellStyle name="Calculation 13" xfId="765"/>
    <cellStyle name="Calculation 14" xfId="766"/>
    <cellStyle name="Calculation 15" xfId="767"/>
    <cellStyle name="Calculation 16" xfId="768"/>
    <cellStyle name="Calculation 17" xfId="769"/>
    <cellStyle name="Calculation 18" xfId="770"/>
    <cellStyle name="Calculation 19" xfId="771"/>
    <cellStyle name="Calculation 2" xfId="772"/>
    <cellStyle name="Calculation 2 2" xfId="2728"/>
    <cellStyle name="Calculation 20" xfId="773"/>
    <cellStyle name="Calculation 21" xfId="774"/>
    <cellStyle name="Calculation 22" xfId="775"/>
    <cellStyle name="Calculation 3" xfId="776"/>
    <cellStyle name="Calculation 4" xfId="777"/>
    <cellStyle name="Calculation 5" xfId="778"/>
    <cellStyle name="Calculation 6" xfId="779"/>
    <cellStyle name="Calculation 7" xfId="780"/>
    <cellStyle name="Calculation 8" xfId="781"/>
    <cellStyle name="Calculation 9" xfId="782"/>
    <cellStyle name="Check Cell 10" xfId="783"/>
    <cellStyle name="Check Cell 11" xfId="784"/>
    <cellStyle name="Check Cell 12" xfId="785"/>
    <cellStyle name="Check Cell 13" xfId="786"/>
    <cellStyle name="Check Cell 14" xfId="787"/>
    <cellStyle name="Check Cell 15" xfId="788"/>
    <cellStyle name="Check Cell 16" xfId="789"/>
    <cellStyle name="Check Cell 17" xfId="790"/>
    <cellStyle name="Check Cell 18" xfId="791"/>
    <cellStyle name="Check Cell 19" xfId="792"/>
    <cellStyle name="Check Cell 2" xfId="793"/>
    <cellStyle name="Check Cell 2 2" xfId="2729"/>
    <cellStyle name="Check Cell 20" xfId="794"/>
    <cellStyle name="Check Cell 21" xfId="795"/>
    <cellStyle name="Check Cell 22" xfId="796"/>
    <cellStyle name="Check Cell 3" xfId="797"/>
    <cellStyle name="Check Cell 4" xfId="798"/>
    <cellStyle name="Check Cell 5" xfId="799"/>
    <cellStyle name="Check Cell 6" xfId="800"/>
    <cellStyle name="Check Cell 7" xfId="801"/>
    <cellStyle name="Check Cell 8" xfId="802"/>
    <cellStyle name="Check Cell 9" xfId="803"/>
    <cellStyle name="Column.Head" xfId="804"/>
    <cellStyle name="Comma" xfId="1" builtinId="3"/>
    <cellStyle name="Comma [0] 2" xfId="805"/>
    <cellStyle name="Comma [0] 3" xfId="806"/>
    <cellStyle name="Comma [0] 4" xfId="807"/>
    <cellStyle name="Comma 10" xfId="808"/>
    <cellStyle name="Comma 10 2" xfId="809"/>
    <cellStyle name="Comma 10 2 2" xfId="810"/>
    <cellStyle name="Comma 10 2 2 2" xfId="811"/>
    <cellStyle name="Comma 10 2 3" xfId="812"/>
    <cellStyle name="Comma 10 3" xfId="813"/>
    <cellStyle name="Comma 10 3 2" xfId="814"/>
    <cellStyle name="Comma 10 4" xfId="815"/>
    <cellStyle name="Comma 100" xfId="816"/>
    <cellStyle name="Comma 101" xfId="817"/>
    <cellStyle name="Comma 101 2" xfId="818"/>
    <cellStyle name="Comma 102" xfId="819"/>
    <cellStyle name="Comma 102 2" xfId="820"/>
    <cellStyle name="Comma 103" xfId="821"/>
    <cellStyle name="Comma 104" xfId="822"/>
    <cellStyle name="Comma 105" xfId="823"/>
    <cellStyle name="Comma 106" xfId="824"/>
    <cellStyle name="Comma 107" xfId="825"/>
    <cellStyle name="Comma 108" xfId="2701"/>
    <cellStyle name="Comma 11" xfId="826"/>
    <cellStyle name="Comma 11 2" xfId="827"/>
    <cellStyle name="Comma 11 2 2" xfId="828"/>
    <cellStyle name="Comma 11 3" xfId="829"/>
    <cellStyle name="Comma 12" xfId="830"/>
    <cellStyle name="Comma 12 2" xfId="831"/>
    <cellStyle name="Comma 12 3" xfId="832"/>
    <cellStyle name="Comma 13" xfId="833"/>
    <cellStyle name="Comma 13 2" xfId="834"/>
    <cellStyle name="Comma 13 2 2" xfId="835"/>
    <cellStyle name="Comma 13 3" xfId="836"/>
    <cellStyle name="Comma 14" xfId="837"/>
    <cellStyle name="Comma 14 2" xfId="838"/>
    <cellStyle name="Comma 14 3" xfId="839"/>
    <cellStyle name="Comma 14 3 2" xfId="840"/>
    <cellStyle name="Comma 14 3 3" xfId="841"/>
    <cellStyle name="Comma 14 4" xfId="842"/>
    <cellStyle name="Comma 15" xfId="843"/>
    <cellStyle name="Comma 15 2" xfId="844"/>
    <cellStyle name="Comma 16" xfId="845"/>
    <cellStyle name="Comma 16 2" xfId="846"/>
    <cellStyle name="Comma 17" xfId="847"/>
    <cellStyle name="Comma 18" xfId="848"/>
    <cellStyle name="Comma 18 2" xfId="849"/>
    <cellStyle name="Comma 19" xfId="850"/>
    <cellStyle name="Comma 2" xfId="851"/>
    <cellStyle name="Comma 2 10" xfId="852"/>
    <cellStyle name="Comma 2 11" xfId="853"/>
    <cellStyle name="Comma 2 12" xfId="854"/>
    <cellStyle name="Comma 2 13" xfId="855"/>
    <cellStyle name="Comma 2 14" xfId="856"/>
    <cellStyle name="Comma 2 15" xfId="857"/>
    <cellStyle name="Comma 2 2" xfId="858"/>
    <cellStyle name="Comma 2 2 2" xfId="859"/>
    <cellStyle name="Comma 2 2 2 2" xfId="860"/>
    <cellStyle name="Comma 2 2 3" xfId="861"/>
    <cellStyle name="Comma 2 3" xfId="862"/>
    <cellStyle name="Comma 2 3 2" xfId="863"/>
    <cellStyle name="Comma 2 3 2 2" xfId="864"/>
    <cellStyle name="Comma 2 3 3" xfId="865"/>
    <cellStyle name="Comma 2 4" xfId="866"/>
    <cellStyle name="Comma 2 4 2" xfId="867"/>
    <cellStyle name="Comma 2 4 2 2" xfId="868"/>
    <cellStyle name="Comma 2 4 3" xfId="869"/>
    <cellStyle name="Comma 2 5" xfId="870"/>
    <cellStyle name="Comma 2 5 2" xfId="871"/>
    <cellStyle name="Comma 2 5 2 2" xfId="872"/>
    <cellStyle name="Comma 2 5 3" xfId="873"/>
    <cellStyle name="Comma 2 6" xfId="874"/>
    <cellStyle name="Comma 2 6 2" xfId="875"/>
    <cellStyle name="Comma 2 6 2 2" xfId="876"/>
    <cellStyle name="Comma 2 6 2 2 2" xfId="877"/>
    <cellStyle name="Comma 2 6 2 3" xfId="878"/>
    <cellStyle name="Comma 2 6 3" xfId="879"/>
    <cellStyle name="Comma 2 6 3 2" xfId="880"/>
    <cellStyle name="Comma 2 6 4" xfId="881"/>
    <cellStyle name="Comma 2 7" xfId="882"/>
    <cellStyle name="Comma 2 7 2" xfId="883"/>
    <cellStyle name="Comma 2 8" xfId="884"/>
    <cellStyle name="Comma 2 8 2" xfId="885"/>
    <cellStyle name="Comma 2 9" xfId="886"/>
    <cellStyle name="Comma 2 9 2" xfId="887"/>
    <cellStyle name="Comma 2 9 2 2" xfId="888"/>
    <cellStyle name="Comma 2 9 2 3" xfId="889"/>
    <cellStyle name="Comma 2 9 3" xfId="890"/>
    <cellStyle name="Comma 2_Distribution Underbuilt Poles Analysis-03182011 (2)" xfId="891"/>
    <cellStyle name="Comma 20" xfId="892"/>
    <cellStyle name="Comma 20 2" xfId="893"/>
    <cellStyle name="Comma 21" xfId="894"/>
    <cellStyle name="Comma 21 2" xfId="895"/>
    <cellStyle name="Comma 21 3" xfId="896"/>
    <cellStyle name="Comma 22" xfId="897"/>
    <cellStyle name="Comma 22 2" xfId="898"/>
    <cellStyle name="Comma 22 3" xfId="899"/>
    <cellStyle name="Comma 23" xfId="900"/>
    <cellStyle name="Comma 23 2" xfId="901"/>
    <cellStyle name="Comma 23 3" xfId="902"/>
    <cellStyle name="Comma 24" xfId="903"/>
    <cellStyle name="Comma 25" xfId="904"/>
    <cellStyle name="Comma 26" xfId="905"/>
    <cellStyle name="Comma 27" xfId="906"/>
    <cellStyle name="Comma 28" xfId="907"/>
    <cellStyle name="Comma 29" xfId="908"/>
    <cellStyle name="Comma 3" xfId="909"/>
    <cellStyle name="Comma 3 2" xfId="910"/>
    <cellStyle name="Comma 3 2 2" xfId="911"/>
    <cellStyle name="Comma 3 2 2 2" xfId="912"/>
    <cellStyle name="Comma 3 2 3" xfId="913"/>
    <cellStyle name="Comma 3 3" xfId="914"/>
    <cellStyle name="Comma 3 3 2" xfId="915"/>
    <cellStyle name="Comma 3 4" xfId="916"/>
    <cellStyle name="Comma 3_Distribution Underbuilt Poles Analysis-03182011 (2)" xfId="917"/>
    <cellStyle name="Comma 30" xfId="918"/>
    <cellStyle name="Comma 31" xfId="919"/>
    <cellStyle name="Comma 32" xfId="920"/>
    <cellStyle name="Comma 33" xfId="921"/>
    <cellStyle name="Comma 34" xfId="922"/>
    <cellStyle name="Comma 35" xfId="923"/>
    <cellStyle name="Comma 36" xfId="924"/>
    <cellStyle name="Comma 37" xfId="925"/>
    <cellStyle name="Comma 38" xfId="926"/>
    <cellStyle name="Comma 39" xfId="927"/>
    <cellStyle name="Comma 4" xfId="928"/>
    <cellStyle name="Comma 4 2" xfId="929"/>
    <cellStyle name="Comma 4 2 2" xfId="930"/>
    <cellStyle name="Comma 4 2 2 2" xfId="931"/>
    <cellStyle name="Comma 4 2 3" xfId="932"/>
    <cellStyle name="Comma 4 3" xfId="933"/>
    <cellStyle name="Comma 4 3 2" xfId="934"/>
    <cellStyle name="Comma 4 4" xfId="935"/>
    <cellStyle name="Comma 40" xfId="936"/>
    <cellStyle name="Comma 41" xfId="937"/>
    <cellStyle name="Comma 42" xfId="938"/>
    <cellStyle name="Comma 43" xfId="939"/>
    <cellStyle name="Comma 44" xfId="940"/>
    <cellStyle name="Comma 45" xfId="941"/>
    <cellStyle name="Comma 46" xfId="942"/>
    <cellStyle name="Comma 47" xfId="943"/>
    <cellStyle name="Comma 48" xfId="944"/>
    <cellStyle name="Comma 49" xfId="945"/>
    <cellStyle name="Comma 5" xfId="946"/>
    <cellStyle name="Comma 5 2" xfId="947"/>
    <cellStyle name="Comma 5 2 2" xfId="948"/>
    <cellStyle name="Comma 5 2 2 2" xfId="949"/>
    <cellStyle name="Comma 5 2 3" xfId="950"/>
    <cellStyle name="Comma 5 2 3 2" xfId="951"/>
    <cellStyle name="Comma 5 2 4" xfId="952"/>
    <cellStyle name="Comma 5 2 5" xfId="953"/>
    <cellStyle name="Comma 5 3" xfId="954"/>
    <cellStyle name="Comma 5 3 2" xfId="955"/>
    <cellStyle name="Comma 5 3 2 2" xfId="956"/>
    <cellStyle name="Comma 5 3 2 3" xfId="957"/>
    <cellStyle name="Comma 5 3 2 4" xfId="958"/>
    <cellStyle name="Comma 5 3 3" xfId="959"/>
    <cellStyle name="Comma 5 3 4" xfId="960"/>
    <cellStyle name="Comma 5 3 5" xfId="961"/>
    <cellStyle name="Comma 5 3 6" xfId="962"/>
    <cellStyle name="Comma 5 4" xfId="963"/>
    <cellStyle name="Comma 5 4 2" xfId="964"/>
    <cellStyle name="Comma 5 5" xfId="965"/>
    <cellStyle name="Comma 5_Stat211 - 2011 Final (Reserve) v2" xfId="966"/>
    <cellStyle name="Comma 50" xfId="967"/>
    <cellStyle name="Comma 51" xfId="968"/>
    <cellStyle name="Comma 52" xfId="969"/>
    <cellStyle name="Comma 53" xfId="970"/>
    <cellStyle name="Comma 54" xfId="971"/>
    <cellStyle name="Comma 55" xfId="972"/>
    <cellStyle name="Comma 56" xfId="973"/>
    <cellStyle name="Comma 57" xfId="974"/>
    <cellStyle name="Comma 58" xfId="975"/>
    <cellStyle name="Comma 59" xfId="976"/>
    <cellStyle name="Comma 6" xfId="977"/>
    <cellStyle name="Comma 6 2" xfId="978"/>
    <cellStyle name="Comma 6 2 2" xfId="979"/>
    <cellStyle name="Comma 6 2 2 2" xfId="980"/>
    <cellStyle name="Comma 6 2 2 2 2" xfId="981"/>
    <cellStyle name="Comma 6 2 2 3" xfId="982"/>
    <cellStyle name="Comma 6 2 2 4" xfId="983"/>
    <cellStyle name="Comma 6 2 3" xfId="984"/>
    <cellStyle name="Comma 6 2 4" xfId="985"/>
    <cellStyle name="Comma 6 2 5" xfId="986"/>
    <cellStyle name="Comma 6 2 6" xfId="987"/>
    <cellStyle name="Comma 6 3" xfId="988"/>
    <cellStyle name="Comma 6 3 2" xfId="989"/>
    <cellStyle name="Comma 6 3 2 2" xfId="990"/>
    <cellStyle name="Comma 6 3 2 3" xfId="991"/>
    <cellStyle name="Comma 6 3 2 4" xfId="992"/>
    <cellStyle name="Comma 6 3 3" xfId="993"/>
    <cellStyle name="Comma 6 3 4" xfId="994"/>
    <cellStyle name="Comma 6 3 5" xfId="995"/>
    <cellStyle name="Comma 6 3 6" xfId="996"/>
    <cellStyle name="Comma 6 4" xfId="997"/>
    <cellStyle name="Comma 6 4 2" xfId="998"/>
    <cellStyle name="Comma 6 4 3" xfId="999"/>
    <cellStyle name="Comma 6 4 4" xfId="1000"/>
    <cellStyle name="Comma 6 5" xfId="1001"/>
    <cellStyle name="Comma 6 6" xfId="1002"/>
    <cellStyle name="Comma 6 7" xfId="1003"/>
    <cellStyle name="Comma 6 8" xfId="1004"/>
    <cellStyle name="Comma 60" xfId="1005"/>
    <cellStyle name="Comma 61" xfId="1006"/>
    <cellStyle name="Comma 62" xfId="1007"/>
    <cellStyle name="Comma 63" xfId="1008"/>
    <cellStyle name="Comma 64" xfId="1009"/>
    <cellStyle name="Comma 65" xfId="1010"/>
    <cellStyle name="Comma 65 2" xfId="1011"/>
    <cellStyle name="Comma 66" xfId="1012"/>
    <cellStyle name="Comma 66 2" xfId="1013"/>
    <cellStyle name="Comma 66 2 2" xfId="1014"/>
    <cellStyle name="Comma 67" xfId="1015"/>
    <cellStyle name="Comma 68" xfId="1016"/>
    <cellStyle name="Comma 69" xfId="1017"/>
    <cellStyle name="Comma 7" xfId="1018"/>
    <cellStyle name="Comma 7 10" xfId="1019"/>
    <cellStyle name="Comma 7 2" xfId="1020"/>
    <cellStyle name="Comma 7 2 2" xfId="1021"/>
    <cellStyle name="Comma 7 2 2 2" xfId="1022"/>
    <cellStyle name="Comma 7 2 2 3" xfId="1023"/>
    <cellStyle name="Comma 7 2 2 4" xfId="1024"/>
    <cellStyle name="Comma 7 2 3" xfId="1025"/>
    <cellStyle name="Comma 7 2 4" xfId="1026"/>
    <cellStyle name="Comma 7 2 5" xfId="1027"/>
    <cellStyle name="Comma 7 2 6" xfId="1028"/>
    <cellStyle name="Comma 7 3" xfId="1029"/>
    <cellStyle name="Comma 7 3 2" xfId="1030"/>
    <cellStyle name="Comma 7 3 2 2" xfId="1031"/>
    <cellStyle name="Comma 7 3 3" xfId="1032"/>
    <cellStyle name="Comma 7 4" xfId="1033"/>
    <cellStyle name="Comma 7 4 2" xfId="1034"/>
    <cellStyle name="Comma 7 5" xfId="1035"/>
    <cellStyle name="Comma 7 5 2" xfId="1036"/>
    <cellStyle name="Comma 7 6" xfId="1037"/>
    <cellStyle name="Comma 7 6 2" xfId="1038"/>
    <cellStyle name="Comma 7 6 2 2" xfId="1039"/>
    <cellStyle name="Comma 7 6 2 3" xfId="1040"/>
    <cellStyle name="Comma 7 6 3" xfId="1041"/>
    <cellStyle name="Comma 7 7" xfId="1042"/>
    <cellStyle name="Comma 7 8" xfId="1043"/>
    <cellStyle name="Comma 7 9" xfId="1044"/>
    <cellStyle name="Comma 7_Stat211 - 2011 Final (Reserve) v2" xfId="1045"/>
    <cellStyle name="Comma 70" xfId="1046"/>
    <cellStyle name="Comma 71" xfId="1047"/>
    <cellStyle name="Comma 71 2" xfId="1048"/>
    <cellStyle name="Comma 72" xfId="1049"/>
    <cellStyle name="Comma 72 2" xfId="1050"/>
    <cellStyle name="Comma 73" xfId="1051"/>
    <cellStyle name="Comma 73 2" xfId="1052"/>
    <cellStyle name="Comma 74" xfId="1053"/>
    <cellStyle name="Comma 74 2" xfId="1054"/>
    <cellStyle name="Comma 75" xfId="1055"/>
    <cellStyle name="Comma 76" xfId="1056"/>
    <cellStyle name="Comma 77" xfId="1057"/>
    <cellStyle name="Comma 78" xfId="1058"/>
    <cellStyle name="Comma 79" xfId="1059"/>
    <cellStyle name="Comma 8" xfId="1060"/>
    <cellStyle name="Comma 8 2" xfId="1061"/>
    <cellStyle name="Comma 8 2 2" xfId="1062"/>
    <cellStyle name="Comma 8 2 2 2" xfId="1063"/>
    <cellStyle name="Comma 8 2 3" xfId="1064"/>
    <cellStyle name="Comma 8 2 4" xfId="1065"/>
    <cellStyle name="Comma 8 3" xfId="1066"/>
    <cellStyle name="Comma 8 4" xfId="1067"/>
    <cellStyle name="Comma 8 5" xfId="1068"/>
    <cellStyle name="Comma 8 6" xfId="1069"/>
    <cellStyle name="Comma 8 7" xfId="1070"/>
    <cellStyle name="Comma 80" xfId="1071"/>
    <cellStyle name="Comma 81" xfId="1072"/>
    <cellStyle name="Comma 82" xfId="1073"/>
    <cellStyle name="Comma 83" xfId="1074"/>
    <cellStyle name="Comma 84" xfId="1075"/>
    <cellStyle name="Comma 85" xfId="1076"/>
    <cellStyle name="Comma 86" xfId="1077"/>
    <cellStyle name="Comma 87" xfId="1078"/>
    <cellStyle name="Comma 88" xfId="1079"/>
    <cellStyle name="Comma 89" xfId="1080"/>
    <cellStyle name="Comma 9" xfId="1081"/>
    <cellStyle name="Comma 9 2" xfId="1082"/>
    <cellStyle name="Comma 9 2 2" xfId="1083"/>
    <cellStyle name="Comma 9 2 2 2" xfId="1084"/>
    <cellStyle name="Comma 9 2 3" xfId="1085"/>
    <cellStyle name="Comma 9 3" xfId="1086"/>
    <cellStyle name="Comma 90" xfId="1087"/>
    <cellStyle name="Comma 91" xfId="1088"/>
    <cellStyle name="Comma 92" xfId="1089"/>
    <cellStyle name="Comma 93" xfId="1090"/>
    <cellStyle name="Comma 94" xfId="1091"/>
    <cellStyle name="Comma 95" xfId="1092"/>
    <cellStyle name="Comma 96" xfId="1093"/>
    <cellStyle name="Comma 97" xfId="1094"/>
    <cellStyle name="Comma 98" xfId="1095"/>
    <cellStyle name="Comma 99" xfId="1096"/>
    <cellStyle name="comma, 0" xfId="1097"/>
    <cellStyle name="Comma0" xfId="1098"/>
    <cellStyle name="Config Data" xfId="1099"/>
    <cellStyle name="Currency 10" xfId="1100"/>
    <cellStyle name="Currency 10 2" xfId="1101"/>
    <cellStyle name="Currency 10 2 2" xfId="1102"/>
    <cellStyle name="Currency 10 3" xfId="1103"/>
    <cellStyle name="Currency 11" xfId="1104"/>
    <cellStyle name="Currency 11 2" xfId="1105"/>
    <cellStyle name="Currency 11 3" xfId="1106"/>
    <cellStyle name="Currency 12" xfId="1107"/>
    <cellStyle name="Currency 13" xfId="2702"/>
    <cellStyle name="Currency 2" xfId="1108"/>
    <cellStyle name="Currency 2 10" xfId="1109"/>
    <cellStyle name="Currency 2 11" xfId="1110"/>
    <cellStyle name="Currency 2 12" xfId="1111"/>
    <cellStyle name="Currency 2 13" xfId="1112"/>
    <cellStyle name="Currency 2 2" xfId="1113"/>
    <cellStyle name="Currency 2 2 2" xfId="1114"/>
    <cellStyle name="Currency 2 2 2 2" xfId="1115"/>
    <cellStyle name="Currency 2 2 3" xfId="1116"/>
    <cellStyle name="Currency 2 3" xfId="1117"/>
    <cellStyle name="Currency 2 3 2" xfId="1118"/>
    <cellStyle name="Currency 2 3 2 2" xfId="1119"/>
    <cellStyle name="Currency 2 3 3" xfId="1120"/>
    <cellStyle name="Currency 2 4" xfId="1121"/>
    <cellStyle name="Currency 2 4 2" xfId="1122"/>
    <cellStyle name="Currency 2 4 2 2" xfId="1123"/>
    <cellStyle name="Currency 2 4 3" xfId="1124"/>
    <cellStyle name="Currency 2 5" xfId="1125"/>
    <cellStyle name="Currency 2 5 2" xfId="1126"/>
    <cellStyle name="Currency 2 5 2 2" xfId="1127"/>
    <cellStyle name="Currency 2 5 3" xfId="1128"/>
    <cellStyle name="Currency 2 6" xfId="1129"/>
    <cellStyle name="Currency 2 6 2" xfId="1130"/>
    <cellStyle name="Currency 2 6 2 2" xfId="1131"/>
    <cellStyle name="Currency 2 6 2 2 2" xfId="1132"/>
    <cellStyle name="Currency 2 6 2 3" xfId="1133"/>
    <cellStyle name="Currency 2 6 3" xfId="1134"/>
    <cellStyle name="Currency 2 6 3 2" xfId="1135"/>
    <cellStyle name="Currency 2 6 4" xfId="1136"/>
    <cellStyle name="Currency 2 7" xfId="1137"/>
    <cellStyle name="Currency 2 7 2" xfId="1138"/>
    <cellStyle name="Currency 2 8" xfId="1139"/>
    <cellStyle name="Currency 2 8 2" xfId="1140"/>
    <cellStyle name="Currency 2 9" xfId="1141"/>
    <cellStyle name="Currency 2 9 2" xfId="1142"/>
    <cellStyle name="Currency 2 9 2 2" xfId="1143"/>
    <cellStyle name="Currency 2 9 2 3" xfId="1144"/>
    <cellStyle name="Currency 2 9 3" xfId="1145"/>
    <cellStyle name="Currency 3" xfId="1146"/>
    <cellStyle name="Currency 3 2" xfId="1147"/>
    <cellStyle name="Currency 3 2 2" xfId="1148"/>
    <cellStyle name="Currency 3 3" xfId="1149"/>
    <cellStyle name="Currency 4" xfId="1150"/>
    <cellStyle name="Currency 4 2" xfId="1151"/>
    <cellStyle name="Currency 4 2 2" xfId="1152"/>
    <cellStyle name="Currency 4 2 3" xfId="1153"/>
    <cellStyle name="Currency 4 2 3 2" xfId="1154"/>
    <cellStyle name="Currency 4 2 4" xfId="1155"/>
    <cellStyle name="Currency 4 2 5" xfId="1156"/>
    <cellStyle name="Currency 4 3" xfId="1157"/>
    <cellStyle name="Currency 4 3 2" xfId="1158"/>
    <cellStyle name="Currency 4 3 2 2" xfId="1159"/>
    <cellStyle name="Currency 4 3 3" xfId="1160"/>
    <cellStyle name="Currency 4 3 4" xfId="1161"/>
    <cellStyle name="Currency 4 4" xfId="1162"/>
    <cellStyle name="Currency 4 4 2" xfId="1163"/>
    <cellStyle name="Currency 4 5" xfId="1164"/>
    <cellStyle name="Currency 4_Stat211 - 2011 Final (Reserve) v2" xfId="1165"/>
    <cellStyle name="Currency 5" xfId="1166"/>
    <cellStyle name="Currency 5 10" xfId="1167"/>
    <cellStyle name="Currency 5 2" xfId="1168"/>
    <cellStyle name="Currency 5 2 2" xfId="1169"/>
    <cellStyle name="Currency 5 2 2 2" xfId="1170"/>
    <cellStyle name="Currency 5 2 3" xfId="1171"/>
    <cellStyle name="Currency 5 3" xfId="1172"/>
    <cellStyle name="Currency 5 3 2" xfId="1173"/>
    <cellStyle name="Currency 5 3 2 2" xfId="1174"/>
    <cellStyle name="Currency 5 3 3" xfId="1175"/>
    <cellStyle name="Currency 5 4" xfId="1176"/>
    <cellStyle name="Currency 5 4 2" xfId="1177"/>
    <cellStyle name="Currency 5 5" xfId="1178"/>
    <cellStyle name="Currency 5 5 2" xfId="1179"/>
    <cellStyle name="Currency 5 6" xfId="1180"/>
    <cellStyle name="Currency 5 6 2" xfId="1181"/>
    <cellStyle name="Currency 5 6 2 2" xfId="1182"/>
    <cellStyle name="Currency 5 6 2 3" xfId="1183"/>
    <cellStyle name="Currency 5 6 3" xfId="1184"/>
    <cellStyle name="Currency 5 7" xfId="1185"/>
    <cellStyle name="Currency 5 8" xfId="1186"/>
    <cellStyle name="Currency 5 9" xfId="1187"/>
    <cellStyle name="Currency 6" xfId="1188"/>
    <cellStyle name="Currency 6 2" xfId="1189"/>
    <cellStyle name="Currency 6 2 2" xfId="1190"/>
    <cellStyle name="Currency 6 2 2 2" xfId="1191"/>
    <cellStyle name="Currency 6 2 3" xfId="1192"/>
    <cellStyle name="Currency 6 3" xfId="1193"/>
    <cellStyle name="Currency 7" xfId="1194"/>
    <cellStyle name="Currency 7 2" xfId="1195"/>
    <cellStyle name="Currency 7 2 2" xfId="1196"/>
    <cellStyle name="Currency 7 2 2 2" xfId="1197"/>
    <cellStyle name="Currency 7 2 3" xfId="1198"/>
    <cellStyle name="Currency 7 3" xfId="1199"/>
    <cellStyle name="Currency 7 3 2" xfId="1200"/>
    <cellStyle name="Currency 7 4" xfId="1201"/>
    <cellStyle name="Currency 8" xfId="1202"/>
    <cellStyle name="Currency 9" xfId="1203"/>
    <cellStyle name="Currency 9 2" xfId="1204"/>
    <cellStyle name="Currency 9 2 2" xfId="1205"/>
    <cellStyle name="Currency 9 3" xfId="1206"/>
    <cellStyle name="Currency.oo" xfId="1207"/>
    <cellStyle name="Currency0" xfId="1208"/>
    <cellStyle name="Date" xfId="1209"/>
    <cellStyle name="Dot" xfId="1210"/>
    <cellStyle name="Emphasis 1" xfId="1211"/>
    <cellStyle name="Emphasis 1 2" xfId="2730"/>
    <cellStyle name="Emphasis 2" xfId="1212"/>
    <cellStyle name="Emphasis 2 2" xfId="2731"/>
    <cellStyle name="Emphasis 3" xfId="1213"/>
    <cellStyle name="Explanatory Text 10" xfId="1214"/>
    <cellStyle name="Explanatory Text 11" xfId="1215"/>
    <cellStyle name="Explanatory Text 12" xfId="1216"/>
    <cellStyle name="Explanatory Text 13" xfId="1217"/>
    <cellStyle name="Explanatory Text 14" xfId="1218"/>
    <cellStyle name="Explanatory Text 15" xfId="1219"/>
    <cellStyle name="Explanatory Text 16" xfId="1220"/>
    <cellStyle name="Explanatory Text 17" xfId="1221"/>
    <cellStyle name="Explanatory Text 18" xfId="1222"/>
    <cellStyle name="Explanatory Text 19" xfId="1223"/>
    <cellStyle name="Explanatory Text 2" xfId="1224"/>
    <cellStyle name="Explanatory Text 20" xfId="1225"/>
    <cellStyle name="Explanatory Text 21" xfId="1226"/>
    <cellStyle name="Explanatory Text 22" xfId="1227"/>
    <cellStyle name="Explanatory Text 3" xfId="1228"/>
    <cellStyle name="Explanatory Text 4" xfId="1229"/>
    <cellStyle name="Explanatory Text 5" xfId="1230"/>
    <cellStyle name="Explanatory Text 6" xfId="1231"/>
    <cellStyle name="Explanatory Text 7" xfId="1232"/>
    <cellStyle name="Explanatory Text 8" xfId="1233"/>
    <cellStyle name="Explanatory Text 9" xfId="1234"/>
    <cellStyle name="Fixed" xfId="1235"/>
    <cellStyle name="Good 10" xfId="1236"/>
    <cellStyle name="Good 11" xfId="1237"/>
    <cellStyle name="Good 12" xfId="1238"/>
    <cellStyle name="Good 13" xfId="1239"/>
    <cellStyle name="Good 14" xfId="1240"/>
    <cellStyle name="Good 15" xfId="1241"/>
    <cellStyle name="Good 16" xfId="1242"/>
    <cellStyle name="Good 17" xfId="1243"/>
    <cellStyle name="Good 18" xfId="1244"/>
    <cellStyle name="Good 19" xfId="1245"/>
    <cellStyle name="Good 2" xfId="1246"/>
    <cellStyle name="Good 2 2" xfId="2732"/>
    <cellStyle name="Good 20" xfId="1247"/>
    <cellStyle name="Good 21" xfId="1248"/>
    <cellStyle name="Good 22" xfId="1249"/>
    <cellStyle name="Good 3" xfId="1250"/>
    <cellStyle name="Good 4" xfId="1251"/>
    <cellStyle name="Good 5" xfId="1252"/>
    <cellStyle name="Good 6" xfId="1253"/>
    <cellStyle name="Good 7" xfId="1254"/>
    <cellStyle name="Good 8" xfId="1255"/>
    <cellStyle name="Good 9" xfId="1256"/>
    <cellStyle name="Grey" xfId="1257"/>
    <cellStyle name="HEADER" xfId="1258"/>
    <cellStyle name="Heading 1 10" xfId="1259"/>
    <cellStyle name="Heading 1 11" xfId="1260"/>
    <cellStyle name="Heading 1 12" xfId="1261"/>
    <cellStyle name="Heading 1 13" xfId="1262"/>
    <cellStyle name="Heading 1 14" xfId="1263"/>
    <cellStyle name="Heading 1 15" xfId="1264"/>
    <cellStyle name="Heading 1 16" xfId="1265"/>
    <cellStyle name="Heading 1 17" xfId="1266"/>
    <cellStyle name="Heading 1 18" xfId="1267"/>
    <cellStyle name="Heading 1 19" xfId="1268"/>
    <cellStyle name="Heading 1 2" xfId="1269"/>
    <cellStyle name="Heading 1 2 2" xfId="2733"/>
    <cellStyle name="Heading 1 20" xfId="1270"/>
    <cellStyle name="Heading 1 21" xfId="1271"/>
    <cellStyle name="Heading 1 22" xfId="1272"/>
    <cellStyle name="Heading 1 3" xfId="1273"/>
    <cellStyle name="Heading 1 3 2" xfId="1274"/>
    <cellStyle name="Heading 1 4" xfId="1275"/>
    <cellStyle name="Heading 1 5" xfId="1276"/>
    <cellStyle name="Heading 1 6" xfId="1277"/>
    <cellStyle name="Heading 1 7" xfId="1278"/>
    <cellStyle name="Heading 1 8" xfId="1279"/>
    <cellStyle name="Heading 1 9" xfId="1280"/>
    <cellStyle name="Heading 2 10" xfId="1281"/>
    <cellStyle name="Heading 2 11" xfId="1282"/>
    <cellStyle name="Heading 2 12" xfId="1283"/>
    <cellStyle name="Heading 2 13" xfId="1284"/>
    <cellStyle name="Heading 2 14" xfId="1285"/>
    <cellStyle name="Heading 2 15" xfId="1286"/>
    <cellStyle name="Heading 2 16" xfId="1287"/>
    <cellStyle name="Heading 2 17" xfId="1288"/>
    <cellStyle name="Heading 2 18" xfId="1289"/>
    <cellStyle name="Heading 2 19" xfId="1290"/>
    <cellStyle name="Heading 2 2" xfId="1291"/>
    <cellStyle name="Heading 2 2 2" xfId="2734"/>
    <cellStyle name="Heading 2 20" xfId="1292"/>
    <cellStyle name="Heading 2 21" xfId="1293"/>
    <cellStyle name="Heading 2 22" xfId="1294"/>
    <cellStyle name="Heading 2 3" xfId="1295"/>
    <cellStyle name="Heading 2 3 2" xfId="1296"/>
    <cellStyle name="Heading 2 4" xfId="1297"/>
    <cellStyle name="Heading 2 5" xfId="1298"/>
    <cellStyle name="Heading 2 6" xfId="1299"/>
    <cellStyle name="Heading 2 7" xfId="1300"/>
    <cellStyle name="Heading 2 8" xfId="1301"/>
    <cellStyle name="Heading 2 9" xfId="1302"/>
    <cellStyle name="Heading 3 10" xfId="1303"/>
    <cellStyle name="Heading 3 11" xfId="1304"/>
    <cellStyle name="Heading 3 12" xfId="1305"/>
    <cellStyle name="Heading 3 13" xfId="1306"/>
    <cellStyle name="Heading 3 14" xfId="1307"/>
    <cellStyle name="Heading 3 15" xfId="1308"/>
    <cellStyle name="Heading 3 16" xfId="1309"/>
    <cellStyle name="Heading 3 17" xfId="1310"/>
    <cellStyle name="Heading 3 18" xfId="1311"/>
    <cellStyle name="Heading 3 19" xfId="1312"/>
    <cellStyle name="Heading 3 2" xfId="1313"/>
    <cellStyle name="Heading 3 2 2" xfId="2735"/>
    <cellStyle name="Heading 3 20" xfId="1314"/>
    <cellStyle name="Heading 3 21" xfId="1315"/>
    <cellStyle name="Heading 3 22" xfId="1316"/>
    <cellStyle name="Heading 3 3" xfId="1317"/>
    <cellStyle name="Heading 3 3 2" xfId="1318"/>
    <cellStyle name="Heading 3 4" xfId="1319"/>
    <cellStyle name="Heading 3 5" xfId="1320"/>
    <cellStyle name="Heading 3 6" xfId="1321"/>
    <cellStyle name="Heading 3 7" xfId="1322"/>
    <cellStyle name="Heading 3 8" xfId="1323"/>
    <cellStyle name="Heading 3 9" xfId="1324"/>
    <cellStyle name="Heading 4 10" xfId="1325"/>
    <cellStyle name="Heading 4 11" xfId="1326"/>
    <cellStyle name="Heading 4 12" xfId="1327"/>
    <cellStyle name="Heading 4 13" xfId="1328"/>
    <cellStyle name="Heading 4 14" xfId="1329"/>
    <cellStyle name="Heading 4 15" xfId="1330"/>
    <cellStyle name="Heading 4 16" xfId="1331"/>
    <cellStyle name="Heading 4 17" xfId="1332"/>
    <cellStyle name="Heading 4 18" xfId="1333"/>
    <cellStyle name="Heading 4 19" xfId="1334"/>
    <cellStyle name="Heading 4 2" xfId="1335"/>
    <cellStyle name="Heading 4 20" xfId="1336"/>
    <cellStyle name="Heading 4 21" xfId="1337"/>
    <cellStyle name="Heading 4 22" xfId="1338"/>
    <cellStyle name="Heading 4 3" xfId="1339"/>
    <cellStyle name="Heading 4 3 2" xfId="1340"/>
    <cellStyle name="Heading 4 4" xfId="1341"/>
    <cellStyle name="Heading 4 5" xfId="1342"/>
    <cellStyle name="Heading 4 6" xfId="1343"/>
    <cellStyle name="Heading 4 7" xfId="1344"/>
    <cellStyle name="Heading 4 8" xfId="1345"/>
    <cellStyle name="Heading 4 9" xfId="1346"/>
    <cellStyle name="Heading1" xfId="1347"/>
    <cellStyle name="Heading2" xfId="1348"/>
    <cellStyle name="HIGHLIGHT" xfId="1349"/>
    <cellStyle name="Hyperlink 2" xfId="1350"/>
    <cellStyle name="Input [yellow]" xfId="1351"/>
    <cellStyle name="Input 10" xfId="1352"/>
    <cellStyle name="Input 11" xfId="1353"/>
    <cellStyle name="Input 12" xfId="1354"/>
    <cellStyle name="Input 13" xfId="1355"/>
    <cellStyle name="Input 14" xfId="1356"/>
    <cellStyle name="Input 15" xfId="1357"/>
    <cellStyle name="Input 16" xfId="1358"/>
    <cellStyle name="Input 17" xfId="1359"/>
    <cellStyle name="Input 18" xfId="1360"/>
    <cellStyle name="Input 19" xfId="1361"/>
    <cellStyle name="Input 2" xfId="1362"/>
    <cellStyle name="Input 2 2" xfId="2736"/>
    <cellStyle name="Input 20" xfId="1363"/>
    <cellStyle name="Input 21" xfId="1364"/>
    <cellStyle name="Input 22" xfId="1365"/>
    <cellStyle name="Input 3" xfId="1366"/>
    <cellStyle name="Input 4" xfId="1367"/>
    <cellStyle name="Input 5" xfId="1368"/>
    <cellStyle name="Input 6" xfId="1369"/>
    <cellStyle name="Input 7" xfId="1370"/>
    <cellStyle name="Input 8" xfId="1371"/>
    <cellStyle name="Input 9" xfId="1372"/>
    <cellStyle name="Linked Cell 10" xfId="1373"/>
    <cellStyle name="Linked Cell 11" xfId="1374"/>
    <cellStyle name="Linked Cell 12" xfId="1375"/>
    <cellStyle name="Linked Cell 13" xfId="1376"/>
    <cellStyle name="Linked Cell 14" xfId="1377"/>
    <cellStyle name="Linked Cell 15" xfId="1378"/>
    <cellStyle name="Linked Cell 16" xfId="1379"/>
    <cellStyle name="Linked Cell 17" xfId="1380"/>
    <cellStyle name="Linked Cell 18" xfId="1381"/>
    <cellStyle name="Linked Cell 19" xfId="1382"/>
    <cellStyle name="Linked Cell 2" xfId="1383"/>
    <cellStyle name="Linked Cell 2 2" xfId="2737"/>
    <cellStyle name="Linked Cell 20" xfId="1384"/>
    <cellStyle name="Linked Cell 21" xfId="1385"/>
    <cellStyle name="Linked Cell 22" xfId="1386"/>
    <cellStyle name="Linked Cell 3" xfId="1387"/>
    <cellStyle name="Linked Cell 4" xfId="1388"/>
    <cellStyle name="Linked Cell 5" xfId="1389"/>
    <cellStyle name="Linked Cell 6" xfId="1390"/>
    <cellStyle name="Linked Cell 7" xfId="1391"/>
    <cellStyle name="Linked Cell 8" xfId="1392"/>
    <cellStyle name="Linked Cell 9" xfId="1393"/>
    <cellStyle name="n" xfId="1394"/>
    <cellStyle name="n_2009 FF1 FPL Transmission Formula Draft(with source documents)04202010" xfId="1395"/>
    <cellStyle name="n_2009 FF1 FPL Transmission Formula Draft(with source documents)04262010" xfId="1396"/>
    <cellStyle name="n_2009 FPL Transmission Formula (03182010)" xfId="1397"/>
    <cellStyle name="n_2010_MONTHLY_TRANSMISSION_REVENUE_VARIANCE_01_20_2010 (2)" xfId="1398"/>
    <cellStyle name="n_2010_TR_Denominator_Data_March_11_2010 (2)" xfId="1399"/>
    <cellStyle name="n_2010_TR_Denominator_Data_March_11_2010 (4)" xfId="1400"/>
    <cellStyle name="n_Accum Depr  Depr Exp (Updated)" xfId="1401"/>
    <cellStyle name="n_FERC Inputs - 2009 - Don Moss" xfId="1402"/>
    <cellStyle name="n_FERC Inputs - 2009 - Don Moss (3)" xfId="1403"/>
    <cellStyle name="n_Forecasting Input Requirements w Templates" xfId="1404"/>
    <cellStyle name="n_FPL Transmission Formula (2009ff1data)" xfId="1405"/>
    <cellStyle name="n_FPL Transmission Formula (Sensitivity Analysis w 2009FF1)" xfId="1406"/>
    <cellStyle name="n_FPL Transmission Formula (Sensitivity Analysis)" xfId="1407"/>
    <cellStyle name="n_FPL Transmission Formula 01122009(pm)" xfId="1408"/>
    <cellStyle name="n_FPL Transmission Formula 01142009" xfId="1409"/>
    <cellStyle name="n_Reg Accounting Inputs w Templates (2009info)" xfId="1410"/>
    <cellStyle name="Neutral 10" xfId="1411"/>
    <cellStyle name="Neutral 11" xfId="1412"/>
    <cellStyle name="Neutral 12" xfId="1413"/>
    <cellStyle name="Neutral 13" xfId="1414"/>
    <cellStyle name="Neutral 14" xfId="1415"/>
    <cellStyle name="Neutral 15" xfId="1416"/>
    <cellStyle name="Neutral 16" xfId="1417"/>
    <cellStyle name="Neutral 17" xfId="1418"/>
    <cellStyle name="Neutral 18" xfId="1419"/>
    <cellStyle name="Neutral 19" xfId="1420"/>
    <cellStyle name="Neutral 2" xfId="1421"/>
    <cellStyle name="Neutral 2 2" xfId="2738"/>
    <cellStyle name="Neutral 20" xfId="1422"/>
    <cellStyle name="Neutral 21" xfId="1423"/>
    <cellStyle name="Neutral 22" xfId="1424"/>
    <cellStyle name="Neutral 3" xfId="1425"/>
    <cellStyle name="Neutral 4" xfId="1426"/>
    <cellStyle name="Neutral 5" xfId="1427"/>
    <cellStyle name="Neutral 6" xfId="1428"/>
    <cellStyle name="Neutral 7" xfId="1429"/>
    <cellStyle name="Neutral 8" xfId="1430"/>
    <cellStyle name="Neutral 9" xfId="1431"/>
    <cellStyle name="no dec" xfId="1432"/>
    <cellStyle name="Normal" xfId="0" builtinId="0"/>
    <cellStyle name="Normal - Style1" xfId="1433"/>
    <cellStyle name="Normal 10" xfId="1434"/>
    <cellStyle name="Normal 10 2" xfId="1435"/>
    <cellStyle name="Normal 10 2 2" xfId="1436"/>
    <cellStyle name="Normal 10 3" xfId="1437"/>
    <cellStyle name="Normal 100" xfId="1438"/>
    <cellStyle name="Normal 101" xfId="1439"/>
    <cellStyle name="Normal 102" xfId="1440"/>
    <cellStyle name="Normal 103" xfId="1441"/>
    <cellStyle name="Normal 104" xfId="1442"/>
    <cellStyle name="Normal 105" xfId="1443"/>
    <cellStyle name="Normal 106" xfId="1444"/>
    <cellStyle name="Normal 107" xfId="1445"/>
    <cellStyle name="Normal 108" xfId="1446"/>
    <cellStyle name="Normal 109" xfId="1447"/>
    <cellStyle name="Normal 11" xfId="1448"/>
    <cellStyle name="Normal 11 2" xfId="1449"/>
    <cellStyle name="Normal 11 2 2" xfId="1450"/>
    <cellStyle name="Normal 11 2 3" xfId="1451"/>
    <cellStyle name="Normal 11 3" xfId="1452"/>
    <cellStyle name="Normal 110" xfId="1453"/>
    <cellStyle name="Normal 111" xfId="1454"/>
    <cellStyle name="Normal 112" xfId="1455"/>
    <cellStyle name="Normal 113" xfId="1456"/>
    <cellStyle name="Normal 114" xfId="1457"/>
    <cellStyle name="Normal 115" xfId="1458"/>
    <cellStyle name="Normal 116" xfId="1459"/>
    <cellStyle name="Normal 117" xfId="1460"/>
    <cellStyle name="Normal 118" xfId="1461"/>
    <cellStyle name="Normal 119" xfId="1462"/>
    <cellStyle name="Normal 12" xfId="1463"/>
    <cellStyle name="Normal 12 2" xfId="1464"/>
    <cellStyle name="Normal 12 3" xfId="1465"/>
    <cellStyle name="Normal 12 3 2" xfId="1466"/>
    <cellStyle name="Normal 12 4" xfId="1467"/>
    <cellStyle name="Normal 12 5" xfId="1468"/>
    <cellStyle name="Normal 120" xfId="1469"/>
    <cellStyle name="Normal 121" xfId="1470"/>
    <cellStyle name="Normal 122" xfId="1471"/>
    <cellStyle name="Normal 123" xfId="1472"/>
    <cellStyle name="Normal 124" xfId="1473"/>
    <cellStyle name="Normal 125" xfId="1474"/>
    <cellStyle name="Normal 126" xfId="1475"/>
    <cellStyle name="Normal 127" xfId="1476"/>
    <cellStyle name="Normal 128" xfId="1477"/>
    <cellStyle name="Normal 129" xfId="1478"/>
    <cellStyle name="Normal 13" xfId="1479"/>
    <cellStyle name="Normal 13 2" xfId="1480"/>
    <cellStyle name="Normal 13 3" xfId="1481"/>
    <cellStyle name="Normal 13 4" xfId="1482"/>
    <cellStyle name="Normal 130" xfId="1483"/>
    <cellStyle name="Normal 131" xfId="1484"/>
    <cellStyle name="Normal 131 2" xfId="1485"/>
    <cellStyle name="Normal 131 2 2" xfId="1486"/>
    <cellStyle name="Normal 131 2 3" xfId="1487"/>
    <cellStyle name="Normal 132" xfId="1488"/>
    <cellStyle name="Normal 133" xfId="1489"/>
    <cellStyle name="Normal 133 2" xfId="1490"/>
    <cellStyle name="Normal 134" xfId="1491"/>
    <cellStyle name="Normal 135" xfId="1492"/>
    <cellStyle name="Normal 136" xfId="1493"/>
    <cellStyle name="Normal 137" xfId="1494"/>
    <cellStyle name="Normal 138" xfId="1495"/>
    <cellStyle name="Normal 139" xfId="1496"/>
    <cellStyle name="Normal 14" xfId="1497"/>
    <cellStyle name="Normal 14 2" xfId="1498"/>
    <cellStyle name="Normal 14 3" xfId="1499"/>
    <cellStyle name="Normal 14 4" xfId="1500"/>
    <cellStyle name="Normal 140" xfId="1501"/>
    <cellStyle name="Normal 141" xfId="1502"/>
    <cellStyle name="Normal 142" xfId="1503"/>
    <cellStyle name="Normal 143" xfId="1504"/>
    <cellStyle name="Normal 144" xfId="2699"/>
    <cellStyle name="Normal 145" xfId="2700"/>
    <cellStyle name="Normal 15" xfId="1505"/>
    <cellStyle name="Normal 15 2" xfId="1506"/>
    <cellStyle name="Normal 15 3" xfId="1507"/>
    <cellStyle name="Normal 151" xfId="1508"/>
    <cellStyle name="Normal 157" xfId="1509"/>
    <cellStyle name="Normal 158" xfId="1510"/>
    <cellStyle name="Normal 16" xfId="1511"/>
    <cellStyle name="Normal 16 2" xfId="1512"/>
    <cellStyle name="Normal 16 3" xfId="1513"/>
    <cellStyle name="Normal 163" xfId="1514"/>
    <cellStyle name="Normal 164" xfId="1515"/>
    <cellStyle name="Normal 166" xfId="1516"/>
    <cellStyle name="Normal 167" xfId="1517"/>
    <cellStyle name="Normal 17" xfId="1518"/>
    <cellStyle name="Normal 17 2" xfId="1519"/>
    <cellStyle name="Normal 17 3" xfId="1520"/>
    <cellStyle name="Normal 17 3 2" xfId="1521"/>
    <cellStyle name="Normal 17 3 2 2" xfId="1522"/>
    <cellStyle name="Normal 17 3 2 3" xfId="1523"/>
    <cellStyle name="Normal 17 3 2 4" xfId="1524"/>
    <cellStyle name="Normal 17 3 3" xfId="1525"/>
    <cellStyle name="Normal 17 3 4" xfId="1526"/>
    <cellStyle name="Normal 17 3 5" xfId="1527"/>
    <cellStyle name="Normal 17 3 6" xfId="1528"/>
    <cellStyle name="Normal 17_2011 Year" xfId="1529"/>
    <cellStyle name="Normal 173" xfId="1530"/>
    <cellStyle name="Normal 18" xfId="1531"/>
    <cellStyle name="Normal 18 2" xfId="1532"/>
    <cellStyle name="Normal 18 3" xfId="1533"/>
    <cellStyle name="Normal 19" xfId="1534"/>
    <cellStyle name="Normal 19 2" xfId="1535"/>
    <cellStyle name="Normal 19 3" xfId="1536"/>
    <cellStyle name="Normal 19 3 2" xfId="1537"/>
    <cellStyle name="Normal 19 3 2 2" xfId="1538"/>
    <cellStyle name="Normal 19 3 2 3" xfId="1539"/>
    <cellStyle name="Normal 19 3 2 4" xfId="1540"/>
    <cellStyle name="Normal 19 3 3" xfId="1541"/>
    <cellStyle name="Normal 19 3 4" xfId="1542"/>
    <cellStyle name="Normal 19 3 5" xfId="1543"/>
    <cellStyle name="Normal 19 3 6" xfId="1544"/>
    <cellStyle name="Normal 19_2011 Year" xfId="1545"/>
    <cellStyle name="Normal 2" xfId="1546"/>
    <cellStyle name="Normal 2 10" xfId="1547"/>
    <cellStyle name="Normal 2 100" xfId="1548"/>
    <cellStyle name="Normal 2 101" xfId="1549"/>
    <cellStyle name="Normal 2 102" xfId="1550"/>
    <cellStyle name="Normal 2 103" xfId="1551"/>
    <cellStyle name="Normal 2 104" xfId="1552"/>
    <cellStyle name="Normal 2 105" xfId="1553"/>
    <cellStyle name="Normal 2 106" xfId="1554"/>
    <cellStyle name="Normal 2 107" xfId="1555"/>
    <cellStyle name="Normal 2 108" xfId="1556"/>
    <cellStyle name="Normal 2 109" xfId="1557"/>
    <cellStyle name="Normal 2 11" xfId="1558"/>
    <cellStyle name="Normal 2 110" xfId="1559"/>
    <cellStyle name="Normal 2 111" xfId="1560"/>
    <cellStyle name="Normal 2 112" xfId="1561"/>
    <cellStyle name="Normal 2 113" xfId="1562"/>
    <cellStyle name="Normal 2 114" xfId="1563"/>
    <cellStyle name="Normal 2 115" xfId="1564"/>
    <cellStyle name="Normal 2 116" xfId="1565"/>
    <cellStyle name="Normal 2 117" xfId="1566"/>
    <cellStyle name="Normal 2 118" xfId="1567"/>
    <cellStyle name="Normal 2 119" xfId="1568"/>
    <cellStyle name="Normal 2 12" xfId="1569"/>
    <cellStyle name="Normal 2 120" xfId="1570"/>
    <cellStyle name="Normal 2 121" xfId="1571"/>
    <cellStyle name="Normal 2 122" xfId="1572"/>
    <cellStyle name="Normal 2 123" xfId="1573"/>
    <cellStyle name="Normal 2 124" xfId="1574"/>
    <cellStyle name="Normal 2 125" xfId="1575"/>
    <cellStyle name="Normal 2 126" xfId="1576"/>
    <cellStyle name="Normal 2 127" xfId="1577"/>
    <cellStyle name="Normal 2 128" xfId="1578"/>
    <cellStyle name="Normal 2 129" xfId="1579"/>
    <cellStyle name="Normal 2 13" xfId="1580"/>
    <cellStyle name="Normal 2 130" xfId="1581"/>
    <cellStyle name="Normal 2 14" xfId="1582"/>
    <cellStyle name="Normal 2 15" xfId="1583"/>
    <cellStyle name="Normal 2 16" xfId="1584"/>
    <cellStyle name="Normal 2 17" xfId="1585"/>
    <cellStyle name="Normal 2 18" xfId="1586"/>
    <cellStyle name="Normal 2 19" xfId="1587"/>
    <cellStyle name="Normal 2 2" xfId="1588"/>
    <cellStyle name="Normal 2 2 10" xfId="1589"/>
    <cellStyle name="Normal 2 2 11" xfId="1590"/>
    <cellStyle name="Normal 2 2 12" xfId="1591"/>
    <cellStyle name="Normal 2 2 13" xfId="1592"/>
    <cellStyle name="Normal 2 2 14" xfId="2704"/>
    <cellStyle name="Normal 2 2 15" xfId="1593"/>
    <cellStyle name="Normal 2 2 2" xfId="1594"/>
    <cellStyle name="Normal 2 2 2 10" xfId="1595"/>
    <cellStyle name="Normal 2 2 2 11" xfId="1596"/>
    <cellStyle name="Normal 2 2 2 12" xfId="1597"/>
    <cellStyle name="Normal 2 2 2 13" xfId="1598"/>
    <cellStyle name="Normal 2 2 2 2" xfId="1599"/>
    <cellStyle name="Normal 2 2 2 3" xfId="1600"/>
    <cellStyle name="Normal 2 2 2 4" xfId="1601"/>
    <cellStyle name="Normal 2 2 2 5" xfId="1602"/>
    <cellStyle name="Normal 2 2 2 6" xfId="1603"/>
    <cellStyle name="Normal 2 2 2 7" xfId="1604"/>
    <cellStyle name="Normal 2 2 2 8" xfId="1605"/>
    <cellStyle name="Normal 2 2 2 9" xfId="1606"/>
    <cellStyle name="Normal 2 2 2_AFUDC WO depr calc (3)" xfId="1607"/>
    <cellStyle name="Normal 2 2 3" xfId="1608"/>
    <cellStyle name="Normal 2 2 3 2" xfId="1609"/>
    <cellStyle name="Normal 2 2 3 3" xfId="1610"/>
    <cellStyle name="Normal 2 2 4" xfId="1611"/>
    <cellStyle name="Normal 2 2 5" xfId="1612"/>
    <cellStyle name="Normal 2 2 6" xfId="1613"/>
    <cellStyle name="Normal 2 2 7" xfId="1614"/>
    <cellStyle name="Normal 2 2 8" xfId="1615"/>
    <cellStyle name="Normal 2 2 9" xfId="1616"/>
    <cellStyle name="Normal 2 2_2011 Year" xfId="1617"/>
    <cellStyle name="Normal 2 20" xfId="1618"/>
    <cellStyle name="Normal 2 21" xfId="1619"/>
    <cellStyle name="Normal 2 22" xfId="1620"/>
    <cellStyle name="Normal 2 23" xfId="1621"/>
    <cellStyle name="Normal 2 24" xfId="1622"/>
    <cellStyle name="Normal 2 25" xfId="1623"/>
    <cellStyle name="Normal 2 26" xfId="1624"/>
    <cellStyle name="Normal 2 27" xfId="1625"/>
    <cellStyle name="Normal 2 28" xfId="1626"/>
    <cellStyle name="Normal 2 29" xfId="1627"/>
    <cellStyle name="Normal 2 3" xfId="1628"/>
    <cellStyle name="Normal 2 3 2" xfId="1629"/>
    <cellStyle name="Normal 2 3 2 2" xfId="1630"/>
    <cellStyle name="Normal 2 3 2 3" xfId="1631"/>
    <cellStyle name="Normal 2 3 3" xfId="1632"/>
    <cellStyle name="Normal 2 3_2011 Year" xfId="1633"/>
    <cellStyle name="Normal 2 30" xfId="1634"/>
    <cellStyle name="Normal 2 31" xfId="1635"/>
    <cellStyle name="Normal 2 32" xfId="1636"/>
    <cellStyle name="Normal 2 33" xfId="1637"/>
    <cellStyle name="Normal 2 34" xfId="1638"/>
    <cellStyle name="Normal 2 35" xfId="1639"/>
    <cellStyle name="Normal 2 36" xfId="1640"/>
    <cellStyle name="Normal 2 37" xfId="1641"/>
    <cellStyle name="Normal 2 38" xfId="1642"/>
    <cellStyle name="Normal 2 39" xfId="1643"/>
    <cellStyle name="Normal 2 4" xfId="1644"/>
    <cellStyle name="Normal 2 4 2" xfId="1645"/>
    <cellStyle name="Normal 2 4 2 2" xfId="1646"/>
    <cellStyle name="Normal 2 4 3" xfId="1647"/>
    <cellStyle name="Normal 2 40" xfId="1648"/>
    <cellStyle name="Normal 2 41" xfId="1649"/>
    <cellStyle name="Normal 2 42" xfId="1650"/>
    <cellStyle name="Normal 2 43" xfId="1651"/>
    <cellStyle name="Normal 2 44" xfId="1652"/>
    <cellStyle name="Normal 2 45" xfId="1653"/>
    <cellStyle name="Normal 2 46" xfId="1654"/>
    <cellStyle name="Normal 2 47" xfId="1655"/>
    <cellStyle name="Normal 2 48" xfId="1656"/>
    <cellStyle name="Normal 2 49" xfId="1657"/>
    <cellStyle name="Normal 2 5" xfId="1658"/>
    <cellStyle name="Normal 2 5 2" xfId="1659"/>
    <cellStyle name="Normal 2 5 2 2" xfId="1660"/>
    <cellStyle name="Normal 2 5 3" xfId="1661"/>
    <cellStyle name="Normal 2 50" xfId="1662"/>
    <cellStyle name="Normal 2 51" xfId="1663"/>
    <cellStyle name="Normal 2 52" xfId="1664"/>
    <cellStyle name="Normal 2 53" xfId="1665"/>
    <cellStyle name="Normal 2 54" xfId="1666"/>
    <cellStyle name="Normal 2 55" xfId="1667"/>
    <cellStyle name="Normal 2 56" xfId="1668"/>
    <cellStyle name="Normal 2 57" xfId="1669"/>
    <cellStyle name="Normal 2 58" xfId="1670"/>
    <cellStyle name="Normal 2 59" xfId="1671"/>
    <cellStyle name="Normal 2 6" xfId="1672"/>
    <cellStyle name="Normal 2 6 2" xfId="1673"/>
    <cellStyle name="Normal 2 6 2 2" xfId="1674"/>
    <cellStyle name="Normal 2 6 2 2 2" xfId="1675"/>
    <cellStyle name="Normal 2 6 2 3" xfId="1676"/>
    <cellStyle name="Normal 2 6 3" xfId="1677"/>
    <cellStyle name="Normal 2 6 3 2" xfId="1678"/>
    <cellStyle name="Normal 2 6 4" xfId="1679"/>
    <cellStyle name="Normal 2 60" xfId="1680"/>
    <cellStyle name="Normal 2 61" xfId="1681"/>
    <cellStyle name="Normal 2 62" xfId="1682"/>
    <cellStyle name="Normal 2 63" xfId="1683"/>
    <cellStyle name="Normal 2 64" xfId="1684"/>
    <cellStyle name="Normal 2 65" xfId="1685"/>
    <cellStyle name="Normal 2 66" xfId="1686"/>
    <cellStyle name="Normal 2 67" xfId="1687"/>
    <cellStyle name="Normal 2 68" xfId="1688"/>
    <cellStyle name="Normal 2 69" xfId="1689"/>
    <cellStyle name="Normal 2 7" xfId="1690"/>
    <cellStyle name="Normal 2 7 2" xfId="1691"/>
    <cellStyle name="Normal 2 70" xfId="1692"/>
    <cellStyle name="Normal 2 71" xfId="1693"/>
    <cellStyle name="Normal 2 72" xfId="1694"/>
    <cellStyle name="Normal 2 73" xfId="1695"/>
    <cellStyle name="Normal 2 74" xfId="1696"/>
    <cellStyle name="Normal 2 75" xfId="1697"/>
    <cellStyle name="Normal 2 76" xfId="1698"/>
    <cellStyle name="Normal 2 77" xfId="1699"/>
    <cellStyle name="Normal 2 78" xfId="1700"/>
    <cellStyle name="Normal 2 79" xfId="1701"/>
    <cellStyle name="Normal 2 8" xfId="1702"/>
    <cellStyle name="Normal 2 8 2" xfId="1703"/>
    <cellStyle name="Normal 2 8 3" xfId="1704"/>
    <cellStyle name="Normal 2 8 4" xfId="1705"/>
    <cellStyle name="Normal 2 80" xfId="1706"/>
    <cellStyle name="Normal 2 81" xfId="1707"/>
    <cellStyle name="Normal 2 82" xfId="1708"/>
    <cellStyle name="Normal 2 83" xfId="1709"/>
    <cellStyle name="Normal 2 84" xfId="1710"/>
    <cellStyle name="Normal 2 85" xfId="1711"/>
    <cellStyle name="Normal 2 86" xfId="1712"/>
    <cellStyle name="Normal 2 87" xfId="1713"/>
    <cellStyle name="Normal 2 88" xfId="1714"/>
    <cellStyle name="Normal 2 89" xfId="1715"/>
    <cellStyle name="Normal 2 9" xfId="1716"/>
    <cellStyle name="Normal 2 90" xfId="1717"/>
    <cellStyle name="Normal 2 91" xfId="1718"/>
    <cellStyle name="Normal 2 92" xfId="1719"/>
    <cellStyle name="Normal 2 93" xfId="1720"/>
    <cellStyle name="Normal 2 94" xfId="1721"/>
    <cellStyle name="Normal 2 95" xfId="1722"/>
    <cellStyle name="Normal 2 96" xfId="1723"/>
    <cellStyle name="Normal 2 97" xfId="1724"/>
    <cellStyle name="Normal 2 98" xfId="1725"/>
    <cellStyle name="Normal 2 99" xfId="1726"/>
    <cellStyle name="Normal 2_~0386821" xfId="1727"/>
    <cellStyle name="Normal 20" xfId="1728"/>
    <cellStyle name="Normal 20 2" xfId="1729"/>
    <cellStyle name="Normal 20 3" xfId="1730"/>
    <cellStyle name="Normal 20 3 2" xfId="1731"/>
    <cellStyle name="Normal 20 3 3" xfId="1732"/>
    <cellStyle name="Normal 20 4" xfId="1733"/>
    <cellStyle name="Normal 20 4 2" xfId="1734"/>
    <cellStyle name="Normal 20 4 2 2" xfId="1735"/>
    <cellStyle name="Normal 20 4 2 3" xfId="1736"/>
    <cellStyle name="Normal 20 4 2 4" xfId="1737"/>
    <cellStyle name="Normal 20 4 3" xfId="1738"/>
    <cellStyle name="Normal 20 4 4" xfId="1739"/>
    <cellStyle name="Normal 20 4 5" xfId="1740"/>
    <cellStyle name="Normal 20 4 6" xfId="1741"/>
    <cellStyle name="Normal 21" xfId="1742"/>
    <cellStyle name="Normal 21 2" xfId="1743"/>
    <cellStyle name="Normal 21 3" xfId="1744"/>
    <cellStyle name="Normal 21 3 2" xfId="1745"/>
    <cellStyle name="Normal 21 3 3" xfId="1746"/>
    <cellStyle name="Normal 21 4" xfId="1747"/>
    <cellStyle name="Normal 21 4 2" xfId="1748"/>
    <cellStyle name="Normal 21 4 2 2" xfId="1749"/>
    <cellStyle name="Normal 21 4 2 3" xfId="1750"/>
    <cellStyle name="Normal 21 4 2 4" xfId="1751"/>
    <cellStyle name="Normal 21 4 3" xfId="1752"/>
    <cellStyle name="Normal 21 4 4" xfId="1753"/>
    <cellStyle name="Normal 21 4 5" xfId="1754"/>
    <cellStyle name="Normal 21 4 6" xfId="1755"/>
    <cellStyle name="Normal 22" xfId="1756"/>
    <cellStyle name="Normal 22 2" xfId="1757"/>
    <cellStyle name="Normal 22 3" xfId="1758"/>
    <cellStyle name="Normal 22 3 2" xfId="1759"/>
    <cellStyle name="Normal 22 3 3" xfId="1760"/>
    <cellStyle name="Normal 23" xfId="1761"/>
    <cellStyle name="Normal 23 2" xfId="1762"/>
    <cellStyle name="Normal 23 3" xfId="1763"/>
    <cellStyle name="Normal 23 3 2" xfId="1764"/>
    <cellStyle name="Normal 23 3 3" xfId="1765"/>
    <cellStyle name="Normal 24" xfId="1766"/>
    <cellStyle name="Normal 24 10" xfId="1767"/>
    <cellStyle name="Normal 24 2" xfId="1768"/>
    <cellStyle name="Normal 24 2 2" xfId="1769"/>
    <cellStyle name="Normal 24 2 2 2" xfId="1770"/>
    <cellStyle name="Normal 24 2 2 2 2" xfId="1771"/>
    <cellStyle name="Normal 24 2 2 2 2 2" xfId="1772"/>
    <cellStyle name="Normal 24 2 2 2 2 3" xfId="1773"/>
    <cellStyle name="Normal 24 2 2 2 2 4" xfId="1774"/>
    <cellStyle name="Normal 24 2 2 2 3" xfId="1775"/>
    <cellStyle name="Normal 24 2 2 2 4" xfId="1776"/>
    <cellStyle name="Normal 24 2 2 2 5" xfId="1777"/>
    <cellStyle name="Normal 24 2 2 2 6" xfId="1778"/>
    <cellStyle name="Normal 24 2 2 3" xfId="1779"/>
    <cellStyle name="Normal 24 2 2 3 2" xfId="1780"/>
    <cellStyle name="Normal 24 2 2 3 3" xfId="1781"/>
    <cellStyle name="Normal 24 2 2 3 4" xfId="1782"/>
    <cellStyle name="Normal 24 2 2 4" xfId="1783"/>
    <cellStyle name="Normal 24 2 2 5" xfId="1784"/>
    <cellStyle name="Normal 24 2 2 6" xfId="1785"/>
    <cellStyle name="Normal 24 2 2 7" xfId="1786"/>
    <cellStyle name="Normal 24 2 3" xfId="1787"/>
    <cellStyle name="Normal 24 2 3 2" xfId="1788"/>
    <cellStyle name="Normal 24 2 3 2 2" xfId="1789"/>
    <cellStyle name="Normal 24 2 3 2 3" xfId="1790"/>
    <cellStyle name="Normal 24 2 3 2 4" xfId="1791"/>
    <cellStyle name="Normal 24 2 3 3" xfId="1792"/>
    <cellStyle name="Normal 24 2 3 4" xfId="1793"/>
    <cellStyle name="Normal 24 2 3 5" xfId="1794"/>
    <cellStyle name="Normal 24 2 3 6" xfId="1795"/>
    <cellStyle name="Normal 24 2 4" xfId="1796"/>
    <cellStyle name="Normal 24 2 4 2" xfId="1797"/>
    <cellStyle name="Normal 24 2 4 3" xfId="1798"/>
    <cellStyle name="Normal 24 2 4 4" xfId="1799"/>
    <cellStyle name="Normal 24 2 5" xfId="1800"/>
    <cellStyle name="Normal 24 2 6" xfId="1801"/>
    <cellStyle name="Normal 24 2 7" xfId="1802"/>
    <cellStyle name="Normal 24 2 8" xfId="1803"/>
    <cellStyle name="Normal 24 3" xfId="1804"/>
    <cellStyle name="Normal 24 3 2" xfId="1805"/>
    <cellStyle name="Normal 24 3 2 2" xfId="1806"/>
    <cellStyle name="Normal 24 3 2 2 2" xfId="1807"/>
    <cellStyle name="Normal 24 3 2 2 3" xfId="1808"/>
    <cellStyle name="Normal 24 3 2 2 4" xfId="1809"/>
    <cellStyle name="Normal 24 3 2 3" xfId="1810"/>
    <cellStyle name="Normal 24 3 2 4" xfId="1811"/>
    <cellStyle name="Normal 24 3 2 5" xfId="1812"/>
    <cellStyle name="Normal 24 3 2 6" xfId="1813"/>
    <cellStyle name="Normal 24 3 3" xfId="1814"/>
    <cellStyle name="Normal 24 3 3 2" xfId="1815"/>
    <cellStyle name="Normal 24 3 3 3" xfId="1816"/>
    <cellStyle name="Normal 24 3 3 4" xfId="1817"/>
    <cellStyle name="Normal 24 3 4" xfId="1818"/>
    <cellStyle name="Normal 24 3 5" xfId="1819"/>
    <cellStyle name="Normal 24 3 6" xfId="1820"/>
    <cellStyle name="Normal 24 3 7" xfId="1821"/>
    <cellStyle name="Normal 24 4" xfId="1822"/>
    <cellStyle name="Normal 24 4 2" xfId="1823"/>
    <cellStyle name="Normal 24 4 2 2" xfId="1824"/>
    <cellStyle name="Normal 24 4 2 2 2" xfId="1825"/>
    <cellStyle name="Normal 24 4 2 2 3" xfId="1826"/>
    <cellStyle name="Normal 24 4 2 2 4" xfId="1827"/>
    <cellStyle name="Normal 24 4 2 3" xfId="1828"/>
    <cellStyle name="Normal 24 4 2 4" xfId="1829"/>
    <cellStyle name="Normal 24 4 2 5" xfId="1830"/>
    <cellStyle name="Normal 24 4 2 6" xfId="1831"/>
    <cellStyle name="Normal 24 4 3" xfId="1832"/>
    <cellStyle name="Normal 24 4 3 2" xfId="1833"/>
    <cellStyle name="Normal 24 4 3 3" xfId="1834"/>
    <cellStyle name="Normal 24 4 3 4" xfId="1835"/>
    <cellStyle name="Normal 24 4 4" xfId="1836"/>
    <cellStyle name="Normal 24 4 5" xfId="1837"/>
    <cellStyle name="Normal 24 4 6" xfId="1838"/>
    <cellStyle name="Normal 24 4 7" xfId="1839"/>
    <cellStyle name="Normal 24 5" xfId="1840"/>
    <cellStyle name="Normal 24 5 2" xfId="1841"/>
    <cellStyle name="Normal 24 5 2 2" xfId="1842"/>
    <cellStyle name="Normal 24 5 2 3" xfId="1843"/>
    <cellStyle name="Normal 24 5 2 4" xfId="1844"/>
    <cellStyle name="Normal 24 5 3" xfId="1845"/>
    <cellStyle name="Normal 24 5 4" xfId="1846"/>
    <cellStyle name="Normal 24 5 5" xfId="1847"/>
    <cellStyle name="Normal 24 5 6" xfId="1848"/>
    <cellStyle name="Normal 24 6" xfId="1849"/>
    <cellStyle name="Normal 24 6 2" xfId="1850"/>
    <cellStyle name="Normal 24 6 3" xfId="1851"/>
    <cellStyle name="Normal 24 6 4" xfId="1852"/>
    <cellStyle name="Normal 24 7" xfId="1853"/>
    <cellStyle name="Normal 24 8" xfId="1854"/>
    <cellStyle name="Normal 24 9" xfId="1855"/>
    <cellStyle name="Normal 25" xfId="1856"/>
    <cellStyle name="Normal 25 2" xfId="1857"/>
    <cellStyle name="Normal 25 2 2" xfId="1858"/>
    <cellStyle name="Normal 25 2 2 2" xfId="1859"/>
    <cellStyle name="Normal 25 2 2 3" xfId="1860"/>
    <cellStyle name="Normal 25 2 2 4" xfId="1861"/>
    <cellStyle name="Normal 25 2 3" xfId="1862"/>
    <cellStyle name="Normal 25 2 4" xfId="1863"/>
    <cellStyle name="Normal 25 2 5" xfId="1864"/>
    <cellStyle name="Normal 25 2 6" xfId="1865"/>
    <cellStyle name="Normal 25 3" xfId="1866"/>
    <cellStyle name="Normal 25 3 2" xfId="1867"/>
    <cellStyle name="Normal 25 3 3" xfId="1868"/>
    <cellStyle name="Normal 25 3 4" xfId="1869"/>
    <cellStyle name="Normal 25 4" xfId="1870"/>
    <cellStyle name="Normal 25 5" xfId="1871"/>
    <cellStyle name="Normal 25 6" xfId="1872"/>
    <cellStyle name="Normal 25 7" xfId="1873"/>
    <cellStyle name="Normal 26" xfId="1874"/>
    <cellStyle name="Normal 26 2" xfId="1875"/>
    <cellStyle name="Normal 26 2 2" xfId="1876"/>
    <cellStyle name="Normal 26 2 2 2" xfId="1877"/>
    <cellStyle name="Normal 26 2 2 3" xfId="1878"/>
    <cellStyle name="Normal 26 2 2 4" xfId="1879"/>
    <cellStyle name="Normal 26 2 3" xfId="1880"/>
    <cellStyle name="Normal 26 2 4" xfId="1881"/>
    <cellStyle name="Normal 26 2 5" xfId="1882"/>
    <cellStyle name="Normal 26 2 6" xfId="1883"/>
    <cellStyle name="Normal 26 3" xfId="1884"/>
    <cellStyle name="Normal 26 3 2" xfId="1885"/>
    <cellStyle name="Normal 26 3 3" xfId="1886"/>
    <cellStyle name="Normal 26 3 4" xfId="1887"/>
    <cellStyle name="Normal 26 4" xfId="1888"/>
    <cellStyle name="Normal 26 5" xfId="1889"/>
    <cellStyle name="Normal 26 6" xfId="1890"/>
    <cellStyle name="Normal 26 7" xfId="1891"/>
    <cellStyle name="Normal 27" xfId="1892"/>
    <cellStyle name="Normal 28" xfId="1893"/>
    <cellStyle name="Normal 28 2" xfId="1894"/>
    <cellStyle name="Normal 28 2 2" xfId="1895"/>
    <cellStyle name="Normal 28 2 2 2" xfId="1896"/>
    <cellStyle name="Normal 28 2 2 3" xfId="1897"/>
    <cellStyle name="Normal 28 2 2 4" xfId="1898"/>
    <cellStyle name="Normal 28 2 3" xfId="1899"/>
    <cellStyle name="Normal 28 2 4" xfId="1900"/>
    <cellStyle name="Normal 28 2 5" xfId="1901"/>
    <cellStyle name="Normal 28 2 6" xfId="1902"/>
    <cellStyle name="Normal 28 3" xfId="1903"/>
    <cellStyle name="Normal 28 3 2" xfId="1904"/>
    <cellStyle name="Normal 28 3 3" xfId="1905"/>
    <cellStyle name="Normal 28 3 4" xfId="1906"/>
    <cellStyle name="Normal 28 4" xfId="1907"/>
    <cellStyle name="Normal 28 5" xfId="1908"/>
    <cellStyle name="Normal 28 6" xfId="1909"/>
    <cellStyle name="Normal 28 7" xfId="1910"/>
    <cellStyle name="Normal 29" xfId="1911"/>
    <cellStyle name="Normal 29 2" xfId="1912"/>
    <cellStyle name="Normal 29 2 2" xfId="1913"/>
    <cellStyle name="Normal 29 2 2 2" xfId="1914"/>
    <cellStyle name="Normal 29 2 2 3" xfId="1915"/>
    <cellStyle name="Normal 29 2 2 4" xfId="1916"/>
    <cellStyle name="Normal 29 2 3" xfId="1917"/>
    <cellStyle name="Normal 29 2 4" xfId="1918"/>
    <cellStyle name="Normal 29 2 5" xfId="1919"/>
    <cellStyle name="Normal 29 2 6" xfId="1920"/>
    <cellStyle name="Normal 29 3" xfId="1921"/>
    <cellStyle name="Normal 29 3 2" xfId="1922"/>
    <cellStyle name="Normal 29 3 3" xfId="1923"/>
    <cellStyle name="Normal 29 3 4" xfId="1924"/>
    <cellStyle name="Normal 29 4" xfId="1925"/>
    <cellStyle name="Normal 29 5" xfId="1926"/>
    <cellStyle name="Normal 29 6" xfId="1927"/>
    <cellStyle name="Normal 29 7" xfId="1928"/>
    <cellStyle name="Normal 3" xfId="1929"/>
    <cellStyle name="Normal 3 2" xfId="1930"/>
    <cellStyle name="Normal 3 2 2" xfId="1931"/>
    <cellStyle name="Normal 3 2 2 2" xfId="1932"/>
    <cellStyle name="Normal 3 2 3" xfId="1933"/>
    <cellStyle name="Normal 3 2 4" xfId="2797"/>
    <cellStyle name="Normal 3 3" xfId="1934"/>
    <cellStyle name="Normal 3 3 2" xfId="1935"/>
    <cellStyle name="Normal 3 4" xfId="1936"/>
    <cellStyle name="Normal 3_2011 Year" xfId="1937"/>
    <cellStyle name="Normal 30" xfId="1938"/>
    <cellStyle name="Normal 30 2" xfId="1939"/>
    <cellStyle name="Normal 30 2 2" xfId="1940"/>
    <cellStyle name="Normal 30 2 2 2" xfId="1941"/>
    <cellStyle name="Normal 30 2 2 3" xfId="1942"/>
    <cellStyle name="Normal 30 2 2 4" xfId="1943"/>
    <cellStyle name="Normal 30 2 3" xfId="1944"/>
    <cellStyle name="Normal 30 2 4" xfId="1945"/>
    <cellStyle name="Normal 30 2 5" xfId="1946"/>
    <cellStyle name="Normal 30 2 6" xfId="1947"/>
    <cellStyle name="Normal 30 3" xfId="1948"/>
    <cellStyle name="Normal 30 3 2" xfId="1949"/>
    <cellStyle name="Normal 30 3 3" xfId="1950"/>
    <cellStyle name="Normal 30 3 4" xfId="1951"/>
    <cellStyle name="Normal 30 4" xfId="1952"/>
    <cellStyle name="Normal 30 5" xfId="1953"/>
    <cellStyle name="Normal 30 6" xfId="1954"/>
    <cellStyle name="Normal 30 7" xfId="1955"/>
    <cellStyle name="Normal 31" xfId="1956"/>
    <cellStyle name="Normal 32" xfId="1957"/>
    <cellStyle name="Normal 33" xfId="1958"/>
    <cellStyle name="Normal 34" xfId="1959"/>
    <cellStyle name="Normal 34 2" xfId="1960"/>
    <cellStyle name="Normal 34 2 2" xfId="1961"/>
    <cellStyle name="Normal 34 2 2 2" xfId="1962"/>
    <cellStyle name="Normal 34 2 2 3" xfId="1963"/>
    <cellStyle name="Normal 34 2 2 4" xfId="1964"/>
    <cellStyle name="Normal 34 2 3" xfId="1965"/>
    <cellStyle name="Normal 34 2 4" xfId="1966"/>
    <cellStyle name="Normal 34 2 5" xfId="1967"/>
    <cellStyle name="Normal 34 2 6" xfId="1968"/>
    <cellStyle name="Normal 34 3" xfId="1969"/>
    <cellStyle name="Normal 34 4" xfId="1970"/>
    <cellStyle name="Normal 35" xfId="1971"/>
    <cellStyle name="Normal 36" xfId="1972"/>
    <cellStyle name="Normal 37" xfId="1973"/>
    <cellStyle name="Normal 37 2" xfId="1974"/>
    <cellStyle name="Normal 37 2 2" xfId="1975"/>
    <cellStyle name="Normal 37 2 3" xfId="1976"/>
    <cellStyle name="Normal 37 2 4" xfId="1977"/>
    <cellStyle name="Normal 37 3" xfId="1978"/>
    <cellStyle name="Normal 37 4" xfId="1979"/>
    <cellStyle name="Normal 37 5" xfId="1980"/>
    <cellStyle name="Normal 37 6" xfId="1981"/>
    <cellStyle name="Normal 38" xfId="1982"/>
    <cellStyle name="Normal 38 2" xfId="1983"/>
    <cellStyle name="Normal 38 2 2" xfId="1984"/>
    <cellStyle name="Normal 38 2 3" xfId="1985"/>
    <cellStyle name="Normal 38 2 4" xfId="1986"/>
    <cellStyle name="Normal 38 3" xfId="1987"/>
    <cellStyle name="Normal 38 4" xfId="1988"/>
    <cellStyle name="Normal 38 5" xfId="1989"/>
    <cellStyle name="Normal 38 6" xfId="1990"/>
    <cellStyle name="Normal 39" xfId="1991"/>
    <cellStyle name="Normal 4" xfId="1992"/>
    <cellStyle name="Normal 4 2" xfId="1993"/>
    <cellStyle name="Normal 4 2 2" xfId="1994"/>
    <cellStyle name="Normal 4 2 3" xfId="1995"/>
    <cellStyle name="Normal 4 2 3 2" xfId="1996"/>
    <cellStyle name="Normal 4 2 4" xfId="1997"/>
    <cellStyle name="Normal 4 2 5" xfId="1998"/>
    <cellStyle name="Normal 4 3" xfId="1999"/>
    <cellStyle name="Normal 4 3 2" xfId="2000"/>
    <cellStyle name="Normal 4 3 2 2" xfId="2001"/>
    <cellStyle name="Normal 4 3 3" xfId="2002"/>
    <cellStyle name="Normal 4 3 4" xfId="2003"/>
    <cellStyle name="Normal 4 4" xfId="2004"/>
    <cellStyle name="Normal 4 4 2" xfId="2005"/>
    <cellStyle name="Normal 4 5" xfId="2006"/>
    <cellStyle name="Normal 4_Stat211 - 2011 Final (Reserve) v2" xfId="2007"/>
    <cellStyle name="Normal 40" xfId="2008"/>
    <cellStyle name="Normal 41" xfId="2009"/>
    <cellStyle name="Normal 42" xfId="2010"/>
    <cellStyle name="Normal 43" xfId="2011"/>
    <cellStyle name="Normal 44" xfId="2012"/>
    <cellStyle name="Normal 45" xfId="2013"/>
    <cellStyle name="Normal 46" xfId="2014"/>
    <cellStyle name="Normal 47" xfId="2015"/>
    <cellStyle name="Normal 48" xfId="2016"/>
    <cellStyle name="Normal 49" xfId="2017"/>
    <cellStyle name="Normal 5" xfId="2018"/>
    <cellStyle name="Normal 5 2" xfId="2019"/>
    <cellStyle name="Normal 5 2 2" xfId="2020"/>
    <cellStyle name="Normal 5 2 2 2" xfId="2021"/>
    <cellStyle name="Normal 5 2 3" xfId="2022"/>
    <cellStyle name="Normal 5 3" xfId="2023"/>
    <cellStyle name="Normal 5 3 2" xfId="2024"/>
    <cellStyle name="Normal 5 3 2 2" xfId="2025"/>
    <cellStyle name="Normal 5 3 2 3" xfId="2026"/>
    <cellStyle name="Normal 5 3 2 4" xfId="2027"/>
    <cellStyle name="Normal 5 3 3" xfId="2028"/>
    <cellStyle name="Normal 5 3 4" xfId="2029"/>
    <cellStyle name="Normal 5 3 5" xfId="2030"/>
    <cellStyle name="Normal 5 3 6" xfId="2031"/>
    <cellStyle name="Normal 5 4" xfId="2032"/>
    <cellStyle name="Normal 5 5" xfId="2033"/>
    <cellStyle name="Normal 5 5 2" xfId="2034"/>
    <cellStyle name="Normal 5 6" xfId="2035"/>
    <cellStyle name="Normal 5_2011 Year" xfId="2036"/>
    <cellStyle name="Normal 50" xfId="2037"/>
    <cellStyle name="Normal 51" xfId="2038"/>
    <cellStyle name="Normal 51 2" xfId="2039"/>
    <cellStyle name="Normal 51 3" xfId="2040"/>
    <cellStyle name="Normal 52" xfId="2041"/>
    <cellStyle name="Normal 53" xfId="2042"/>
    <cellStyle name="Normal 54" xfId="2043"/>
    <cellStyle name="Normal 55" xfId="2044"/>
    <cellStyle name="Normal 56" xfId="2045"/>
    <cellStyle name="Normal 57" xfId="2046"/>
    <cellStyle name="Normal 58" xfId="2047"/>
    <cellStyle name="Normal 59" xfId="2048"/>
    <cellStyle name="Normal 6" xfId="2049"/>
    <cellStyle name="Normal 6 2" xfId="2050"/>
    <cellStyle name="Normal 6 3" xfId="2051"/>
    <cellStyle name="Normal 6 3 2" xfId="2052"/>
    <cellStyle name="Normal 6 4" xfId="2053"/>
    <cellStyle name="Normal 6 5" xfId="2054"/>
    <cellStyle name="Normal 60" xfId="2055"/>
    <cellStyle name="Normal 61" xfId="2056"/>
    <cellStyle name="Normal 62" xfId="2057"/>
    <cellStyle name="Normal 63" xfId="2058"/>
    <cellStyle name="Normal 64" xfId="2059"/>
    <cellStyle name="Normal 65" xfId="2060"/>
    <cellStyle name="Normal 66" xfId="2061"/>
    <cellStyle name="Normal 67" xfId="2062"/>
    <cellStyle name="Normal 68" xfId="2063"/>
    <cellStyle name="Normal 69" xfId="2064"/>
    <cellStyle name="Normal 7" xfId="2065"/>
    <cellStyle name="Normal 7 2" xfId="2066"/>
    <cellStyle name="Normal 7 2 2" xfId="2067"/>
    <cellStyle name="Normal 7 2 2 2" xfId="2068"/>
    <cellStyle name="Normal 7 2 3" xfId="2069"/>
    <cellStyle name="Normal 7 3" xfId="2070"/>
    <cellStyle name="Normal 7 3 2" xfId="2071"/>
    <cellStyle name="Normal 7 3 2 2" xfId="2072"/>
    <cellStyle name="Normal 7 3 2 3" xfId="2073"/>
    <cellStyle name="Normal 7 4" xfId="2074"/>
    <cellStyle name="Normal 7 4 2" xfId="2075"/>
    <cellStyle name="Normal 7 5" xfId="2076"/>
    <cellStyle name="Normal 7 6" xfId="2077"/>
    <cellStyle name="Normal 7 7" xfId="2078"/>
    <cellStyle name="Normal 7 8" xfId="2079"/>
    <cellStyle name="Normal 7_Stat211 - 2011 Final (Reserve)" xfId="2080"/>
    <cellStyle name="Normal 70" xfId="2081"/>
    <cellStyle name="Normal 71" xfId="2082"/>
    <cellStyle name="Normal 72" xfId="2083"/>
    <cellStyle name="Normal 73" xfId="2084"/>
    <cellStyle name="Normal 74" xfId="2085"/>
    <cellStyle name="Normal 75" xfId="2086"/>
    <cellStyle name="Normal 76" xfId="2087"/>
    <cellStyle name="Normal 77" xfId="2088"/>
    <cellStyle name="Normal 78" xfId="2089"/>
    <cellStyle name="Normal 79" xfId="2090"/>
    <cellStyle name="Normal 8" xfId="2091"/>
    <cellStyle name="Normal 80" xfId="2092"/>
    <cellStyle name="Normal 81" xfId="2093"/>
    <cellStyle name="Normal 82" xfId="2094"/>
    <cellStyle name="Normal 83" xfId="2095"/>
    <cellStyle name="Normal 84" xfId="2096"/>
    <cellStyle name="Normal 85" xfId="2097"/>
    <cellStyle name="Normal 86" xfId="2098"/>
    <cellStyle name="Normal 87" xfId="2099"/>
    <cellStyle name="Normal 88" xfId="2100"/>
    <cellStyle name="Normal 89" xfId="2101"/>
    <cellStyle name="Normal 9" xfId="2102"/>
    <cellStyle name="Normal 90" xfId="2103"/>
    <cellStyle name="Normal 91" xfId="2104"/>
    <cellStyle name="Normal 92" xfId="2105"/>
    <cellStyle name="Normal 93" xfId="2106"/>
    <cellStyle name="Normal 94" xfId="2107"/>
    <cellStyle name="Normal 95" xfId="2108"/>
    <cellStyle name="Normal 96" xfId="2109"/>
    <cellStyle name="Normal 97" xfId="2110"/>
    <cellStyle name="Normal 98" xfId="2111"/>
    <cellStyle name="Normal 99" xfId="2112"/>
    <cellStyle name="Note 10" xfId="2113"/>
    <cellStyle name="Note 11" xfId="2114"/>
    <cellStyle name="Note 12" xfId="2115"/>
    <cellStyle name="Note 13" xfId="2116"/>
    <cellStyle name="Note 14" xfId="2117"/>
    <cellStyle name="Note 15" xfId="2118"/>
    <cellStyle name="Note 16" xfId="2119"/>
    <cellStyle name="Note 17" xfId="2120"/>
    <cellStyle name="Note 18" xfId="2121"/>
    <cellStyle name="Note 19" xfId="2122"/>
    <cellStyle name="Note 2" xfId="2123"/>
    <cellStyle name="Note 2 2" xfId="2124"/>
    <cellStyle name="Note 2 2 2" xfId="2125"/>
    <cellStyle name="Note 2 2 2 2" xfId="2126"/>
    <cellStyle name="Note 2 2 2 3" xfId="2127"/>
    <cellStyle name="Note 2 2 2 4" xfId="2128"/>
    <cellStyle name="Note 2 2 3" xfId="2129"/>
    <cellStyle name="Note 2 2 4" xfId="2130"/>
    <cellStyle name="Note 2 2 5" xfId="2131"/>
    <cellStyle name="Note 2 2 6" xfId="2132"/>
    <cellStyle name="Note 2 3" xfId="2133"/>
    <cellStyle name="Note 2 3 2" xfId="2134"/>
    <cellStyle name="Note 2 3 3" xfId="2135"/>
    <cellStyle name="Note 2 3 4" xfId="2136"/>
    <cellStyle name="Note 2 4" xfId="2137"/>
    <cellStyle name="Note 2 5" xfId="2138"/>
    <cellStyle name="Note 2 6" xfId="2139"/>
    <cellStyle name="Note 2 7" xfId="2140"/>
    <cellStyle name="Note 2 8" xfId="2739"/>
    <cellStyle name="Note 20" xfId="2141"/>
    <cellStyle name="Note 21" xfId="2142"/>
    <cellStyle name="Note 22" xfId="2143"/>
    <cellStyle name="Note 3" xfId="2144"/>
    <cellStyle name="Note 3 2" xfId="2811"/>
    <cellStyle name="Note 4" xfId="2145"/>
    <cellStyle name="Note 5" xfId="2146"/>
    <cellStyle name="Note 6" xfId="2147"/>
    <cellStyle name="Note 7" xfId="2148"/>
    <cellStyle name="Note 8" xfId="2149"/>
    <cellStyle name="Note 9" xfId="2150"/>
    <cellStyle name="nozero" xfId="2151"/>
    <cellStyle name="NUMBER" xfId="2152"/>
    <cellStyle name="Output 10" xfId="2153"/>
    <cellStyle name="Output 11" xfId="2154"/>
    <cellStyle name="Output 12" xfId="2155"/>
    <cellStyle name="Output 13" xfId="2156"/>
    <cellStyle name="Output 14" xfId="2157"/>
    <cellStyle name="Output 15" xfId="2158"/>
    <cellStyle name="Output 16" xfId="2159"/>
    <cellStyle name="Output 17" xfId="2160"/>
    <cellStyle name="Output 18" xfId="2161"/>
    <cellStyle name="Output 19" xfId="2162"/>
    <cellStyle name="Output 2" xfId="2163"/>
    <cellStyle name="Output 2 2" xfId="2740"/>
    <cellStyle name="Output 20" xfId="2164"/>
    <cellStyle name="Output 21" xfId="2165"/>
    <cellStyle name="Output 22" xfId="2166"/>
    <cellStyle name="Output 3" xfId="2167"/>
    <cellStyle name="Output 4" xfId="2168"/>
    <cellStyle name="Output 5" xfId="2169"/>
    <cellStyle name="Output 6" xfId="2170"/>
    <cellStyle name="Output 7" xfId="2171"/>
    <cellStyle name="Output 8" xfId="2172"/>
    <cellStyle name="Output 9" xfId="2173"/>
    <cellStyle name="Percent" xfId="2" builtinId="5"/>
    <cellStyle name="Percent [2]" xfId="2174"/>
    <cellStyle name="Percent 10" xfId="2175"/>
    <cellStyle name="Percent 10 2" xfId="2176"/>
    <cellStyle name="Percent 10 3" xfId="2177"/>
    <cellStyle name="Percent 100" xfId="2178"/>
    <cellStyle name="Percent 101" xfId="2179"/>
    <cellStyle name="Percent 102" xfId="2180"/>
    <cellStyle name="Percent 103" xfId="2181"/>
    <cellStyle name="Percent 104" xfId="2182"/>
    <cellStyle name="Percent 105" xfId="2183"/>
    <cellStyle name="Percent 106" xfId="2184"/>
    <cellStyle name="Percent 107" xfId="2185"/>
    <cellStyle name="Percent 108" xfId="2186"/>
    <cellStyle name="Percent 109" xfId="2187"/>
    <cellStyle name="Percent 11" xfId="2188"/>
    <cellStyle name="Percent 11 2" xfId="2189"/>
    <cellStyle name="Percent 11 3" xfId="2190"/>
    <cellStyle name="Percent 11 3 2" xfId="2191"/>
    <cellStyle name="Percent 11 3 2 2" xfId="2192"/>
    <cellStyle name="Percent 11 3 2 3" xfId="2193"/>
    <cellStyle name="Percent 11 3 2 4" xfId="2194"/>
    <cellStyle name="Percent 11 3 3" xfId="2195"/>
    <cellStyle name="Percent 11 3 4" xfId="2196"/>
    <cellStyle name="Percent 11 3 5" xfId="2197"/>
    <cellStyle name="Percent 11 3 6" xfId="2198"/>
    <cellStyle name="Percent 110" xfId="2199"/>
    <cellStyle name="Percent 111" xfId="2200"/>
    <cellStyle name="Percent 112" xfId="2201"/>
    <cellStyle name="Percent 113" xfId="2202"/>
    <cellStyle name="Percent 114" xfId="2203"/>
    <cellStyle name="Percent 115" xfId="2204"/>
    <cellStyle name="Percent 116" xfId="2205"/>
    <cellStyle name="Percent 117" xfId="2206"/>
    <cellStyle name="Percent 118" xfId="2207"/>
    <cellStyle name="Percent 119" xfId="2208"/>
    <cellStyle name="Percent 12" xfId="2209"/>
    <cellStyle name="Percent 120" xfId="2210"/>
    <cellStyle name="Percent 121" xfId="2211"/>
    <cellStyle name="Percent 122" xfId="2212"/>
    <cellStyle name="Percent 123" xfId="2213"/>
    <cellStyle name="Percent 124" xfId="2214"/>
    <cellStyle name="Percent 125" xfId="2215"/>
    <cellStyle name="Percent 126" xfId="2216"/>
    <cellStyle name="Percent 127" xfId="2217"/>
    <cellStyle name="Percent 128" xfId="2218"/>
    <cellStyle name="Percent 129" xfId="2219"/>
    <cellStyle name="Percent 13" xfId="2220"/>
    <cellStyle name="Percent 130" xfId="2221"/>
    <cellStyle name="Percent 131" xfId="2222"/>
    <cellStyle name="Percent 131 2" xfId="2223"/>
    <cellStyle name="Percent 132" xfId="2224"/>
    <cellStyle name="Percent 132 2" xfId="2225"/>
    <cellStyle name="Percent 133" xfId="2226"/>
    <cellStyle name="Percent 134" xfId="2227"/>
    <cellStyle name="Percent 135" xfId="2228"/>
    <cellStyle name="Percent 136" xfId="2229"/>
    <cellStyle name="Percent 137" xfId="2703"/>
    <cellStyle name="Percent 14" xfId="2230"/>
    <cellStyle name="Percent 15" xfId="2231"/>
    <cellStyle name="Percent 16" xfId="2232"/>
    <cellStyle name="Percent 17" xfId="2233"/>
    <cellStyle name="Percent 18" xfId="2234"/>
    <cellStyle name="Percent 19" xfId="2235"/>
    <cellStyle name="Percent 2" xfId="2236"/>
    <cellStyle name="Percent 2 10" xfId="2237"/>
    <cellStyle name="Percent 2 11" xfId="2238"/>
    <cellStyle name="Percent 2 12" xfId="2239"/>
    <cellStyle name="Percent 2 13" xfId="2240"/>
    <cellStyle name="Percent 2 14" xfId="2241"/>
    <cellStyle name="Percent 2 2" xfId="2242"/>
    <cellStyle name="Percent 2 2 2" xfId="2243"/>
    <cellStyle name="Percent 2 2 2 2" xfId="2244"/>
    <cellStyle name="Percent 2 2 3" xfId="2245"/>
    <cellStyle name="Percent 2 3" xfId="2246"/>
    <cellStyle name="Percent 2 3 2" xfId="2247"/>
    <cellStyle name="Percent 2 3 2 2" xfId="2248"/>
    <cellStyle name="Percent 2 3 3" xfId="2249"/>
    <cellStyle name="Percent 2 4" xfId="2250"/>
    <cellStyle name="Percent 2 4 2" xfId="2251"/>
    <cellStyle name="Percent 2 5" xfId="2252"/>
    <cellStyle name="Percent 2 5 2" xfId="2253"/>
    <cellStyle name="Percent 2 6" xfId="2254"/>
    <cellStyle name="Percent 2 6 2" xfId="2255"/>
    <cellStyle name="Percent 2 6 2 2" xfId="2256"/>
    <cellStyle name="Percent 2 6 2 3" xfId="2257"/>
    <cellStyle name="Percent 2 6 3" xfId="2258"/>
    <cellStyle name="Percent 2 7" xfId="2259"/>
    <cellStyle name="Percent 2 8" xfId="2260"/>
    <cellStyle name="Percent 2 9" xfId="2261"/>
    <cellStyle name="Percent 20" xfId="2262"/>
    <cellStyle name="Percent 21" xfId="2263"/>
    <cellStyle name="Percent 22" xfId="2264"/>
    <cellStyle name="Percent 23" xfId="2265"/>
    <cellStyle name="Percent 24" xfId="2266"/>
    <cellStyle name="Percent 25" xfId="2267"/>
    <cellStyle name="Percent 26" xfId="2268"/>
    <cellStyle name="Percent 27" xfId="2269"/>
    <cellStyle name="Percent 28" xfId="2270"/>
    <cellStyle name="Percent 28 2" xfId="2271"/>
    <cellStyle name="Percent 28 2 2" xfId="2272"/>
    <cellStyle name="Percent 28 2 2 2" xfId="2273"/>
    <cellStyle name="Percent 28 2 2 3" xfId="2274"/>
    <cellStyle name="Percent 28 2 2 4" xfId="2275"/>
    <cellStyle name="Percent 28 2 3" xfId="2276"/>
    <cellStyle name="Percent 28 2 4" xfId="2277"/>
    <cellStyle name="Percent 28 2 5" xfId="2278"/>
    <cellStyle name="Percent 28 2 6" xfId="2279"/>
    <cellStyle name="Percent 28 3" xfId="2280"/>
    <cellStyle name="Percent 29" xfId="2281"/>
    <cellStyle name="Percent 29 2" xfId="2282"/>
    <cellStyle name="Percent 29 2 2" xfId="2283"/>
    <cellStyle name="Percent 29 2 2 2" xfId="2284"/>
    <cellStyle name="Percent 29 2 2 3" xfId="2285"/>
    <cellStyle name="Percent 29 2 2 4" xfId="2286"/>
    <cellStyle name="Percent 29 2 3" xfId="2287"/>
    <cellStyle name="Percent 29 2 4" xfId="2288"/>
    <cellStyle name="Percent 29 2 5" xfId="2289"/>
    <cellStyle name="Percent 29 2 6" xfId="2290"/>
    <cellStyle name="Percent 29 3" xfId="2291"/>
    <cellStyle name="Percent 3" xfId="2292"/>
    <cellStyle name="Percent 3 2" xfId="2293"/>
    <cellStyle name="Percent 3 2 2" xfId="2294"/>
    <cellStyle name="Percent 3 3" xfId="2295"/>
    <cellStyle name="Percent 3 3 2" xfId="2296"/>
    <cellStyle name="Percent 3 3 2 2" xfId="2297"/>
    <cellStyle name="Percent 3 3 2 3" xfId="2298"/>
    <cellStyle name="Percent 3 3 2 4" xfId="2299"/>
    <cellStyle name="Percent 3 3 3" xfId="2300"/>
    <cellStyle name="Percent 3 3 4" xfId="2301"/>
    <cellStyle name="Percent 3 3 5" xfId="2302"/>
    <cellStyle name="Percent 3 3 6" xfId="2303"/>
    <cellStyle name="Percent 30" xfId="2304"/>
    <cellStyle name="Percent 31" xfId="2305"/>
    <cellStyle name="Percent 31 2" xfId="2306"/>
    <cellStyle name="Percent 31 2 2" xfId="2307"/>
    <cellStyle name="Percent 31 2 3" xfId="2308"/>
    <cellStyle name="Percent 31 2 4" xfId="2309"/>
    <cellStyle name="Percent 31 3" xfId="2310"/>
    <cellStyle name="Percent 31 4" xfId="2311"/>
    <cellStyle name="Percent 31 5" xfId="2312"/>
    <cellStyle name="Percent 31 6" xfId="2313"/>
    <cellStyle name="Percent 32" xfId="2314"/>
    <cellStyle name="Percent 32 2" xfId="2315"/>
    <cellStyle name="Percent 32 2 2" xfId="2316"/>
    <cellStyle name="Percent 32 2 3" xfId="2317"/>
    <cellStyle name="Percent 32 2 4" xfId="2318"/>
    <cellStyle name="Percent 32 3" xfId="2319"/>
    <cellStyle name="Percent 32 4" xfId="2320"/>
    <cellStyle name="Percent 32 5" xfId="2321"/>
    <cellStyle name="Percent 32 6" xfId="2322"/>
    <cellStyle name="Percent 33" xfId="2323"/>
    <cellStyle name="Percent 34" xfId="2324"/>
    <cellStyle name="Percent 35" xfId="2325"/>
    <cellStyle name="Percent 36" xfId="2326"/>
    <cellStyle name="Percent 37" xfId="2327"/>
    <cellStyle name="Percent 38" xfId="2328"/>
    <cellStyle name="Percent 39" xfId="2329"/>
    <cellStyle name="Percent 4" xfId="2330"/>
    <cellStyle name="Percent 4 2" xfId="2331"/>
    <cellStyle name="Percent 4 2 2" xfId="2332"/>
    <cellStyle name="Percent 4 2 3" xfId="2333"/>
    <cellStyle name="Percent 4 2 3 2" xfId="2334"/>
    <cellStyle name="Percent 4 2 4" xfId="2335"/>
    <cellStyle name="Percent 4 2 5" xfId="2336"/>
    <cellStyle name="Percent 4 3" xfId="2337"/>
    <cellStyle name="Percent 4 3 2" xfId="2338"/>
    <cellStyle name="Percent 4 3 2 2" xfId="2339"/>
    <cellStyle name="Percent 4 3 3" xfId="2340"/>
    <cellStyle name="Percent 4 3 4" xfId="2341"/>
    <cellStyle name="Percent 4 4" xfId="2342"/>
    <cellStyle name="Percent 4 4 2" xfId="2343"/>
    <cellStyle name="Percent 4 5" xfId="2344"/>
    <cellStyle name="Percent 40" xfId="2345"/>
    <cellStyle name="Percent 41" xfId="2346"/>
    <cellStyle name="Percent 42" xfId="2347"/>
    <cellStyle name="Percent 43" xfId="2348"/>
    <cellStyle name="Percent 44" xfId="2349"/>
    <cellStyle name="Percent 45" xfId="2350"/>
    <cellStyle name="Percent 46" xfId="2351"/>
    <cellStyle name="Percent 47" xfId="2352"/>
    <cellStyle name="Percent 48" xfId="2353"/>
    <cellStyle name="Percent 49" xfId="2354"/>
    <cellStyle name="Percent 5" xfId="2355"/>
    <cellStyle name="Percent 5 10" xfId="2356"/>
    <cellStyle name="Percent 5 2" xfId="2357"/>
    <cellStyle name="Percent 5 2 2" xfId="2358"/>
    <cellStyle name="Percent 5 2 2 2" xfId="2359"/>
    <cellStyle name="Percent 5 2 3" xfId="2360"/>
    <cellStyle name="Percent 5 3" xfId="2361"/>
    <cellStyle name="Percent 5 3 2" xfId="2362"/>
    <cellStyle name="Percent 5 3 2 2" xfId="2363"/>
    <cellStyle name="Percent 5 3 3" xfId="2364"/>
    <cellStyle name="Percent 5 4" xfId="2365"/>
    <cellStyle name="Percent 5 4 2" xfId="2366"/>
    <cellStyle name="Percent 5 5" xfId="2367"/>
    <cellStyle name="Percent 5 5 2" xfId="2368"/>
    <cellStyle name="Percent 5 6" xfId="2369"/>
    <cellStyle name="Percent 5 6 2" xfId="2370"/>
    <cellStyle name="Percent 5 6 2 2" xfId="2371"/>
    <cellStyle name="Percent 5 6 2 3" xfId="2372"/>
    <cellStyle name="Percent 5 6 3" xfId="2373"/>
    <cellStyle name="Percent 5 7" xfId="2374"/>
    <cellStyle name="Percent 5 8" xfId="2375"/>
    <cellStyle name="Percent 5 9" xfId="2376"/>
    <cellStyle name="Percent 50" xfId="2377"/>
    <cellStyle name="Percent 51" xfId="2378"/>
    <cellStyle name="Percent 52" xfId="2379"/>
    <cellStyle name="Percent 53" xfId="2380"/>
    <cellStyle name="Percent 54" xfId="2381"/>
    <cellStyle name="Percent 55" xfId="2382"/>
    <cellStyle name="Percent 56" xfId="2383"/>
    <cellStyle name="Percent 57" xfId="2384"/>
    <cellStyle name="Percent 58" xfId="2385"/>
    <cellStyle name="Percent 59" xfId="2386"/>
    <cellStyle name="Percent 6" xfId="2387"/>
    <cellStyle name="Percent 6 2" xfId="2388"/>
    <cellStyle name="Percent 6 2 2" xfId="2389"/>
    <cellStyle name="Percent 6 2 2 2" xfId="2390"/>
    <cellStyle name="Percent 6 2 3" xfId="2391"/>
    <cellStyle name="Percent 6 3" xfId="2392"/>
    <cellStyle name="Percent 60" xfId="2393"/>
    <cellStyle name="Percent 61" xfId="2394"/>
    <cellStyle name="Percent 62" xfId="2395"/>
    <cellStyle name="Percent 63" xfId="2396"/>
    <cellStyle name="Percent 64" xfId="2397"/>
    <cellStyle name="Percent 65" xfId="2398"/>
    <cellStyle name="Percent 66" xfId="2399"/>
    <cellStyle name="Percent 67" xfId="2400"/>
    <cellStyle name="Percent 68" xfId="2401"/>
    <cellStyle name="Percent 69" xfId="2402"/>
    <cellStyle name="Percent 7" xfId="2403"/>
    <cellStyle name="Percent 7 2" xfId="2404"/>
    <cellStyle name="Percent 7 2 2" xfId="2405"/>
    <cellStyle name="Percent 7 2 2 2" xfId="2406"/>
    <cellStyle name="Percent 7 2 3" xfId="2407"/>
    <cellStyle name="Percent 7 3" xfId="2408"/>
    <cellStyle name="Percent 7 3 2" xfId="2409"/>
    <cellStyle name="Percent 7 3 2 2" xfId="2410"/>
    <cellStyle name="Percent 7 3 3" xfId="2411"/>
    <cellStyle name="Percent 7 4" xfId="2412"/>
    <cellStyle name="Percent 7 4 2" xfId="2413"/>
    <cellStyle name="Percent 7 5" xfId="2414"/>
    <cellStyle name="Percent 70" xfId="2415"/>
    <cellStyle name="Percent 71" xfId="2416"/>
    <cellStyle name="Percent 72" xfId="2417"/>
    <cellStyle name="Percent 73" xfId="2418"/>
    <cellStyle name="Percent 74" xfId="2419"/>
    <cellStyle name="Percent 75" xfId="2420"/>
    <cellStyle name="Percent 76" xfId="2421"/>
    <cellStyle name="Percent 77" xfId="2422"/>
    <cellStyle name="Percent 78" xfId="2423"/>
    <cellStyle name="Percent 79" xfId="2424"/>
    <cellStyle name="Percent 8" xfId="2425"/>
    <cellStyle name="Percent 80" xfId="2426"/>
    <cellStyle name="Percent 81" xfId="2427"/>
    <cellStyle name="Percent 82" xfId="2428"/>
    <cellStyle name="Percent 83" xfId="2429"/>
    <cellStyle name="Percent 84" xfId="2430"/>
    <cellStyle name="Percent 85" xfId="2431"/>
    <cellStyle name="Percent 86" xfId="2432"/>
    <cellStyle name="Percent 87" xfId="2433"/>
    <cellStyle name="Percent 88" xfId="2434"/>
    <cellStyle name="Percent 89" xfId="2435"/>
    <cellStyle name="Percent 9" xfId="2436"/>
    <cellStyle name="Percent 9 2" xfId="2437"/>
    <cellStyle name="Percent 9 3" xfId="2438"/>
    <cellStyle name="Percent 90" xfId="2439"/>
    <cellStyle name="Percent 91" xfId="2440"/>
    <cellStyle name="Percent 92" xfId="2441"/>
    <cellStyle name="Percent 93" xfId="2442"/>
    <cellStyle name="Percent 94" xfId="2443"/>
    <cellStyle name="Percent 95" xfId="2444"/>
    <cellStyle name="Percent 96" xfId="2445"/>
    <cellStyle name="Percent 97" xfId="2446"/>
    <cellStyle name="Percent 98" xfId="2447"/>
    <cellStyle name="Percent 99" xfId="2448"/>
    <cellStyle name="PSChar" xfId="2449"/>
    <cellStyle name="PSDate" xfId="2450"/>
    <cellStyle name="PSDec" xfId="2451"/>
    <cellStyle name="PSHeading" xfId="2452"/>
    <cellStyle name="PSInt" xfId="2453"/>
    <cellStyle name="PSSpacer" xfId="2454"/>
    <cellStyle name="RangeBelow" xfId="2455"/>
    <cellStyle name="SAPBEXaggData" xfId="2456"/>
    <cellStyle name="SAPBEXaggData 2" xfId="2457"/>
    <cellStyle name="SAPBEXaggData 2 2" xfId="2458"/>
    <cellStyle name="SAPBEXaggData 3" xfId="2459"/>
    <cellStyle name="SAPBEXaggData_Final-FERC Distribution of Salaries and Wages Reconciliation-2011 (4)" xfId="2460"/>
    <cellStyle name="SAPBEXaggDataEmph" xfId="2461"/>
    <cellStyle name="SAPBEXaggDataEmph 2" xfId="2462"/>
    <cellStyle name="SAPBEXaggDataEmph 2 2" xfId="2463"/>
    <cellStyle name="SAPBEXaggDataEmph 3" xfId="2464"/>
    <cellStyle name="SAPBEXaggDataEmph 4" xfId="2741"/>
    <cellStyle name="SAPBEXaggItem" xfId="2465"/>
    <cellStyle name="SAPBEXaggItem 2" xfId="2466"/>
    <cellStyle name="SAPBEXaggItemX" xfId="2467"/>
    <cellStyle name="SAPBEXaggItemX 2" xfId="2468"/>
    <cellStyle name="SAPBEXaggItemX 2 2" xfId="2469"/>
    <cellStyle name="SAPBEXaggItemX 3" xfId="2470"/>
    <cellStyle name="SAPBEXaggItemX 4" xfId="2742"/>
    <cellStyle name="SAPBEXchaText" xfId="2471"/>
    <cellStyle name="SAPBEXchaText 2" xfId="2472"/>
    <cellStyle name="SAPBEXchaText 2 2" xfId="2473"/>
    <cellStyle name="SAPBEXchaText 3" xfId="2474"/>
    <cellStyle name="SAPBEXchaText_Final-FERC Distribution of Salaries and Wages Reconciliation-2011 (4)" xfId="2475"/>
    <cellStyle name="SAPBEXexcBad7" xfId="2476"/>
    <cellStyle name="SAPBEXexcBad7 2" xfId="2477"/>
    <cellStyle name="SAPBEXexcBad7 2 2" xfId="2478"/>
    <cellStyle name="SAPBEXexcBad7 3" xfId="2479"/>
    <cellStyle name="SAPBEXexcBad7 4" xfId="2743"/>
    <cellStyle name="SAPBEXexcBad8" xfId="2480"/>
    <cellStyle name="SAPBEXexcBad8 2" xfId="2481"/>
    <cellStyle name="SAPBEXexcBad8 2 2" xfId="2482"/>
    <cellStyle name="SAPBEXexcBad8 3" xfId="2483"/>
    <cellStyle name="SAPBEXexcBad8 4" xfId="2744"/>
    <cellStyle name="SAPBEXexcBad9" xfId="2484"/>
    <cellStyle name="SAPBEXexcBad9 2" xfId="2485"/>
    <cellStyle name="SAPBEXexcBad9 2 2" xfId="2486"/>
    <cellStyle name="SAPBEXexcBad9 3" xfId="2487"/>
    <cellStyle name="SAPBEXexcBad9 4" xfId="2745"/>
    <cellStyle name="SAPBEXexcCritical4" xfId="2488"/>
    <cellStyle name="SAPBEXexcCritical4 2" xfId="2489"/>
    <cellStyle name="SAPBEXexcCritical4 2 2" xfId="2490"/>
    <cellStyle name="SAPBEXexcCritical4 3" xfId="2491"/>
    <cellStyle name="SAPBEXexcCritical4 4" xfId="2746"/>
    <cellStyle name="SAPBEXexcCritical5" xfId="2492"/>
    <cellStyle name="SAPBEXexcCritical5 2" xfId="2493"/>
    <cellStyle name="SAPBEXexcCritical5 2 2" xfId="2494"/>
    <cellStyle name="SAPBEXexcCritical5 3" xfId="2495"/>
    <cellStyle name="SAPBEXexcCritical5 4" xfId="2747"/>
    <cellStyle name="SAPBEXexcCritical6" xfId="2496"/>
    <cellStyle name="SAPBEXexcCritical6 2" xfId="2497"/>
    <cellStyle name="SAPBEXexcCritical6 2 2" xfId="2498"/>
    <cellStyle name="SAPBEXexcCritical6 3" xfId="2499"/>
    <cellStyle name="SAPBEXexcCritical6 4" xfId="2748"/>
    <cellStyle name="SAPBEXexcGood1" xfId="2500"/>
    <cellStyle name="SAPBEXexcGood1 2" xfId="2501"/>
    <cellStyle name="SAPBEXexcGood1 2 2" xfId="2502"/>
    <cellStyle name="SAPBEXexcGood1 3" xfId="2503"/>
    <cellStyle name="SAPBEXexcGood1 4" xfId="2749"/>
    <cellStyle name="SAPBEXexcGood2" xfId="2504"/>
    <cellStyle name="SAPBEXexcGood2 2" xfId="2505"/>
    <cellStyle name="SAPBEXexcGood2 2 2" xfId="2506"/>
    <cellStyle name="SAPBEXexcGood2 3" xfId="2507"/>
    <cellStyle name="SAPBEXexcGood2 4" xfId="2750"/>
    <cellStyle name="SAPBEXexcGood3" xfId="2508"/>
    <cellStyle name="SAPBEXexcGood3 2" xfId="2509"/>
    <cellStyle name="SAPBEXexcGood3 2 2" xfId="2510"/>
    <cellStyle name="SAPBEXexcGood3 3" xfId="2511"/>
    <cellStyle name="SAPBEXexcGood3 4" xfId="2751"/>
    <cellStyle name="SAPBEXfilterDrill" xfId="2512"/>
    <cellStyle name="SAPBEXfilterDrill 2" xfId="2513"/>
    <cellStyle name="SAPBEXfilterDrill 2 2" xfId="2514"/>
    <cellStyle name="SAPBEXfilterDrill 3" xfId="2515"/>
    <cellStyle name="SAPBEXfilterDrill 4" xfId="2752"/>
    <cellStyle name="SAPBEXfilterItem" xfId="2516"/>
    <cellStyle name="SAPBEXfilterItem 2" xfId="2517"/>
    <cellStyle name="SAPBEXfilterItem 2 2" xfId="2518"/>
    <cellStyle name="SAPBEXfilterItem 3" xfId="2519"/>
    <cellStyle name="SAPBEXfilterItem 4" xfId="2753"/>
    <cellStyle name="SAPBEXfilterText" xfId="2520"/>
    <cellStyle name="SAPBEXfilterText 2" xfId="2521"/>
    <cellStyle name="SAPBEXfilterText 2 2" xfId="2522"/>
    <cellStyle name="SAPBEXfilterText 3" xfId="2523"/>
    <cellStyle name="SAPBEXfilterText 4" xfId="2754"/>
    <cellStyle name="SAPBEXformats" xfId="2524"/>
    <cellStyle name="SAPBEXformats 2" xfId="2525"/>
    <cellStyle name="SAPBEXformats 2 2" xfId="2526"/>
    <cellStyle name="SAPBEXformats 3" xfId="2527"/>
    <cellStyle name="SAPBEXformats 4" xfId="2755"/>
    <cellStyle name="SAPBEXheaderItem" xfId="2528"/>
    <cellStyle name="SAPBEXheaderItem 2" xfId="2529"/>
    <cellStyle name="SAPBEXheaderItem 2 2" xfId="2530"/>
    <cellStyle name="SAPBEXheaderItem 3" xfId="2531"/>
    <cellStyle name="SAPBEXheaderText" xfId="2532"/>
    <cellStyle name="SAPBEXheaderText 2" xfId="2533"/>
    <cellStyle name="SAPBEXheaderText 2 2" xfId="2534"/>
    <cellStyle name="SAPBEXheaderText 3" xfId="2535"/>
    <cellStyle name="SAPBEXHLevel0" xfId="2536"/>
    <cellStyle name="SAPBEXHLevel0 2" xfId="2537"/>
    <cellStyle name="SAPBEXHLevel0 2 2" xfId="2538"/>
    <cellStyle name="SAPBEXHLevel0 3" xfId="2539"/>
    <cellStyle name="SAPBEXHLevel0_Final-FERC Distribution of Salaries and Wages Reconciliation-2011 (4)" xfId="2540"/>
    <cellStyle name="SAPBEXHLevel0X" xfId="2541"/>
    <cellStyle name="SAPBEXHLevel0X 2" xfId="2542"/>
    <cellStyle name="SAPBEXHLevel0X 2 2" xfId="2543"/>
    <cellStyle name="SAPBEXHLevel0X 3" xfId="2544"/>
    <cellStyle name="SAPBEXHLevel1" xfId="2545"/>
    <cellStyle name="SAPBEXHLevel1 2" xfId="2546"/>
    <cellStyle name="SAPBEXHLevel1 2 2" xfId="2547"/>
    <cellStyle name="SAPBEXHLevel1 3" xfId="2548"/>
    <cellStyle name="SAPBEXHLevel1_Final-FERC Distribution of Salaries and Wages Reconciliation-2011 (4)" xfId="2549"/>
    <cellStyle name="SAPBEXHLevel1X" xfId="2550"/>
    <cellStyle name="SAPBEXHLevel1X 2" xfId="2551"/>
    <cellStyle name="SAPBEXHLevel1X 2 2" xfId="2552"/>
    <cellStyle name="SAPBEXHLevel1X 3" xfId="2553"/>
    <cellStyle name="SAPBEXHLevel2" xfId="2554"/>
    <cellStyle name="SAPBEXHLevel2 2" xfId="2555"/>
    <cellStyle name="SAPBEXHLevel2 2 2" xfId="2556"/>
    <cellStyle name="SAPBEXHLevel2 3" xfId="2557"/>
    <cellStyle name="SAPBEXHLevel2_V2 Comparative FERC Distribution of Salaries and Wages (A) V2" xfId="2558"/>
    <cellStyle name="SAPBEXHLevel2X" xfId="2559"/>
    <cellStyle name="SAPBEXHLevel2X 2" xfId="2560"/>
    <cellStyle name="SAPBEXHLevel2X 2 2" xfId="2561"/>
    <cellStyle name="SAPBEXHLevel2X 2 3" xfId="2817"/>
    <cellStyle name="SAPBEXHLevel2X 3" xfId="2562"/>
    <cellStyle name="SAPBEXHLevel2X 4" xfId="2756"/>
    <cellStyle name="SAPBEXHLevel3" xfId="3"/>
    <cellStyle name="SAPBEXHLevel3 2" xfId="2563"/>
    <cellStyle name="SAPBEXHLevel3 2 2" xfId="2564"/>
    <cellStyle name="SAPBEXHLevel3 3" xfId="2565"/>
    <cellStyle name="SAPBEXHLevel3_V2 Comparative FERC Distribution of Salaries and Wages (A) V2" xfId="2566"/>
    <cellStyle name="SAPBEXHLevel3X" xfId="2567"/>
    <cellStyle name="SAPBEXHLevel3X 2" xfId="2568"/>
    <cellStyle name="SAPBEXHLevel3X 2 2" xfId="2569"/>
    <cellStyle name="SAPBEXHLevel3X 2 3" xfId="2819"/>
    <cellStyle name="SAPBEXHLevel3X 3" xfId="2570"/>
    <cellStyle name="SAPBEXHLevel3X 4" xfId="2757"/>
    <cellStyle name="SAPBEXinputData" xfId="2571"/>
    <cellStyle name="SAPBEXinputData 2" xfId="2572"/>
    <cellStyle name="SAPBEXinputData 2 2" xfId="2573"/>
    <cellStyle name="SAPBEXinputData 2 3" xfId="2820"/>
    <cellStyle name="SAPBEXinputData 3" xfId="2574"/>
    <cellStyle name="SAPBEXinputData 4" xfId="2758"/>
    <cellStyle name="SAPBEXItemHeader" xfId="2575"/>
    <cellStyle name="SAPBEXresData" xfId="2576"/>
    <cellStyle name="SAPBEXresData 2" xfId="2577"/>
    <cellStyle name="SAPBEXresData 2 2" xfId="2578"/>
    <cellStyle name="SAPBEXresData 3" xfId="2579"/>
    <cellStyle name="SAPBEXresData 4" xfId="2759"/>
    <cellStyle name="SAPBEXresDataEmph" xfId="2580"/>
    <cellStyle name="SAPBEXresDataEmph 2" xfId="2581"/>
    <cellStyle name="SAPBEXresDataEmph 2 2" xfId="2582"/>
    <cellStyle name="SAPBEXresDataEmph 3" xfId="2583"/>
    <cellStyle name="SAPBEXresDataEmph 4" xfId="2760"/>
    <cellStyle name="SAPBEXresItem" xfId="2584"/>
    <cellStyle name="SAPBEXresItem 2" xfId="2585"/>
    <cellStyle name="SAPBEXresItem 2 2" xfId="2586"/>
    <cellStyle name="SAPBEXresItem 3" xfId="2587"/>
    <cellStyle name="SAPBEXresItemX" xfId="2588"/>
    <cellStyle name="SAPBEXresItemX 2" xfId="2589"/>
    <cellStyle name="SAPBEXresItemX 2 2" xfId="2590"/>
    <cellStyle name="SAPBEXresItemX 3" xfId="2591"/>
    <cellStyle name="SAPBEXresItemX 4" xfId="2761"/>
    <cellStyle name="SAPBEXstdData" xfId="2592"/>
    <cellStyle name="SAPBEXstdData 2" xfId="2593"/>
    <cellStyle name="SAPBEXstdData 2 2" xfId="2594"/>
    <cellStyle name="SAPBEXstdData 3" xfId="2595"/>
    <cellStyle name="SAPBEXstdData_Final-FERC Distribution of Salaries and Wages Reconciliation-2011 (4)" xfId="2596"/>
    <cellStyle name="SAPBEXstdDataEmph" xfId="2597"/>
    <cellStyle name="SAPBEXstdDataEmph 2" xfId="2598"/>
    <cellStyle name="SAPBEXstdDataEmph 2 2" xfId="2599"/>
    <cellStyle name="SAPBEXstdDataEmph 3" xfId="2600"/>
    <cellStyle name="SAPBEXstdItem" xfId="2601"/>
    <cellStyle name="SAPBEXstdItem 2" xfId="2602"/>
    <cellStyle name="SAPBEXstdItem_Final-FERC Distribution of Salaries and Wages Reconciliation-2011 (4)" xfId="2603"/>
    <cellStyle name="SAPBEXstdItemX" xfId="2604"/>
    <cellStyle name="SAPBEXstdItemX 2" xfId="2605"/>
    <cellStyle name="SAPBEXstdItemX 2 2" xfId="2606"/>
    <cellStyle name="SAPBEXstdItemX 3" xfId="2607"/>
    <cellStyle name="SAPBEXstdItemX 4" xfId="2762"/>
    <cellStyle name="SAPBEXtitle" xfId="2608"/>
    <cellStyle name="SAPBEXtitle 2" xfId="2609"/>
    <cellStyle name="SAPBEXtitle 2 2" xfId="2610"/>
    <cellStyle name="SAPBEXtitle 3" xfId="2611"/>
    <cellStyle name="SAPBEXtitle 4" xfId="2763"/>
    <cellStyle name="SAPBEXunassignedItem" xfId="2612"/>
    <cellStyle name="SAPBEXundefined" xfId="2613"/>
    <cellStyle name="SAPBEXundefined 2" xfId="2614"/>
    <cellStyle name="SAPBEXundefined 2 2" xfId="2615"/>
    <cellStyle name="SAPBEXundefined 3" xfId="2616"/>
    <cellStyle name="SAPBEXundefined 4" xfId="2764"/>
    <cellStyle name="SECTION" xfId="2617"/>
    <cellStyle name="Sheet Title" xfId="2618"/>
    <cellStyle name="Style 1" xfId="2619"/>
    <cellStyle name="Style 1 2" xfId="2620"/>
    <cellStyle name="Style 1 3" xfId="2621"/>
    <cellStyle name="Style 1 4" xfId="2622"/>
    <cellStyle name="Style 1 5" xfId="2623"/>
    <cellStyle name="Style 1_JV09G-PPA April 2012" xfId="2624"/>
    <cellStyle name="SubRoutine" xfId="2625"/>
    <cellStyle name="System Defined" xfId="2626"/>
    <cellStyle name="þ(Î'_x000c_ïþ÷_x000c_âþÖ_x0006__x0002_Þ”_x0013__x0007__x0001__x0001_" xfId="2627"/>
    <cellStyle name="Thousands" xfId="2628"/>
    <cellStyle name="Thousands1" xfId="2629"/>
    <cellStyle name="Title 10" xfId="2630"/>
    <cellStyle name="Title 11" xfId="2631"/>
    <cellStyle name="Title 12" xfId="2632"/>
    <cellStyle name="Title 13" xfId="2633"/>
    <cellStyle name="Title 14" xfId="2634"/>
    <cellStyle name="Title 15" xfId="2635"/>
    <cellStyle name="Title 16" xfId="2636"/>
    <cellStyle name="Title 17" xfId="2637"/>
    <cellStyle name="Title 18" xfId="2638"/>
    <cellStyle name="Title 19" xfId="2639"/>
    <cellStyle name="Title 2" xfId="2640"/>
    <cellStyle name="Title 2 2" xfId="2641"/>
    <cellStyle name="Title 20" xfId="2642"/>
    <cellStyle name="Title 21" xfId="2643"/>
    <cellStyle name="Title 22" xfId="2644"/>
    <cellStyle name="Title 3" xfId="2645"/>
    <cellStyle name="Title 3 2" xfId="2646"/>
    <cellStyle name="Title 4" xfId="2647"/>
    <cellStyle name="Title 5" xfId="2648"/>
    <cellStyle name="Title 6" xfId="2649"/>
    <cellStyle name="Title 7" xfId="2650"/>
    <cellStyle name="Title 8" xfId="2651"/>
    <cellStyle name="Title 9" xfId="2652"/>
    <cellStyle name="Total 10" xfId="2653"/>
    <cellStyle name="Total 11" xfId="2654"/>
    <cellStyle name="Total 12" xfId="2655"/>
    <cellStyle name="Total 13" xfId="2656"/>
    <cellStyle name="Total 14" xfId="2657"/>
    <cellStyle name="Total 15" xfId="2658"/>
    <cellStyle name="Total 16" xfId="2659"/>
    <cellStyle name="Total 17" xfId="2660"/>
    <cellStyle name="Total 18" xfId="2661"/>
    <cellStyle name="Total 19" xfId="2662"/>
    <cellStyle name="Total 2" xfId="2663"/>
    <cellStyle name="Total 2 2" xfId="2765"/>
    <cellStyle name="Total 20" xfId="2664"/>
    <cellStyle name="Total 21" xfId="2665"/>
    <cellStyle name="Total 22" xfId="2666"/>
    <cellStyle name="Total 3" xfId="2667"/>
    <cellStyle name="Total 4" xfId="2668"/>
    <cellStyle name="Total 5" xfId="2669"/>
    <cellStyle name="Total 6" xfId="2670"/>
    <cellStyle name="Total 7" xfId="2671"/>
    <cellStyle name="Total 8" xfId="2672"/>
    <cellStyle name="Total 9" xfId="2673"/>
    <cellStyle name="Unprot" xfId="2674"/>
    <cellStyle name="Unprot$" xfId="2675"/>
    <cellStyle name="Unprot$ 2" xfId="2676"/>
    <cellStyle name="Unprotect" xfId="2677"/>
    <cellStyle name="Warning Text 10" xfId="2678"/>
    <cellStyle name="Warning Text 11" xfId="2679"/>
    <cellStyle name="Warning Text 12" xfId="2680"/>
    <cellStyle name="Warning Text 13" xfId="2681"/>
    <cellStyle name="Warning Text 14" xfId="2682"/>
    <cellStyle name="Warning Text 15" xfId="2683"/>
    <cellStyle name="Warning Text 16" xfId="2684"/>
    <cellStyle name="Warning Text 17" xfId="2685"/>
    <cellStyle name="Warning Text 18" xfId="2686"/>
    <cellStyle name="Warning Text 19" xfId="2687"/>
    <cellStyle name="Warning Text 2" xfId="2688"/>
    <cellStyle name="Warning Text 2 2" xfId="2766"/>
    <cellStyle name="Warning Text 20" xfId="2689"/>
    <cellStyle name="Warning Text 21" xfId="2690"/>
    <cellStyle name="Warning Text 22" xfId="2691"/>
    <cellStyle name="Warning Text 3" xfId="2692"/>
    <cellStyle name="Warning Text 4" xfId="2693"/>
    <cellStyle name="Warning Text 5" xfId="2694"/>
    <cellStyle name="Warning Text 6" xfId="2695"/>
    <cellStyle name="Warning Text 7" xfId="2696"/>
    <cellStyle name="Warning Text 8" xfId="2697"/>
    <cellStyle name="Warning Text 9" xfId="2698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CCFFFF"/>
      <color rgb="FFEF9E91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p_bdc1\SHARED\RATES\FERC\SPS%20200012%20COS\Tx%20COSS-1\File%20Not%20Link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7\ACCRUAL\CHY97AC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Surv2005\12%202005\Dec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ROR03\BU03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Desktop\WORKING%20AT%20HOME\A%202014%20Formula%20Rate%20BW%20Upgrades\A%20NEW%20STUFF\2014%20Formula%20Rates%20Inputs%20Master%20Fil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cs01\Local%20Settings\Temporary%20Internet%20Files\OLK1632\FINANC\AFUDC\AFUDC%202002\AFUDC2002%20Forecast%20All%20Cos%20Act.%20thru%20M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TaxSrvcs\INCOME\1998\tax_pymts\summar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Documents\FPL_2006PlngProc_Sec3_Apnd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an\Local%20Settings\Temporary%20Internet%20Files\OLK10\200012%20COS\200012%20Rate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ERICA\SFAS109\MAY9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8\1998ftr\PSC1\sched_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W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66120\2002\pen\ss\FAS%2087\2002%20Expense\March%202002\Change%205%20-%20South%20Actual%20Elections%20-%20Starting%20Poin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an\Local%20Settings\Temporary%20Internet%20Files\OLK10\200012%20COS\200012%20Expens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REQ\EXCEL\FERC\Cos1998\9812R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2746\CLOSE\96\PSC96AC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e00\ch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RATES\PSCo%202002%20Rate%20Case\Settlement\PSC0112-S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SPS%20COSS%20for%202003\December%202003\BK%20Inpu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Renae/stratified%20sales/SECI%20Seperation/Production%20Formula%20Rate%202014%20ACTUALS%20results%20by%20contract%2012.15.15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M0OL8\AppData\Local\Microsoft\Windows\Temporary%20Internet%20Files\Content.Outlook\392KCADM\mxa011h\Desktop\MES%20Maping%20Files\Natural%20ac,%20FERC%20ac%20mapping%20table%20-%20future%20state%20-%20fp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1194WORK.XLW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OBF.XLW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%20Requests\2003\CIC%20Payout%20PSA%20&amp;%20SVA%20excluding%20Top%208%20for%20Payrol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T1088\EXCELDOC\1997_SPS_Tax\SFAS109\LIBDEP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TaxSrvcs\INCOME\2001\2001ftr\SPS\tax_j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Cos%202002\0212%20A%20Statement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PROVIS\96ACTUAL\1ST_QTR\CEDEF96.XLW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K-XCEL%20COSS%20092601Fc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PROPACCT\PACON\PPE\PJUN\PP6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Surv2003\09%202003\S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SPS%20COSS%20for%202003\December%202003\December%2031,%202003%20A%20Stateme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PCPSS01\Home\te594\Dassler\AR-FI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93RTN\FEDERAL\NSP(MN)\93GLD2A.XLW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it00\Psc\psc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 Linked"/>
      <sheetName val="Sheet1"/>
      <sheetName val="allocIndv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YTD"/>
      <sheetName val="CHY97ACC"/>
    </sheetNames>
    <definedNames>
      <definedName name="Cosum"/>
      <definedName name="Module1.Deferred"/>
      <definedName name="Module1.Print_Income1"/>
      <definedName name="YTDREPORT"/>
    </definedNames>
    <sheetDataSet>
      <sheetData sheetId="0" refreshError="1">
        <row r="46">
          <cell r="H46" t="str">
            <v>ELECINC</v>
          </cell>
          <cell r="I46" t="str">
            <v>ELEC</v>
          </cell>
          <cell r="J46" t="str">
            <v>GASBAL</v>
          </cell>
          <cell r="K46" t="str">
            <v>GASINC</v>
          </cell>
          <cell r="L46" t="str">
            <v>GAS</v>
          </cell>
          <cell r="M46" t="str">
            <v>NONBAL</v>
          </cell>
          <cell r="N46" t="str">
            <v>NONINC</v>
          </cell>
          <cell r="O46" t="str">
            <v>OTHER</v>
          </cell>
        </row>
        <row r="47">
          <cell r="M47">
            <v>23611</v>
          </cell>
          <cell r="N47">
            <v>40988</v>
          </cell>
        </row>
        <row r="48">
          <cell r="H48">
            <v>40910</v>
          </cell>
          <cell r="I48">
            <v>157802</v>
          </cell>
          <cell r="J48">
            <v>23611</v>
          </cell>
          <cell r="K48">
            <v>40950</v>
          </cell>
          <cell r="L48">
            <v>-177766</v>
          </cell>
          <cell r="M48">
            <v>23611</v>
          </cell>
          <cell r="N48">
            <v>40980</v>
          </cell>
          <cell r="O48">
            <v>1047</v>
          </cell>
        </row>
        <row r="50">
          <cell r="H50">
            <v>40918</v>
          </cell>
          <cell r="I50">
            <v>0</v>
          </cell>
          <cell r="J50">
            <v>23611</v>
          </cell>
          <cell r="K50">
            <v>40958</v>
          </cell>
          <cell r="L50">
            <v>0</v>
          </cell>
          <cell r="M50">
            <v>23611</v>
          </cell>
          <cell r="N50">
            <v>40988</v>
          </cell>
          <cell r="O50">
            <v>0</v>
          </cell>
        </row>
        <row r="51">
          <cell r="I51">
            <v>0</v>
          </cell>
          <cell r="L51">
            <v>0</v>
          </cell>
          <cell r="O51">
            <v>0</v>
          </cell>
        </row>
        <row r="53">
          <cell r="I53">
            <v>157802</v>
          </cell>
          <cell r="L53">
            <v>-177766</v>
          </cell>
          <cell r="O53">
            <v>1047</v>
          </cell>
        </row>
        <row r="55">
          <cell r="H55">
            <v>40910</v>
          </cell>
          <cell r="I55">
            <v>0</v>
          </cell>
          <cell r="J55">
            <v>23611</v>
          </cell>
          <cell r="K55">
            <v>40950</v>
          </cell>
          <cell r="L55">
            <v>0</v>
          </cell>
          <cell r="M55">
            <v>23611</v>
          </cell>
          <cell r="N55">
            <v>40980</v>
          </cell>
          <cell r="O55">
            <v>0</v>
          </cell>
        </row>
        <row r="57">
          <cell r="I57">
            <v>157802</v>
          </cell>
          <cell r="L57">
            <v>-177766</v>
          </cell>
          <cell r="O57">
            <v>1047</v>
          </cell>
        </row>
        <row r="58">
          <cell r="H58">
            <v>41118</v>
          </cell>
          <cell r="J58">
            <v>19098</v>
          </cell>
          <cell r="K58">
            <v>41158</v>
          </cell>
          <cell r="M58">
            <v>19098</v>
          </cell>
          <cell r="N58">
            <v>41088</v>
          </cell>
        </row>
        <row r="59">
          <cell r="H59">
            <v>41118</v>
          </cell>
          <cell r="J59">
            <v>19098</v>
          </cell>
          <cell r="K59">
            <v>41158</v>
          </cell>
        </row>
        <row r="62">
          <cell r="G62" t="str">
            <v>ELECBAL</v>
          </cell>
          <cell r="H62" t="str">
            <v>ACCTE</v>
          </cell>
          <cell r="I62" t="str">
            <v>ELEC</v>
          </cell>
          <cell r="J62" t="str">
            <v>GASBAL</v>
          </cell>
          <cell r="K62" t="str">
            <v>ACCTG</v>
          </cell>
          <cell r="L62" t="str">
            <v>GAS</v>
          </cell>
          <cell r="M62" t="str">
            <v>NONBAL</v>
          </cell>
          <cell r="N62" t="str">
            <v>ACCTO</v>
          </cell>
          <cell r="O62" t="str">
            <v>OTHER</v>
          </cell>
        </row>
        <row r="65">
          <cell r="I65" t="str">
            <v xml:space="preserve"> </v>
          </cell>
          <cell r="K65">
            <v>41150</v>
          </cell>
          <cell r="L65">
            <v>0</v>
          </cell>
          <cell r="N65">
            <v>41180</v>
          </cell>
          <cell r="O65">
            <v>0</v>
          </cell>
        </row>
        <row r="66">
          <cell r="G66">
            <v>28210</v>
          </cell>
          <cell r="H66">
            <v>41010</v>
          </cell>
          <cell r="I66">
            <v>25100</v>
          </cell>
          <cell r="J66">
            <v>28250</v>
          </cell>
          <cell r="K66">
            <v>41050</v>
          </cell>
          <cell r="L66">
            <v>19100</v>
          </cell>
          <cell r="M66">
            <v>28280</v>
          </cell>
          <cell r="N66">
            <v>41180</v>
          </cell>
        </row>
        <row r="67">
          <cell r="G67">
            <v>28210</v>
          </cell>
          <cell r="H67">
            <v>41110</v>
          </cell>
          <cell r="I67">
            <v>-11100</v>
          </cell>
          <cell r="J67">
            <v>28250</v>
          </cell>
          <cell r="K67">
            <v>41150</v>
          </cell>
          <cell r="L67">
            <v>-3700</v>
          </cell>
        </row>
        <row r="68">
          <cell r="G68">
            <v>19012</v>
          </cell>
          <cell r="H68">
            <v>41010</v>
          </cell>
          <cell r="I68">
            <v>2500</v>
          </cell>
          <cell r="J68">
            <v>19052</v>
          </cell>
          <cell r="K68">
            <v>41050</v>
          </cell>
          <cell r="L68">
            <v>1200</v>
          </cell>
        </row>
        <row r="69">
          <cell r="G69">
            <v>19012</v>
          </cell>
          <cell r="H69">
            <v>41110</v>
          </cell>
          <cell r="I69">
            <v>0</v>
          </cell>
          <cell r="J69">
            <v>19052</v>
          </cell>
          <cell r="K69">
            <v>41150</v>
          </cell>
          <cell r="L69">
            <v>0</v>
          </cell>
        </row>
        <row r="70">
          <cell r="G70">
            <v>28210</v>
          </cell>
          <cell r="H70">
            <v>41010</v>
          </cell>
          <cell r="I70">
            <v>16800</v>
          </cell>
          <cell r="J70">
            <v>28250</v>
          </cell>
          <cell r="K70">
            <v>41050</v>
          </cell>
          <cell r="L70">
            <v>21910</v>
          </cell>
          <cell r="M70">
            <v>28280</v>
          </cell>
          <cell r="N70">
            <v>41180</v>
          </cell>
        </row>
        <row r="71">
          <cell r="G71">
            <v>28210</v>
          </cell>
          <cell r="H71">
            <v>41110</v>
          </cell>
          <cell r="I71">
            <v>-47527</v>
          </cell>
          <cell r="J71">
            <v>28250</v>
          </cell>
          <cell r="K71">
            <v>41150</v>
          </cell>
          <cell r="L71">
            <v>-22271</v>
          </cell>
          <cell r="M71">
            <v>28280</v>
          </cell>
          <cell r="N71">
            <v>41180</v>
          </cell>
          <cell r="O71">
            <v>0</v>
          </cell>
        </row>
        <row r="72">
          <cell r="G72">
            <v>28210</v>
          </cell>
          <cell r="H72">
            <v>41110</v>
          </cell>
          <cell r="I72">
            <v>0</v>
          </cell>
          <cell r="J72">
            <v>28250</v>
          </cell>
          <cell r="K72">
            <v>41150</v>
          </cell>
          <cell r="L72">
            <v>0</v>
          </cell>
          <cell r="M72">
            <v>28280</v>
          </cell>
          <cell r="N72">
            <v>41180</v>
          </cell>
          <cell r="O72">
            <v>0</v>
          </cell>
        </row>
        <row r="73">
          <cell r="G73">
            <v>28210</v>
          </cell>
          <cell r="H73">
            <v>41110</v>
          </cell>
          <cell r="I73">
            <v>-1550</v>
          </cell>
          <cell r="J73">
            <v>28250</v>
          </cell>
          <cell r="K73">
            <v>41150</v>
          </cell>
          <cell r="L73">
            <v>-1397</v>
          </cell>
          <cell r="M73">
            <v>28280</v>
          </cell>
          <cell r="N73">
            <v>41180</v>
          </cell>
          <cell r="O73">
            <v>0</v>
          </cell>
        </row>
        <row r="74">
          <cell r="G74">
            <v>19012</v>
          </cell>
          <cell r="H74">
            <v>41110</v>
          </cell>
          <cell r="I74">
            <v>0</v>
          </cell>
          <cell r="J74">
            <v>19052</v>
          </cell>
          <cell r="K74">
            <v>41150</v>
          </cell>
          <cell r="L74">
            <v>0</v>
          </cell>
          <cell r="M74">
            <v>19082</v>
          </cell>
          <cell r="N74">
            <v>41180</v>
          </cell>
          <cell r="O74">
            <v>0</v>
          </cell>
        </row>
        <row r="75">
          <cell r="G75">
            <v>28210</v>
          </cell>
          <cell r="H75">
            <v>41010</v>
          </cell>
          <cell r="I75">
            <v>1765</v>
          </cell>
          <cell r="J75">
            <v>28250</v>
          </cell>
          <cell r="K75">
            <v>41050</v>
          </cell>
          <cell r="L75">
            <v>503</v>
          </cell>
          <cell r="M75">
            <v>28280</v>
          </cell>
          <cell r="N75">
            <v>41180</v>
          </cell>
          <cell r="O75">
            <v>0</v>
          </cell>
        </row>
        <row r="76">
          <cell r="G76">
            <v>28210</v>
          </cell>
          <cell r="H76">
            <v>41010</v>
          </cell>
          <cell r="I76">
            <v>1964</v>
          </cell>
          <cell r="J76">
            <v>28250</v>
          </cell>
          <cell r="K76">
            <v>41150</v>
          </cell>
          <cell r="L76">
            <v>-875</v>
          </cell>
          <cell r="M76">
            <v>28280</v>
          </cell>
          <cell r="N76">
            <v>41180</v>
          </cell>
          <cell r="O76">
            <v>0</v>
          </cell>
        </row>
        <row r="77">
          <cell r="G77">
            <v>28210</v>
          </cell>
          <cell r="H77">
            <v>41110</v>
          </cell>
          <cell r="I77">
            <v>-333</v>
          </cell>
          <cell r="J77">
            <v>28250</v>
          </cell>
          <cell r="K77">
            <v>41150</v>
          </cell>
          <cell r="L77">
            <v>-211</v>
          </cell>
          <cell r="M77">
            <v>28280</v>
          </cell>
          <cell r="N77">
            <v>41180</v>
          </cell>
          <cell r="O77">
            <v>0</v>
          </cell>
        </row>
        <row r="78">
          <cell r="G78">
            <v>28210</v>
          </cell>
          <cell r="H78">
            <v>41110</v>
          </cell>
          <cell r="I78">
            <v>-2422</v>
          </cell>
          <cell r="J78">
            <v>28250</v>
          </cell>
          <cell r="K78">
            <v>41150</v>
          </cell>
          <cell r="L78">
            <v>-774</v>
          </cell>
          <cell r="M78">
            <v>28280</v>
          </cell>
          <cell r="N78">
            <v>41180</v>
          </cell>
          <cell r="O78">
            <v>0</v>
          </cell>
        </row>
        <row r="79">
          <cell r="G79">
            <v>28210</v>
          </cell>
          <cell r="H79">
            <v>41010</v>
          </cell>
          <cell r="I79">
            <v>8026</v>
          </cell>
          <cell r="J79">
            <v>28250</v>
          </cell>
          <cell r="K79">
            <v>41050</v>
          </cell>
          <cell r="L79">
            <v>6837</v>
          </cell>
          <cell r="M79">
            <v>28280</v>
          </cell>
          <cell r="N79">
            <v>41180</v>
          </cell>
          <cell r="O79">
            <v>0</v>
          </cell>
        </row>
        <row r="80">
          <cell r="G80">
            <v>28210</v>
          </cell>
          <cell r="H80">
            <v>41110</v>
          </cell>
          <cell r="I80">
            <v>-2010</v>
          </cell>
          <cell r="J80">
            <v>28250</v>
          </cell>
          <cell r="K80">
            <v>41150</v>
          </cell>
          <cell r="L80">
            <v>-1664</v>
          </cell>
          <cell r="M80">
            <v>28280</v>
          </cell>
          <cell r="N80">
            <v>41180</v>
          </cell>
          <cell r="O80">
            <v>0</v>
          </cell>
        </row>
        <row r="81">
          <cell r="G81">
            <v>28210</v>
          </cell>
          <cell r="H81">
            <v>41110</v>
          </cell>
          <cell r="I81">
            <v>-13103</v>
          </cell>
          <cell r="J81">
            <v>28250</v>
          </cell>
          <cell r="K81">
            <v>41150</v>
          </cell>
          <cell r="L81">
            <v>-12214</v>
          </cell>
          <cell r="M81">
            <v>28280</v>
          </cell>
          <cell r="N81">
            <v>41180</v>
          </cell>
          <cell r="O81">
            <v>0</v>
          </cell>
        </row>
        <row r="82">
          <cell r="G82" t="str">
            <v>PERM</v>
          </cell>
          <cell r="I82">
            <v>0</v>
          </cell>
          <cell r="J82" t="str">
            <v>PERM</v>
          </cell>
          <cell r="K82">
            <v>41150</v>
          </cell>
          <cell r="L82">
            <v>0</v>
          </cell>
          <cell r="M82" t="str">
            <v>PERM</v>
          </cell>
          <cell r="N82">
            <v>41180</v>
          </cell>
          <cell r="O82">
            <v>0</v>
          </cell>
        </row>
        <row r="83">
          <cell r="G83">
            <v>28210</v>
          </cell>
          <cell r="H83">
            <v>41110</v>
          </cell>
          <cell r="I83">
            <v>0</v>
          </cell>
          <cell r="J83">
            <v>28250</v>
          </cell>
          <cell r="K83">
            <v>41150</v>
          </cell>
          <cell r="L83">
            <v>0</v>
          </cell>
          <cell r="M83">
            <v>28280</v>
          </cell>
          <cell r="N83">
            <v>41080</v>
          </cell>
          <cell r="O83">
            <v>3022</v>
          </cell>
        </row>
        <row r="84">
          <cell r="G84" t="str">
            <v>plant</v>
          </cell>
          <cell r="H84" t="str">
            <v>plant</v>
          </cell>
          <cell r="I84">
            <v>-21890</v>
          </cell>
          <cell r="J84" t="str">
            <v>plant</v>
          </cell>
          <cell r="K84" t="str">
            <v>plant</v>
          </cell>
          <cell r="L84">
            <v>6444</v>
          </cell>
          <cell r="M84" t="str">
            <v>plant</v>
          </cell>
          <cell r="N84" t="str">
            <v>plant</v>
          </cell>
          <cell r="O84">
            <v>3022</v>
          </cell>
        </row>
        <row r="85">
          <cell r="G85">
            <v>28312</v>
          </cell>
          <cell r="H85">
            <v>41110</v>
          </cell>
          <cell r="I85">
            <v>0</v>
          </cell>
          <cell r="J85">
            <v>28352</v>
          </cell>
          <cell r="K85">
            <v>41150</v>
          </cell>
          <cell r="L85">
            <v>0</v>
          </cell>
          <cell r="M85">
            <v>28382</v>
          </cell>
          <cell r="N85">
            <v>41180</v>
          </cell>
          <cell r="O85">
            <v>0</v>
          </cell>
        </row>
        <row r="86">
          <cell r="G86">
            <v>28312</v>
          </cell>
          <cell r="H86">
            <v>41110</v>
          </cell>
          <cell r="I86">
            <v>-6176</v>
          </cell>
          <cell r="J86">
            <v>28352</v>
          </cell>
          <cell r="K86">
            <v>41050</v>
          </cell>
          <cell r="L86">
            <v>43751</v>
          </cell>
          <cell r="M86">
            <v>28382</v>
          </cell>
          <cell r="N86">
            <v>41180</v>
          </cell>
          <cell r="O86">
            <v>0</v>
          </cell>
        </row>
        <row r="87">
          <cell r="G87">
            <v>28310</v>
          </cell>
          <cell r="H87">
            <v>41010</v>
          </cell>
          <cell r="I87">
            <v>286</v>
          </cell>
          <cell r="J87">
            <v>28350</v>
          </cell>
          <cell r="K87">
            <v>41050</v>
          </cell>
          <cell r="L87">
            <v>266</v>
          </cell>
          <cell r="M87">
            <v>28380</v>
          </cell>
          <cell r="N87">
            <v>41180</v>
          </cell>
          <cell r="O87">
            <v>0</v>
          </cell>
        </row>
        <row r="88">
          <cell r="G88" t="str">
            <v>PERM</v>
          </cell>
          <cell r="H88">
            <v>41110</v>
          </cell>
          <cell r="I88">
            <v>0</v>
          </cell>
          <cell r="J88" t="str">
            <v>PERM</v>
          </cell>
          <cell r="K88">
            <v>41150</v>
          </cell>
          <cell r="L88">
            <v>0</v>
          </cell>
          <cell r="M88" t="str">
            <v>PERM</v>
          </cell>
          <cell r="N88">
            <v>41180</v>
          </cell>
          <cell r="O88">
            <v>0</v>
          </cell>
        </row>
        <row r="89">
          <cell r="G89">
            <v>28310</v>
          </cell>
          <cell r="H89">
            <v>41110</v>
          </cell>
          <cell r="I89">
            <v>-59875</v>
          </cell>
          <cell r="J89">
            <v>28350</v>
          </cell>
          <cell r="K89">
            <v>41050</v>
          </cell>
          <cell r="L89">
            <v>178560</v>
          </cell>
          <cell r="M89">
            <v>28380</v>
          </cell>
          <cell r="N89">
            <v>41180</v>
          </cell>
          <cell r="O89">
            <v>0</v>
          </cell>
        </row>
        <row r="90">
          <cell r="G90">
            <v>28312</v>
          </cell>
          <cell r="H90">
            <v>41010</v>
          </cell>
          <cell r="I90">
            <v>3850</v>
          </cell>
          <cell r="J90">
            <v>28352</v>
          </cell>
          <cell r="K90">
            <v>41050</v>
          </cell>
          <cell r="L90">
            <v>3150</v>
          </cell>
          <cell r="M90">
            <v>28382</v>
          </cell>
          <cell r="N90">
            <v>41180</v>
          </cell>
          <cell r="O90">
            <v>0</v>
          </cell>
        </row>
        <row r="91">
          <cell r="G91">
            <v>28312</v>
          </cell>
          <cell r="H91">
            <v>41110</v>
          </cell>
          <cell r="I91">
            <v>-792</v>
          </cell>
          <cell r="J91">
            <v>28352</v>
          </cell>
          <cell r="K91">
            <v>41150</v>
          </cell>
          <cell r="L91">
            <v>-761</v>
          </cell>
          <cell r="M91">
            <v>28382</v>
          </cell>
          <cell r="N91">
            <v>41180</v>
          </cell>
          <cell r="O91">
            <v>0</v>
          </cell>
        </row>
        <row r="92">
          <cell r="G92">
            <v>28312</v>
          </cell>
          <cell r="H92">
            <v>41110</v>
          </cell>
          <cell r="I92">
            <v>-70</v>
          </cell>
          <cell r="J92">
            <v>28352</v>
          </cell>
          <cell r="K92">
            <v>41150</v>
          </cell>
          <cell r="L92">
            <v>-39</v>
          </cell>
          <cell r="M92">
            <v>28382</v>
          </cell>
          <cell r="N92">
            <v>41180</v>
          </cell>
          <cell r="O92">
            <v>0</v>
          </cell>
        </row>
        <row r="93">
          <cell r="G93">
            <v>28310</v>
          </cell>
          <cell r="H93">
            <v>41110</v>
          </cell>
          <cell r="I93">
            <v>4</v>
          </cell>
          <cell r="J93">
            <v>28352</v>
          </cell>
          <cell r="K93">
            <v>41050</v>
          </cell>
          <cell r="L93">
            <v>2</v>
          </cell>
          <cell r="M93">
            <v>28380</v>
          </cell>
          <cell r="N93">
            <v>41180</v>
          </cell>
          <cell r="O93">
            <v>0</v>
          </cell>
        </row>
        <row r="94">
          <cell r="G94" t="str">
            <v>PERM</v>
          </cell>
          <cell r="H94">
            <v>41110</v>
          </cell>
          <cell r="I94">
            <v>0</v>
          </cell>
          <cell r="J94" t="str">
            <v>PERM</v>
          </cell>
          <cell r="K94">
            <v>41150</v>
          </cell>
          <cell r="L94">
            <v>0</v>
          </cell>
          <cell r="M94" t="str">
            <v>PERM</v>
          </cell>
          <cell r="N94">
            <v>41180</v>
          </cell>
          <cell r="O94">
            <v>0</v>
          </cell>
        </row>
        <row r="95">
          <cell r="G95">
            <v>28210</v>
          </cell>
          <cell r="H95">
            <v>41110</v>
          </cell>
          <cell r="I95">
            <v>-1700</v>
          </cell>
          <cell r="J95">
            <v>28250</v>
          </cell>
          <cell r="K95">
            <v>41150</v>
          </cell>
          <cell r="L95">
            <v>-800</v>
          </cell>
        </row>
        <row r="96">
          <cell r="G96">
            <v>28210</v>
          </cell>
          <cell r="H96">
            <v>41010</v>
          </cell>
          <cell r="I96">
            <v>5409</v>
          </cell>
          <cell r="J96">
            <v>28250</v>
          </cell>
          <cell r="K96">
            <v>41150</v>
          </cell>
          <cell r="L96">
            <v>-448</v>
          </cell>
        </row>
        <row r="97">
          <cell r="G97">
            <v>28310</v>
          </cell>
          <cell r="H97">
            <v>41010</v>
          </cell>
          <cell r="I97">
            <v>154</v>
          </cell>
          <cell r="J97">
            <v>28352</v>
          </cell>
          <cell r="K97">
            <v>41050</v>
          </cell>
          <cell r="L97">
            <v>140</v>
          </cell>
        </row>
      </sheetData>
      <sheetData sheetId="1" refreshError="1">
        <row r="15">
          <cell r="H15">
            <v>-48600</v>
          </cell>
          <cell r="I15">
            <v>-48300</v>
          </cell>
          <cell r="J15">
            <v>-48300</v>
          </cell>
          <cell r="K15">
            <v>-48300</v>
          </cell>
          <cell r="L15">
            <v>-48300</v>
          </cell>
          <cell r="M15">
            <v>-48300</v>
          </cell>
          <cell r="N15">
            <v>-48300</v>
          </cell>
          <cell r="O15">
            <v>-48300</v>
          </cell>
          <cell r="P15">
            <v>-48300</v>
          </cell>
          <cell r="R15">
            <v>-19674</v>
          </cell>
          <cell r="V15">
            <v>-48000</v>
          </cell>
          <cell r="W15">
            <v>-48000</v>
          </cell>
          <cell r="X15">
            <v>-48000</v>
          </cell>
          <cell r="Y15">
            <v>-48000</v>
          </cell>
          <cell r="Z15">
            <v>-48000</v>
          </cell>
          <cell r="AA15">
            <v>-48000</v>
          </cell>
          <cell r="AB15">
            <v>-48000</v>
          </cell>
          <cell r="AC15">
            <v>-48000</v>
          </cell>
          <cell r="AD15">
            <v>-48000</v>
          </cell>
          <cell r="AF15">
            <v>13451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Q15">
            <v>0</v>
          </cell>
          <cell r="AR15">
            <v>0</v>
          </cell>
          <cell r="AT15">
            <v>0</v>
          </cell>
          <cell r="AX15">
            <v>-96600</v>
          </cell>
          <cell r="AY15">
            <v>-96300</v>
          </cell>
          <cell r="AZ15">
            <v>-96300</v>
          </cell>
          <cell r="BA15">
            <v>-96300</v>
          </cell>
          <cell r="BB15">
            <v>-96300</v>
          </cell>
          <cell r="BC15">
            <v>-96300</v>
          </cell>
          <cell r="BD15">
            <v>-96300</v>
          </cell>
          <cell r="BE15">
            <v>-96300</v>
          </cell>
          <cell r="BF15">
            <v>-96300</v>
          </cell>
          <cell r="BH15">
            <v>-6223</v>
          </cell>
        </row>
        <row r="16">
          <cell r="H16">
            <v>-225000</v>
          </cell>
          <cell r="I16">
            <v>-136500</v>
          </cell>
          <cell r="J16">
            <v>-136500</v>
          </cell>
          <cell r="K16">
            <v>-136500</v>
          </cell>
          <cell r="L16">
            <v>-136500</v>
          </cell>
          <cell r="M16">
            <v>-136500</v>
          </cell>
          <cell r="N16">
            <v>-136500</v>
          </cell>
          <cell r="O16">
            <v>-136500</v>
          </cell>
          <cell r="P16">
            <v>-136500</v>
          </cell>
          <cell r="R16">
            <v>-148213</v>
          </cell>
          <cell r="V16">
            <v>-62600</v>
          </cell>
          <cell r="W16">
            <v>-62600</v>
          </cell>
          <cell r="X16">
            <v>-62600</v>
          </cell>
          <cell r="Y16">
            <v>-62600</v>
          </cell>
          <cell r="Z16">
            <v>-62600</v>
          </cell>
          <cell r="AA16">
            <v>-62600</v>
          </cell>
          <cell r="AB16">
            <v>-62600</v>
          </cell>
          <cell r="AC16">
            <v>-62600</v>
          </cell>
          <cell r="AD16">
            <v>-62600</v>
          </cell>
          <cell r="AF16">
            <v>-42064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Q16">
            <v>0</v>
          </cell>
          <cell r="AR16">
            <v>0</v>
          </cell>
          <cell r="AT16">
            <v>0</v>
          </cell>
          <cell r="AX16">
            <v>-287600</v>
          </cell>
          <cell r="AY16">
            <v>-199100</v>
          </cell>
          <cell r="AZ16">
            <v>-199100</v>
          </cell>
          <cell r="BA16">
            <v>-199100</v>
          </cell>
          <cell r="BB16">
            <v>-199100</v>
          </cell>
          <cell r="BC16">
            <v>-199100</v>
          </cell>
          <cell r="BD16">
            <v>-199100</v>
          </cell>
          <cell r="BE16">
            <v>-199100</v>
          </cell>
          <cell r="BF16">
            <v>-199100</v>
          </cell>
          <cell r="BH16">
            <v>-190277</v>
          </cell>
        </row>
        <row r="17">
          <cell r="H17">
            <v>137000</v>
          </cell>
          <cell r="I17">
            <v>137000</v>
          </cell>
          <cell r="J17">
            <v>137000</v>
          </cell>
          <cell r="K17">
            <v>137000</v>
          </cell>
          <cell r="L17">
            <v>137000</v>
          </cell>
          <cell r="M17">
            <v>137000</v>
          </cell>
          <cell r="N17">
            <v>137000</v>
          </cell>
          <cell r="O17">
            <v>137000</v>
          </cell>
          <cell r="P17">
            <v>137000</v>
          </cell>
          <cell r="R17">
            <v>146642</v>
          </cell>
          <cell r="V17">
            <v>64200</v>
          </cell>
          <cell r="W17">
            <v>64200</v>
          </cell>
          <cell r="X17">
            <v>64200</v>
          </cell>
          <cell r="Y17">
            <v>64200</v>
          </cell>
          <cell r="Z17">
            <v>64200</v>
          </cell>
          <cell r="AA17">
            <v>64200</v>
          </cell>
          <cell r="AB17">
            <v>64200</v>
          </cell>
          <cell r="AC17">
            <v>64200</v>
          </cell>
          <cell r="AD17">
            <v>64200</v>
          </cell>
          <cell r="AF17">
            <v>52094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Q17">
            <v>0</v>
          </cell>
          <cell r="AR17">
            <v>0</v>
          </cell>
          <cell r="AT17">
            <v>0</v>
          </cell>
          <cell r="AX17">
            <v>201200</v>
          </cell>
          <cell r="AY17">
            <v>201200</v>
          </cell>
          <cell r="AZ17">
            <v>201200</v>
          </cell>
          <cell r="BA17">
            <v>201200</v>
          </cell>
          <cell r="BB17">
            <v>201200</v>
          </cell>
          <cell r="BC17">
            <v>201200</v>
          </cell>
          <cell r="BD17">
            <v>201200</v>
          </cell>
          <cell r="BE17">
            <v>201200</v>
          </cell>
          <cell r="BF17">
            <v>201200</v>
          </cell>
          <cell r="BH17">
            <v>198736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F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T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H18">
            <v>0</v>
          </cell>
        </row>
        <row r="19">
          <cell r="H19">
            <v>4449</v>
          </cell>
          <cell r="I19">
            <v>4473</v>
          </cell>
          <cell r="J19">
            <v>4457</v>
          </cell>
          <cell r="K19">
            <v>4431</v>
          </cell>
          <cell r="L19">
            <v>4318</v>
          </cell>
          <cell r="M19">
            <v>4380</v>
          </cell>
          <cell r="N19">
            <v>4356</v>
          </cell>
          <cell r="O19">
            <v>4220</v>
          </cell>
          <cell r="P19">
            <v>4229</v>
          </cell>
          <cell r="R19">
            <v>188</v>
          </cell>
          <cell r="V19">
            <v>4004</v>
          </cell>
          <cell r="W19">
            <v>4024</v>
          </cell>
          <cell r="X19">
            <v>4023</v>
          </cell>
          <cell r="Y19">
            <v>3967</v>
          </cell>
          <cell r="Z19">
            <v>3849</v>
          </cell>
          <cell r="AA19">
            <v>3921</v>
          </cell>
          <cell r="AB19">
            <v>3900</v>
          </cell>
          <cell r="AC19">
            <v>3755</v>
          </cell>
          <cell r="AD19">
            <v>3770</v>
          </cell>
          <cell r="AF19">
            <v>-552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T19">
            <v>0</v>
          </cell>
          <cell r="AX19">
            <v>8453</v>
          </cell>
          <cell r="AY19">
            <v>8497</v>
          </cell>
          <cell r="AZ19">
            <v>8480</v>
          </cell>
          <cell r="BA19">
            <v>8398</v>
          </cell>
          <cell r="BB19">
            <v>8167</v>
          </cell>
          <cell r="BC19">
            <v>8301</v>
          </cell>
          <cell r="BD19">
            <v>8256</v>
          </cell>
          <cell r="BE19">
            <v>7975</v>
          </cell>
          <cell r="BF19">
            <v>7999</v>
          </cell>
          <cell r="BH19">
            <v>-364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F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T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H20">
            <v>0</v>
          </cell>
        </row>
        <row r="21">
          <cell r="H21">
            <v>-4788</v>
          </cell>
          <cell r="I21">
            <v>-2381</v>
          </cell>
          <cell r="J21">
            <v>-24842</v>
          </cell>
          <cell r="K21">
            <v>-19345.64</v>
          </cell>
          <cell r="L21">
            <v>-13604.68</v>
          </cell>
          <cell r="M21">
            <v>-12225.18</v>
          </cell>
          <cell r="N21">
            <v>-18512.12</v>
          </cell>
          <cell r="O21">
            <v>-18788.73</v>
          </cell>
          <cell r="P21">
            <v>-23695.19</v>
          </cell>
          <cell r="R21">
            <v>-8687.14</v>
          </cell>
          <cell r="V21">
            <v>-2623</v>
          </cell>
          <cell r="W21">
            <v>-4007</v>
          </cell>
          <cell r="X21">
            <v>-7363</v>
          </cell>
          <cell r="Y21">
            <v>-2707.11</v>
          </cell>
          <cell r="Z21">
            <v>-6082.13</v>
          </cell>
          <cell r="AA21">
            <v>-18169.580000000002</v>
          </cell>
          <cell r="AB21">
            <v>-2164.7199999999998</v>
          </cell>
          <cell r="AC21">
            <v>-1887.8</v>
          </cell>
          <cell r="AD21">
            <v>-4149.93</v>
          </cell>
          <cell r="AF21">
            <v>-2998.7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T21">
            <v>0</v>
          </cell>
          <cell r="AX21">
            <v>-7411</v>
          </cell>
          <cell r="AY21">
            <v>-6388</v>
          </cell>
          <cell r="AZ21">
            <v>-32205</v>
          </cell>
          <cell r="BA21">
            <v>-22052.75</v>
          </cell>
          <cell r="BB21">
            <v>-19686.810000000001</v>
          </cell>
          <cell r="BC21">
            <v>-30394.760000000002</v>
          </cell>
          <cell r="BD21">
            <v>-20676.84</v>
          </cell>
          <cell r="BE21">
            <v>-20676.53</v>
          </cell>
          <cell r="BF21">
            <v>-27845.119999999999</v>
          </cell>
          <cell r="BH21">
            <v>-11685.84</v>
          </cell>
        </row>
        <row r="22">
          <cell r="H22">
            <v>-12089</v>
          </cell>
          <cell r="I22">
            <v>954</v>
          </cell>
          <cell r="J22">
            <v>150118</v>
          </cell>
          <cell r="K22">
            <v>26306.3</v>
          </cell>
          <cell r="L22">
            <v>3996.1</v>
          </cell>
          <cell r="M22">
            <v>-3342</v>
          </cell>
          <cell r="N22">
            <v>2128</v>
          </cell>
          <cell r="O22">
            <v>-397</v>
          </cell>
          <cell r="P22">
            <v>-54847</v>
          </cell>
          <cell r="R22">
            <v>-7344.2</v>
          </cell>
          <cell r="V22">
            <v>-2575</v>
          </cell>
          <cell r="W22">
            <v>0</v>
          </cell>
          <cell r="X22">
            <v>2844</v>
          </cell>
          <cell r="Y22">
            <v>285.60000000000002</v>
          </cell>
          <cell r="Z22">
            <v>-955</v>
          </cell>
          <cell r="AA22">
            <v>-6406</v>
          </cell>
          <cell r="AB22">
            <v>23898</v>
          </cell>
          <cell r="AC22">
            <v>1170.8</v>
          </cell>
          <cell r="AD22">
            <v>-556</v>
          </cell>
          <cell r="AF22">
            <v>-2470.4299999999998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T22">
            <v>0</v>
          </cell>
          <cell r="AX22">
            <v>-14664</v>
          </cell>
          <cell r="AY22">
            <v>954</v>
          </cell>
          <cell r="AZ22">
            <v>152962</v>
          </cell>
          <cell r="BA22">
            <v>26591.899999999998</v>
          </cell>
          <cell r="BB22">
            <v>3041.1</v>
          </cell>
          <cell r="BC22">
            <v>-9748</v>
          </cell>
          <cell r="BD22">
            <v>26026</v>
          </cell>
          <cell r="BE22">
            <v>773.8</v>
          </cell>
          <cell r="BF22">
            <v>-55403</v>
          </cell>
          <cell r="BH22">
            <v>-9814.6299999999992</v>
          </cell>
        </row>
        <row r="23">
          <cell r="H23">
            <v>1205</v>
          </cell>
          <cell r="I23">
            <v>986</v>
          </cell>
          <cell r="J23">
            <v>1206</v>
          </cell>
          <cell r="K23">
            <v>1844.12</v>
          </cell>
          <cell r="L23">
            <v>935.59999999999991</v>
          </cell>
          <cell r="M23">
            <v>1901.4499999999998</v>
          </cell>
          <cell r="N23">
            <v>1460.3</v>
          </cell>
          <cell r="O23">
            <v>1147.6299999999999</v>
          </cell>
          <cell r="P23">
            <v>1182.4000000000001</v>
          </cell>
          <cell r="R23">
            <v>1182</v>
          </cell>
          <cell r="V23">
            <v>262</v>
          </cell>
          <cell r="W23">
            <v>288</v>
          </cell>
          <cell r="X23">
            <v>245</v>
          </cell>
          <cell r="Y23">
            <v>377.75</v>
          </cell>
          <cell r="Z23">
            <v>1019.19</v>
          </cell>
          <cell r="AA23">
            <v>639.46</v>
          </cell>
          <cell r="AB23">
            <v>680.51</v>
          </cell>
          <cell r="AC23">
            <v>484.44</v>
          </cell>
          <cell r="AD23">
            <v>958.4</v>
          </cell>
          <cell r="AF23">
            <v>958</v>
          </cell>
          <cell r="AJ23">
            <v>0</v>
          </cell>
          <cell r="AK23">
            <v>0</v>
          </cell>
          <cell r="AL23">
            <v>0</v>
          </cell>
          <cell r="AM23">
            <v>1.88</v>
          </cell>
          <cell r="AN23">
            <v>-2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X23">
            <v>1467</v>
          </cell>
          <cell r="AY23">
            <v>1274</v>
          </cell>
          <cell r="AZ23">
            <v>1451</v>
          </cell>
          <cell r="BA23">
            <v>2223.75</v>
          </cell>
          <cell r="BB23">
            <v>1952.79</v>
          </cell>
          <cell r="BC23">
            <v>2540.91</v>
          </cell>
          <cell r="BD23">
            <v>2140.81</v>
          </cell>
          <cell r="BE23">
            <v>1632.07</v>
          </cell>
          <cell r="BF23">
            <v>2140.8000000000002</v>
          </cell>
          <cell r="BH23">
            <v>2140</v>
          </cell>
        </row>
        <row r="24">
          <cell r="H24">
            <v>7328</v>
          </cell>
          <cell r="I24">
            <v>3797</v>
          </cell>
          <cell r="J24">
            <v>4393</v>
          </cell>
          <cell r="K24">
            <v>11059.35</v>
          </cell>
          <cell r="L24">
            <v>5157.6900000000005</v>
          </cell>
          <cell r="M24">
            <v>9286.9699999999993</v>
          </cell>
          <cell r="N24">
            <v>8830.8000000000011</v>
          </cell>
          <cell r="O24">
            <v>3967.8900000000003</v>
          </cell>
          <cell r="P24">
            <v>8637.27</v>
          </cell>
          <cell r="R24">
            <v>8637</v>
          </cell>
          <cell r="V24">
            <v>1632</v>
          </cell>
          <cell r="W24">
            <v>1290</v>
          </cell>
          <cell r="X24">
            <v>1376</v>
          </cell>
          <cell r="Y24">
            <v>2623.81</v>
          </cell>
          <cell r="Z24">
            <v>7487.1</v>
          </cell>
          <cell r="AA24">
            <v>2470.37</v>
          </cell>
          <cell r="AB24">
            <v>2693.63</v>
          </cell>
          <cell r="AC24">
            <v>2258.67</v>
          </cell>
          <cell r="AD24">
            <v>4854.04</v>
          </cell>
          <cell r="AF24">
            <v>4854</v>
          </cell>
          <cell r="AJ24">
            <v>0</v>
          </cell>
          <cell r="AK24">
            <v>0</v>
          </cell>
          <cell r="AL24">
            <v>0</v>
          </cell>
          <cell r="AM24">
            <v>13.59</v>
          </cell>
          <cell r="AN24">
            <v>-14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X24">
            <v>8960</v>
          </cell>
          <cell r="AY24">
            <v>5087</v>
          </cell>
          <cell r="AZ24">
            <v>5769</v>
          </cell>
          <cell r="BA24">
            <v>13696.75</v>
          </cell>
          <cell r="BB24">
            <v>12630.79</v>
          </cell>
          <cell r="BC24">
            <v>11757.34</v>
          </cell>
          <cell r="BD24">
            <v>11524.43</v>
          </cell>
          <cell r="BE24">
            <v>6226.56</v>
          </cell>
          <cell r="BF24">
            <v>13491.310000000001</v>
          </cell>
          <cell r="BH24">
            <v>13491</v>
          </cell>
        </row>
        <row r="25">
          <cell r="H25">
            <v>-26910</v>
          </cell>
          <cell r="I25">
            <v>-18885</v>
          </cell>
          <cell r="J25">
            <v>-24865</v>
          </cell>
          <cell r="K25">
            <v>-26078.799999999999</v>
          </cell>
          <cell r="L25">
            <v>-26881.360000000001</v>
          </cell>
          <cell r="M25">
            <v>-28275</v>
          </cell>
          <cell r="N25">
            <v>-29377.37</v>
          </cell>
          <cell r="O25">
            <v>-28869.98</v>
          </cell>
          <cell r="P25">
            <v>-27409.09</v>
          </cell>
          <cell r="R25">
            <v>-13340.18</v>
          </cell>
          <cell r="V25">
            <v>-22923</v>
          </cell>
          <cell r="W25">
            <v>-16087</v>
          </cell>
          <cell r="X25">
            <v>-21181</v>
          </cell>
          <cell r="Y25">
            <v>-22215.279999999999</v>
          </cell>
          <cell r="Z25">
            <v>-22898.94</v>
          </cell>
          <cell r="AA25">
            <v>-24086</v>
          </cell>
          <cell r="AB25">
            <v>-25025.17</v>
          </cell>
          <cell r="AC25">
            <v>-24592.95</v>
          </cell>
          <cell r="AD25">
            <v>-23348.48</v>
          </cell>
          <cell r="AF25">
            <v>-11363.85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T25">
            <v>0</v>
          </cell>
          <cell r="AX25">
            <v>-49833</v>
          </cell>
          <cell r="AY25">
            <v>-34972</v>
          </cell>
          <cell r="AZ25">
            <v>-46046</v>
          </cell>
          <cell r="BA25">
            <v>-48294.080000000002</v>
          </cell>
          <cell r="BB25">
            <v>-49780.3</v>
          </cell>
          <cell r="BC25">
            <v>-52361</v>
          </cell>
          <cell r="BD25">
            <v>-54402.539999999994</v>
          </cell>
          <cell r="BE25">
            <v>-53462.93</v>
          </cell>
          <cell r="BF25">
            <v>-50757.57</v>
          </cell>
          <cell r="BH25">
            <v>-24704.03</v>
          </cell>
        </row>
        <row r="26">
          <cell r="H26">
            <v>3530</v>
          </cell>
          <cell r="I26">
            <v>1708</v>
          </cell>
          <cell r="J26">
            <v>2505</v>
          </cell>
          <cell r="K26">
            <v>2826.59</v>
          </cell>
          <cell r="L26">
            <v>2191.41</v>
          </cell>
          <cell r="M26">
            <v>4058.55</v>
          </cell>
          <cell r="N26">
            <v>3689.37</v>
          </cell>
          <cell r="O26">
            <v>3728.6499999999996</v>
          </cell>
          <cell r="P26">
            <v>2752</v>
          </cell>
          <cell r="R26">
            <v>3188.982</v>
          </cell>
          <cell r="V26">
            <v>4049</v>
          </cell>
          <cell r="W26">
            <v>731</v>
          </cell>
          <cell r="X26">
            <v>705</v>
          </cell>
          <cell r="Y26">
            <v>762.97</v>
          </cell>
          <cell r="Z26">
            <v>854.95</v>
          </cell>
          <cell r="AA26">
            <v>892.29</v>
          </cell>
          <cell r="AB26">
            <v>1222.05</v>
          </cell>
          <cell r="AC26">
            <v>971.18</v>
          </cell>
          <cell r="AD26">
            <v>1903</v>
          </cell>
          <cell r="AF26">
            <v>1489.9880000000001</v>
          </cell>
          <cell r="AJ26">
            <v>0</v>
          </cell>
          <cell r="AK26">
            <v>0</v>
          </cell>
          <cell r="AL26">
            <v>0</v>
          </cell>
          <cell r="AM26">
            <v>2.64</v>
          </cell>
          <cell r="AN26">
            <v>-3</v>
          </cell>
          <cell r="AO26">
            <v>0</v>
          </cell>
          <cell r="AQ26">
            <v>0</v>
          </cell>
          <cell r="AR26">
            <v>0</v>
          </cell>
          <cell r="AT26">
            <v>0</v>
          </cell>
          <cell r="AX26">
            <v>7579</v>
          </cell>
          <cell r="AY26">
            <v>2439</v>
          </cell>
          <cell r="AZ26">
            <v>3210</v>
          </cell>
          <cell r="BA26">
            <v>3592.2000000000003</v>
          </cell>
          <cell r="BB26">
            <v>3043.3599999999997</v>
          </cell>
          <cell r="BC26">
            <v>4950.84</v>
          </cell>
          <cell r="BD26">
            <v>4911.42</v>
          </cell>
          <cell r="BE26">
            <v>4699.83</v>
          </cell>
          <cell r="BF26">
            <v>4655</v>
          </cell>
          <cell r="BH26">
            <v>4678.97</v>
          </cell>
        </row>
        <row r="27">
          <cell r="H27">
            <v>37868</v>
          </cell>
          <cell r="I27">
            <v>34610</v>
          </cell>
          <cell r="J27">
            <v>50075</v>
          </cell>
          <cell r="K27">
            <v>39752.639999999999</v>
          </cell>
          <cell r="L27">
            <v>33065.480000000003</v>
          </cell>
          <cell r="M27">
            <v>46235.8</v>
          </cell>
          <cell r="N27">
            <v>30373.489999999998</v>
          </cell>
          <cell r="O27">
            <v>36284.299999999996</v>
          </cell>
          <cell r="P27">
            <v>36331.800000000003</v>
          </cell>
          <cell r="R27">
            <v>32407.5</v>
          </cell>
          <cell r="V27">
            <v>27635</v>
          </cell>
          <cell r="W27">
            <v>29326</v>
          </cell>
          <cell r="X27">
            <v>34121</v>
          </cell>
          <cell r="Y27">
            <v>26178.729999999996</v>
          </cell>
          <cell r="Z27">
            <v>29755.96</v>
          </cell>
          <cell r="AA27">
            <v>33110.76</v>
          </cell>
          <cell r="AB27">
            <v>36622.729999999996</v>
          </cell>
          <cell r="AC27">
            <v>31891.69</v>
          </cell>
          <cell r="AD27">
            <v>31543.59</v>
          </cell>
          <cell r="AF27">
            <v>32613.170000000002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T27">
            <v>0</v>
          </cell>
          <cell r="AX27">
            <v>65503</v>
          </cell>
          <cell r="AY27">
            <v>63936</v>
          </cell>
          <cell r="AZ27">
            <v>84196</v>
          </cell>
          <cell r="BA27">
            <v>65931.37</v>
          </cell>
          <cell r="BB27">
            <v>62821.440000000002</v>
          </cell>
          <cell r="BC27">
            <v>79346.559999999998</v>
          </cell>
          <cell r="BD27">
            <v>66996.22</v>
          </cell>
          <cell r="BE27">
            <v>68175.989999999991</v>
          </cell>
          <cell r="BF27">
            <v>67875.39</v>
          </cell>
          <cell r="BH27">
            <v>65020.67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H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F29">
            <v>0</v>
          </cell>
          <cell r="AJ29">
            <v>-6234</v>
          </cell>
          <cell r="AK29">
            <v>-2013</v>
          </cell>
          <cell r="AL29">
            <v>-3102</v>
          </cell>
          <cell r="AM29">
            <v>-3407.79</v>
          </cell>
          <cell r="AN29">
            <v>-2916.55</v>
          </cell>
          <cell r="AO29">
            <v>-4711.71</v>
          </cell>
          <cell r="AP29">
            <v>-4669.79</v>
          </cell>
          <cell r="AQ29">
            <v>4469</v>
          </cell>
          <cell r="AR29">
            <v>4304.49</v>
          </cell>
          <cell r="AT29">
            <v>4351</v>
          </cell>
          <cell r="AX29">
            <v>-6234</v>
          </cell>
          <cell r="AY29">
            <v>-2013</v>
          </cell>
          <cell r="AZ29">
            <v>-3102</v>
          </cell>
          <cell r="BA29">
            <v>-3407.79</v>
          </cell>
          <cell r="BB29">
            <v>-2916.55</v>
          </cell>
          <cell r="BC29">
            <v>-4711.71</v>
          </cell>
          <cell r="BD29">
            <v>-4669.79</v>
          </cell>
          <cell r="BE29">
            <v>4469</v>
          </cell>
          <cell r="BF29">
            <v>4304.49</v>
          </cell>
          <cell r="BH29">
            <v>4351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T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</row>
        <row r="32">
          <cell r="H32">
            <v>-191493</v>
          </cell>
          <cell r="I32">
            <v>-46212</v>
          </cell>
          <cell r="J32">
            <v>42215</v>
          </cell>
          <cell r="K32">
            <v>78543</v>
          </cell>
          <cell r="L32">
            <v>-175221</v>
          </cell>
          <cell r="M32">
            <v>116635</v>
          </cell>
          <cell r="N32">
            <v>53960</v>
          </cell>
          <cell r="O32">
            <v>-37977</v>
          </cell>
          <cell r="P32">
            <v>-44790</v>
          </cell>
          <cell r="R32">
            <v>49277</v>
          </cell>
          <cell r="V32">
            <v>357162</v>
          </cell>
          <cell r="W32">
            <v>-180253</v>
          </cell>
          <cell r="X32">
            <v>100457</v>
          </cell>
          <cell r="Y32">
            <v>-317144</v>
          </cell>
          <cell r="Z32">
            <v>-277961</v>
          </cell>
          <cell r="AA32">
            <v>32317</v>
          </cell>
          <cell r="AB32">
            <v>-77078</v>
          </cell>
          <cell r="AC32">
            <v>-20407</v>
          </cell>
          <cell r="AE32">
            <v>100969</v>
          </cell>
          <cell r="AF32">
            <v>609317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T32">
            <v>0</v>
          </cell>
          <cell r="AX32">
            <v>165669</v>
          </cell>
          <cell r="AY32">
            <v>-226465</v>
          </cell>
          <cell r="AZ32">
            <v>142672</v>
          </cell>
          <cell r="BA32">
            <v>-238601</v>
          </cell>
          <cell r="BB32">
            <v>-453182</v>
          </cell>
          <cell r="BC32">
            <v>148952</v>
          </cell>
          <cell r="BD32">
            <v>-23118</v>
          </cell>
          <cell r="BE32">
            <v>-58384</v>
          </cell>
          <cell r="BF32">
            <v>423751</v>
          </cell>
          <cell r="BH32">
            <v>658594</v>
          </cell>
        </row>
        <row r="33">
          <cell r="H33">
            <v>-739</v>
          </cell>
          <cell r="I33">
            <v>-783</v>
          </cell>
          <cell r="J33">
            <v>-798</v>
          </cell>
          <cell r="K33">
            <v>-857</v>
          </cell>
          <cell r="L33">
            <v>-821</v>
          </cell>
          <cell r="M33">
            <v>-834</v>
          </cell>
          <cell r="N33">
            <v>-815</v>
          </cell>
          <cell r="O33">
            <v>-780</v>
          </cell>
          <cell r="P33">
            <v>-792</v>
          </cell>
          <cell r="R33">
            <v>-771</v>
          </cell>
          <cell r="V33">
            <v>690</v>
          </cell>
          <cell r="W33">
            <v>-731</v>
          </cell>
          <cell r="X33">
            <v>-745</v>
          </cell>
          <cell r="Y33">
            <v>-800</v>
          </cell>
          <cell r="Z33">
            <v>-766</v>
          </cell>
          <cell r="AA33">
            <v>-778</v>
          </cell>
          <cell r="AB33">
            <v>-761</v>
          </cell>
          <cell r="AC33">
            <v>-727</v>
          </cell>
          <cell r="AE33">
            <v>-702</v>
          </cell>
          <cell r="AF33">
            <v>-719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T33">
            <v>0</v>
          </cell>
          <cell r="AX33">
            <v>-49</v>
          </cell>
          <cell r="AY33">
            <v>-1514</v>
          </cell>
          <cell r="AZ33">
            <v>-1543</v>
          </cell>
          <cell r="BA33">
            <v>-1657</v>
          </cell>
          <cell r="BB33">
            <v>-1587</v>
          </cell>
          <cell r="BC33">
            <v>-1612</v>
          </cell>
          <cell r="BD33">
            <v>-1576</v>
          </cell>
          <cell r="BE33">
            <v>-1507</v>
          </cell>
          <cell r="BF33">
            <v>-1530</v>
          </cell>
          <cell r="BH33">
            <v>-1490</v>
          </cell>
        </row>
        <row r="34">
          <cell r="H34">
            <v>1350</v>
          </cell>
          <cell r="I34">
            <v>1350</v>
          </cell>
          <cell r="J34">
            <v>1350</v>
          </cell>
          <cell r="K34">
            <v>1350</v>
          </cell>
          <cell r="L34">
            <v>1350</v>
          </cell>
          <cell r="M34">
            <v>1350</v>
          </cell>
          <cell r="N34">
            <v>1350</v>
          </cell>
          <cell r="O34">
            <v>1350</v>
          </cell>
          <cell r="P34">
            <v>1350</v>
          </cell>
          <cell r="R34">
            <v>1350</v>
          </cell>
          <cell r="V34">
            <v>284</v>
          </cell>
          <cell r="W34">
            <v>284</v>
          </cell>
          <cell r="X34">
            <v>284</v>
          </cell>
          <cell r="Y34">
            <v>284</v>
          </cell>
          <cell r="Z34">
            <v>284</v>
          </cell>
          <cell r="AA34">
            <v>284</v>
          </cell>
          <cell r="AB34">
            <v>284</v>
          </cell>
          <cell r="AC34">
            <v>284</v>
          </cell>
          <cell r="AE34">
            <v>284</v>
          </cell>
          <cell r="AF34">
            <v>284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T34">
            <v>0</v>
          </cell>
          <cell r="AX34">
            <v>1634</v>
          </cell>
          <cell r="AY34">
            <v>1634</v>
          </cell>
          <cell r="AZ34">
            <v>1634</v>
          </cell>
          <cell r="BA34">
            <v>1634</v>
          </cell>
          <cell r="BB34">
            <v>1634</v>
          </cell>
          <cell r="BC34">
            <v>1634</v>
          </cell>
          <cell r="BD34">
            <v>1634</v>
          </cell>
          <cell r="BE34">
            <v>1634</v>
          </cell>
          <cell r="BF34">
            <v>1634</v>
          </cell>
          <cell r="BH34">
            <v>1634</v>
          </cell>
        </row>
        <row r="35">
          <cell r="H35">
            <v>131404</v>
          </cell>
          <cell r="I35">
            <v>13973</v>
          </cell>
          <cell r="J35">
            <v>27376</v>
          </cell>
          <cell r="K35">
            <v>-31533.08</v>
          </cell>
          <cell r="L35">
            <v>176737.44</v>
          </cell>
          <cell r="M35">
            <v>-170763</v>
          </cell>
          <cell r="N35">
            <v>40150.65</v>
          </cell>
          <cell r="O35">
            <v>74645.13</v>
          </cell>
          <cell r="P35">
            <v>-18469.240000000002</v>
          </cell>
          <cell r="R35">
            <v>-48951.01</v>
          </cell>
          <cell r="V35">
            <v>-1127705</v>
          </cell>
          <cell r="W35">
            <v>-1052237</v>
          </cell>
          <cell r="X35">
            <v>-956518</v>
          </cell>
          <cell r="Y35">
            <v>397619.9</v>
          </cell>
          <cell r="Z35">
            <v>87117.13</v>
          </cell>
          <cell r="AA35">
            <v>-169212</v>
          </cell>
          <cell r="AB35">
            <v>-171682.2</v>
          </cell>
          <cell r="AC35">
            <v>-292318.7</v>
          </cell>
          <cell r="AE35">
            <v>-117353.57</v>
          </cell>
          <cell r="AF35">
            <v>511900.71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T35">
            <v>0</v>
          </cell>
          <cell r="AX35">
            <v>-996301</v>
          </cell>
          <cell r="AY35">
            <v>-1038264</v>
          </cell>
          <cell r="AZ35">
            <v>-929142</v>
          </cell>
          <cell r="BA35">
            <v>366086.82</v>
          </cell>
          <cell r="BB35">
            <v>263854.57</v>
          </cell>
          <cell r="BC35">
            <v>-339975</v>
          </cell>
          <cell r="BD35">
            <v>-131531.55000000002</v>
          </cell>
          <cell r="BE35">
            <v>-217673.57</v>
          </cell>
          <cell r="BF35">
            <v>-756678.3</v>
          </cell>
          <cell r="BH35">
            <v>462949.7</v>
          </cell>
        </row>
        <row r="36">
          <cell r="H36">
            <v>-11000</v>
          </cell>
          <cell r="I36">
            <v>-11000</v>
          </cell>
          <cell r="J36">
            <v>-11000</v>
          </cell>
          <cell r="K36">
            <v>-11000</v>
          </cell>
          <cell r="L36">
            <v>-11000</v>
          </cell>
          <cell r="M36">
            <v>-11000</v>
          </cell>
          <cell r="N36">
            <v>77000</v>
          </cell>
          <cell r="O36">
            <v>0</v>
          </cell>
          <cell r="P36">
            <v>0</v>
          </cell>
          <cell r="R36">
            <v>0</v>
          </cell>
          <cell r="V36">
            <v>-9000</v>
          </cell>
          <cell r="W36">
            <v>-9000</v>
          </cell>
          <cell r="X36">
            <v>-9000</v>
          </cell>
          <cell r="Y36">
            <v>-9000</v>
          </cell>
          <cell r="Z36">
            <v>-9000</v>
          </cell>
          <cell r="AA36">
            <v>-9000</v>
          </cell>
          <cell r="AB36">
            <v>63000</v>
          </cell>
          <cell r="AC36">
            <v>0</v>
          </cell>
          <cell r="AE36">
            <v>0</v>
          </cell>
          <cell r="AF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T36">
            <v>0</v>
          </cell>
          <cell r="AX36">
            <v>-20000</v>
          </cell>
          <cell r="AY36">
            <v>-20000</v>
          </cell>
          <cell r="AZ36">
            <v>-20000</v>
          </cell>
          <cell r="BA36">
            <v>-20000</v>
          </cell>
          <cell r="BB36">
            <v>-20000</v>
          </cell>
          <cell r="BC36">
            <v>-20000</v>
          </cell>
          <cell r="BD36">
            <v>140000</v>
          </cell>
          <cell r="BE36">
            <v>0</v>
          </cell>
          <cell r="BF36">
            <v>0</v>
          </cell>
          <cell r="BH36">
            <v>0</v>
          </cell>
        </row>
        <row r="37">
          <cell r="H37">
            <v>2264</v>
          </cell>
          <cell r="I37">
            <v>2264</v>
          </cell>
          <cell r="J37">
            <v>2264</v>
          </cell>
          <cell r="K37">
            <v>2263.89</v>
          </cell>
          <cell r="L37">
            <v>2263.89</v>
          </cell>
          <cell r="M37">
            <v>2263.89</v>
          </cell>
          <cell r="N37">
            <v>2263.89</v>
          </cell>
          <cell r="O37">
            <v>2263.89</v>
          </cell>
          <cell r="P37">
            <v>2263.89</v>
          </cell>
          <cell r="R37">
            <v>2263.89</v>
          </cell>
          <cell r="V37">
            <v>2175</v>
          </cell>
          <cell r="W37">
            <v>2175</v>
          </cell>
          <cell r="X37">
            <v>2175</v>
          </cell>
          <cell r="Y37">
            <v>2175</v>
          </cell>
          <cell r="Z37">
            <v>2175.11</v>
          </cell>
          <cell r="AA37">
            <v>2175.11</v>
          </cell>
          <cell r="AB37">
            <v>2175.11</v>
          </cell>
          <cell r="AC37">
            <v>2175.11</v>
          </cell>
          <cell r="AE37">
            <v>2175.11</v>
          </cell>
          <cell r="AF37">
            <v>2175.11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T37">
            <v>0</v>
          </cell>
          <cell r="AX37">
            <v>4439</v>
          </cell>
          <cell r="AY37">
            <v>4439</v>
          </cell>
          <cell r="AZ37">
            <v>4439</v>
          </cell>
          <cell r="BA37">
            <v>4438.8899999999994</v>
          </cell>
          <cell r="BB37">
            <v>4439</v>
          </cell>
          <cell r="BC37">
            <v>4439</v>
          </cell>
          <cell r="BD37">
            <v>4439</v>
          </cell>
          <cell r="BE37">
            <v>4439</v>
          </cell>
          <cell r="BF37">
            <v>4439</v>
          </cell>
          <cell r="BH37">
            <v>4439</v>
          </cell>
        </row>
        <row r="38">
          <cell r="H38">
            <v>201</v>
          </cell>
          <cell r="I38">
            <v>201</v>
          </cell>
          <cell r="J38">
            <v>201</v>
          </cell>
          <cell r="K38">
            <v>201</v>
          </cell>
          <cell r="L38">
            <v>201</v>
          </cell>
          <cell r="M38">
            <v>201</v>
          </cell>
          <cell r="N38">
            <v>201</v>
          </cell>
          <cell r="O38">
            <v>201</v>
          </cell>
          <cell r="P38">
            <v>201</v>
          </cell>
          <cell r="R38">
            <v>201</v>
          </cell>
          <cell r="V38">
            <v>111</v>
          </cell>
          <cell r="W38">
            <v>111</v>
          </cell>
          <cell r="X38">
            <v>111</v>
          </cell>
          <cell r="Y38">
            <v>111</v>
          </cell>
          <cell r="Z38">
            <v>111</v>
          </cell>
          <cell r="AA38">
            <v>111</v>
          </cell>
          <cell r="AB38">
            <v>111</v>
          </cell>
          <cell r="AC38">
            <v>111</v>
          </cell>
          <cell r="AE38">
            <v>111</v>
          </cell>
          <cell r="AF38">
            <v>111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T38">
            <v>0</v>
          </cell>
          <cell r="AX38">
            <v>312</v>
          </cell>
          <cell r="AY38">
            <v>312</v>
          </cell>
          <cell r="AZ38">
            <v>312</v>
          </cell>
          <cell r="BA38">
            <v>312</v>
          </cell>
          <cell r="BB38">
            <v>312</v>
          </cell>
          <cell r="BC38">
            <v>312</v>
          </cell>
          <cell r="BD38">
            <v>312</v>
          </cell>
          <cell r="BE38">
            <v>312</v>
          </cell>
          <cell r="BF38">
            <v>312</v>
          </cell>
          <cell r="BH38">
            <v>312</v>
          </cell>
        </row>
        <row r="39">
          <cell r="H39">
            <v>-12</v>
          </cell>
          <cell r="I39">
            <v>-12</v>
          </cell>
          <cell r="J39">
            <v>-12</v>
          </cell>
          <cell r="K39">
            <v>-12</v>
          </cell>
          <cell r="L39">
            <v>-12</v>
          </cell>
          <cell r="M39">
            <v>-12</v>
          </cell>
          <cell r="N39">
            <v>-12</v>
          </cell>
          <cell r="O39">
            <v>-12</v>
          </cell>
          <cell r="P39">
            <v>-12</v>
          </cell>
          <cell r="R39">
            <v>-12</v>
          </cell>
          <cell r="V39">
            <v>-7</v>
          </cell>
          <cell r="W39">
            <v>-7</v>
          </cell>
          <cell r="X39">
            <v>-7</v>
          </cell>
          <cell r="Y39">
            <v>-7</v>
          </cell>
          <cell r="Z39">
            <v>-7</v>
          </cell>
          <cell r="AA39">
            <v>-7</v>
          </cell>
          <cell r="AB39">
            <v>-7</v>
          </cell>
          <cell r="AC39">
            <v>-7</v>
          </cell>
          <cell r="AE39">
            <v>-7</v>
          </cell>
          <cell r="AF39">
            <v>-7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T39">
            <v>0</v>
          </cell>
          <cell r="AX39">
            <v>-19</v>
          </cell>
          <cell r="AY39">
            <v>-19</v>
          </cell>
          <cell r="AZ39">
            <v>-19</v>
          </cell>
          <cell r="BA39">
            <v>-19</v>
          </cell>
          <cell r="BB39">
            <v>-19</v>
          </cell>
          <cell r="BC39">
            <v>-19</v>
          </cell>
          <cell r="BD39">
            <v>-19</v>
          </cell>
          <cell r="BE39">
            <v>-19</v>
          </cell>
          <cell r="BF39">
            <v>-19</v>
          </cell>
          <cell r="BH39">
            <v>-19</v>
          </cell>
        </row>
        <row r="40">
          <cell r="H40">
            <v>338</v>
          </cell>
          <cell r="I40">
            <v>63</v>
          </cell>
          <cell r="J40">
            <v>154</v>
          </cell>
          <cell r="K40">
            <v>226.87000000000003</v>
          </cell>
          <cell r="L40">
            <v>124.29100000000001</v>
          </cell>
          <cell r="M40">
            <v>155.25850000000003</v>
          </cell>
          <cell r="N40">
            <v>91.987500000000011</v>
          </cell>
          <cell r="O40">
            <v>87.928500000000014</v>
          </cell>
          <cell r="P40">
            <v>127</v>
          </cell>
          <cell r="R40">
            <v>60.605250000000005</v>
          </cell>
          <cell r="V40">
            <v>121</v>
          </cell>
          <cell r="W40">
            <v>51</v>
          </cell>
          <cell r="X40">
            <v>106</v>
          </cell>
          <cell r="Y40">
            <v>149.44499999999996</v>
          </cell>
          <cell r="Z40">
            <v>25.298999999999992</v>
          </cell>
          <cell r="AA40">
            <v>127.54149999999998</v>
          </cell>
          <cell r="AB40">
            <v>75.262499999999989</v>
          </cell>
          <cell r="AC40">
            <v>71.941499999999991</v>
          </cell>
          <cell r="AE40">
            <v>244.37425000000002</v>
          </cell>
          <cell r="AF40">
            <v>55.279750000000007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X40">
            <v>459</v>
          </cell>
          <cell r="AY40">
            <v>114</v>
          </cell>
          <cell r="AZ40">
            <v>260</v>
          </cell>
          <cell r="BA40">
            <v>376.315</v>
          </cell>
          <cell r="BB40">
            <v>149.59</v>
          </cell>
          <cell r="BC40">
            <v>282.8</v>
          </cell>
          <cell r="BD40">
            <v>167.25</v>
          </cell>
          <cell r="BE40">
            <v>159.87</v>
          </cell>
          <cell r="BF40">
            <v>208</v>
          </cell>
          <cell r="BH40">
            <v>115.88500000000002</v>
          </cell>
        </row>
        <row r="51">
          <cell r="H51">
            <v>0</v>
          </cell>
          <cell r="I51">
            <v>0</v>
          </cell>
          <cell r="J51">
            <v>-4401</v>
          </cell>
          <cell r="K51">
            <v>0</v>
          </cell>
          <cell r="L51">
            <v>-4401</v>
          </cell>
          <cell r="M51">
            <v>0</v>
          </cell>
          <cell r="N51">
            <v>-715</v>
          </cell>
          <cell r="O51">
            <v>-4401</v>
          </cell>
          <cell r="P51">
            <v>0</v>
          </cell>
          <cell r="R51">
            <v>-4035</v>
          </cell>
          <cell r="V51">
            <v>0</v>
          </cell>
          <cell r="W51">
            <v>0</v>
          </cell>
          <cell r="X51">
            <v>-2349</v>
          </cell>
          <cell r="Y51">
            <v>0</v>
          </cell>
          <cell r="Z51">
            <v>-2349</v>
          </cell>
          <cell r="AA51">
            <v>0</v>
          </cell>
          <cell r="AB51">
            <v>-381</v>
          </cell>
          <cell r="AC51">
            <v>-2349</v>
          </cell>
          <cell r="AD51">
            <v>0</v>
          </cell>
          <cell r="AF51">
            <v>-2153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X51">
            <v>0</v>
          </cell>
          <cell r="AY51">
            <v>0</v>
          </cell>
          <cell r="AZ51">
            <v>-6750</v>
          </cell>
          <cell r="BA51">
            <v>0</v>
          </cell>
          <cell r="BB51">
            <v>-6750</v>
          </cell>
          <cell r="BC51">
            <v>0</v>
          </cell>
          <cell r="BD51">
            <v>-1096</v>
          </cell>
          <cell r="BE51">
            <v>-6750</v>
          </cell>
          <cell r="BF51">
            <v>0</v>
          </cell>
          <cell r="BH51">
            <v>-6188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D52">
            <v>0</v>
          </cell>
          <cell r="AF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T52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-48890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0</v>
          </cell>
          <cell r="AF56">
            <v>-24606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T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-73496</v>
          </cell>
        </row>
        <row r="70">
          <cell r="G70">
            <v>25100</v>
          </cell>
          <cell r="H70">
            <v>25100</v>
          </cell>
          <cell r="I70">
            <v>25100</v>
          </cell>
          <cell r="J70">
            <v>25100</v>
          </cell>
          <cell r="K70">
            <v>25100</v>
          </cell>
          <cell r="L70">
            <v>25100</v>
          </cell>
          <cell r="M70">
            <v>25100</v>
          </cell>
          <cell r="N70">
            <v>25100</v>
          </cell>
          <cell r="O70">
            <v>25100</v>
          </cell>
          <cell r="P70">
            <v>25100</v>
          </cell>
          <cell r="R70">
            <v>20206</v>
          </cell>
          <cell r="U70">
            <v>19100</v>
          </cell>
          <cell r="V70">
            <v>19100</v>
          </cell>
          <cell r="W70">
            <v>19100</v>
          </cell>
          <cell r="X70">
            <v>19100</v>
          </cell>
          <cell r="Y70">
            <v>19100</v>
          </cell>
          <cell r="Z70">
            <v>19100</v>
          </cell>
          <cell r="AA70">
            <v>19100</v>
          </cell>
          <cell r="AB70">
            <v>19100</v>
          </cell>
          <cell r="AC70">
            <v>19100</v>
          </cell>
          <cell r="AD70">
            <v>19100</v>
          </cell>
          <cell r="AF70">
            <v>-8132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W70">
            <v>44200</v>
          </cell>
          <cell r="AX70">
            <v>44200</v>
          </cell>
          <cell r="AY70">
            <v>44200</v>
          </cell>
          <cell r="AZ70">
            <v>44200</v>
          </cell>
          <cell r="BA70">
            <v>44200</v>
          </cell>
          <cell r="BB70">
            <v>44200</v>
          </cell>
          <cell r="BC70">
            <v>44200</v>
          </cell>
          <cell r="BD70">
            <v>44200</v>
          </cell>
          <cell r="BE70">
            <v>44200</v>
          </cell>
          <cell r="BF70">
            <v>44200</v>
          </cell>
          <cell r="BH70">
            <v>12074</v>
          </cell>
        </row>
        <row r="71">
          <cell r="G71">
            <v>-11100</v>
          </cell>
          <cell r="H71">
            <v>-11100</v>
          </cell>
          <cell r="I71">
            <v>-11100</v>
          </cell>
          <cell r="J71">
            <v>-11100</v>
          </cell>
          <cell r="K71">
            <v>-11100</v>
          </cell>
          <cell r="L71">
            <v>-11100</v>
          </cell>
          <cell r="M71">
            <v>-11100</v>
          </cell>
          <cell r="N71">
            <v>-11100</v>
          </cell>
          <cell r="O71">
            <v>-11100</v>
          </cell>
          <cell r="P71">
            <v>-11100</v>
          </cell>
          <cell r="R71">
            <v>-16199</v>
          </cell>
          <cell r="U71">
            <v>-3700</v>
          </cell>
          <cell r="V71">
            <v>-3700</v>
          </cell>
          <cell r="W71">
            <v>-3700</v>
          </cell>
          <cell r="X71">
            <v>-3700</v>
          </cell>
          <cell r="Y71">
            <v>-3700</v>
          </cell>
          <cell r="Z71">
            <v>-3700</v>
          </cell>
          <cell r="AA71">
            <v>-3700</v>
          </cell>
          <cell r="AB71">
            <v>-3700</v>
          </cell>
          <cell r="AC71">
            <v>-3700</v>
          </cell>
          <cell r="AD71">
            <v>-3700</v>
          </cell>
          <cell r="AF71">
            <v>2290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W71">
            <v>-14800</v>
          </cell>
          <cell r="AX71">
            <v>-14800</v>
          </cell>
          <cell r="AY71">
            <v>-14800</v>
          </cell>
          <cell r="AZ71">
            <v>-14800</v>
          </cell>
          <cell r="BA71">
            <v>-14800</v>
          </cell>
          <cell r="BB71">
            <v>-14800</v>
          </cell>
          <cell r="BC71">
            <v>-14800</v>
          </cell>
          <cell r="BD71">
            <v>-14800</v>
          </cell>
          <cell r="BE71">
            <v>-14800</v>
          </cell>
          <cell r="BF71">
            <v>-14800</v>
          </cell>
          <cell r="BH71">
            <v>-13909</v>
          </cell>
        </row>
        <row r="72">
          <cell r="G72">
            <v>2500</v>
          </cell>
          <cell r="H72">
            <v>2500</v>
          </cell>
          <cell r="I72">
            <v>2500</v>
          </cell>
          <cell r="J72">
            <v>2500</v>
          </cell>
          <cell r="K72">
            <v>2500</v>
          </cell>
          <cell r="L72">
            <v>2500</v>
          </cell>
          <cell r="M72">
            <v>2500</v>
          </cell>
          <cell r="N72">
            <v>2500</v>
          </cell>
          <cell r="O72">
            <v>2500</v>
          </cell>
          <cell r="P72">
            <v>2500</v>
          </cell>
          <cell r="R72">
            <v>3499</v>
          </cell>
          <cell r="U72">
            <v>1200</v>
          </cell>
          <cell r="V72">
            <v>1200</v>
          </cell>
          <cell r="W72">
            <v>1200</v>
          </cell>
          <cell r="X72">
            <v>1200</v>
          </cell>
          <cell r="Y72">
            <v>1200</v>
          </cell>
          <cell r="Z72">
            <v>1200</v>
          </cell>
          <cell r="AA72">
            <v>1200</v>
          </cell>
          <cell r="AB72">
            <v>1200</v>
          </cell>
          <cell r="AC72">
            <v>1200</v>
          </cell>
          <cell r="AD72">
            <v>1200</v>
          </cell>
          <cell r="AF72">
            <v>1357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W72">
            <v>3700</v>
          </cell>
          <cell r="AX72">
            <v>3700</v>
          </cell>
          <cell r="AY72">
            <v>3700</v>
          </cell>
          <cell r="AZ72">
            <v>3700</v>
          </cell>
          <cell r="BA72">
            <v>3700</v>
          </cell>
          <cell r="BB72">
            <v>3700</v>
          </cell>
          <cell r="BC72">
            <v>3700</v>
          </cell>
          <cell r="BD72">
            <v>3700</v>
          </cell>
          <cell r="BE72">
            <v>3700</v>
          </cell>
          <cell r="BF72">
            <v>3700</v>
          </cell>
          <cell r="BH72">
            <v>4856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F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</row>
        <row r="74">
          <cell r="G74">
            <v>16800</v>
          </cell>
          <cell r="H74">
            <v>78750</v>
          </cell>
          <cell r="I74">
            <v>47775</v>
          </cell>
          <cell r="J74">
            <v>47775</v>
          </cell>
          <cell r="K74">
            <v>47775</v>
          </cell>
          <cell r="L74">
            <v>47775</v>
          </cell>
          <cell r="M74">
            <v>47775</v>
          </cell>
          <cell r="N74">
            <v>47775</v>
          </cell>
          <cell r="O74">
            <v>47775</v>
          </cell>
          <cell r="P74">
            <v>47775</v>
          </cell>
          <cell r="R74">
            <v>51875</v>
          </cell>
          <cell r="U74">
            <v>21910</v>
          </cell>
          <cell r="V74">
            <v>21910</v>
          </cell>
          <cell r="W74">
            <v>21910</v>
          </cell>
          <cell r="X74">
            <v>21910</v>
          </cell>
          <cell r="Y74">
            <v>21910</v>
          </cell>
          <cell r="Z74">
            <v>21910</v>
          </cell>
          <cell r="AA74">
            <v>21910</v>
          </cell>
          <cell r="AB74">
            <v>21910</v>
          </cell>
          <cell r="AC74">
            <v>21910</v>
          </cell>
          <cell r="AD74">
            <v>21910</v>
          </cell>
          <cell r="AF74">
            <v>14722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W74">
            <v>38710</v>
          </cell>
          <cell r="AX74">
            <v>100660</v>
          </cell>
          <cell r="AY74">
            <v>69685</v>
          </cell>
          <cell r="AZ74">
            <v>69685</v>
          </cell>
          <cell r="BA74">
            <v>69685</v>
          </cell>
          <cell r="BB74">
            <v>69685</v>
          </cell>
          <cell r="BC74">
            <v>69685</v>
          </cell>
          <cell r="BD74">
            <v>69685</v>
          </cell>
          <cell r="BE74">
            <v>69685</v>
          </cell>
          <cell r="BF74">
            <v>69685</v>
          </cell>
          <cell r="BH74">
            <v>66597</v>
          </cell>
        </row>
        <row r="75">
          <cell r="G75">
            <v>-47527</v>
          </cell>
          <cell r="H75">
            <v>-47527</v>
          </cell>
          <cell r="I75">
            <v>-47527</v>
          </cell>
          <cell r="J75">
            <v>-47527</v>
          </cell>
          <cell r="K75">
            <v>-47527</v>
          </cell>
          <cell r="L75">
            <v>-47527</v>
          </cell>
          <cell r="M75">
            <v>-47527</v>
          </cell>
          <cell r="N75">
            <v>-47527</v>
          </cell>
          <cell r="O75">
            <v>-47527</v>
          </cell>
          <cell r="P75">
            <v>-47527</v>
          </cell>
          <cell r="R75">
            <v>-50618</v>
          </cell>
          <cell r="U75">
            <v>-22271</v>
          </cell>
          <cell r="V75">
            <v>-22271</v>
          </cell>
          <cell r="W75">
            <v>-22271</v>
          </cell>
          <cell r="X75">
            <v>-22271</v>
          </cell>
          <cell r="Y75">
            <v>-22271</v>
          </cell>
          <cell r="Z75">
            <v>-22271</v>
          </cell>
          <cell r="AA75">
            <v>-22271</v>
          </cell>
          <cell r="AB75">
            <v>-22271</v>
          </cell>
          <cell r="AC75">
            <v>-22271</v>
          </cell>
          <cell r="AD75">
            <v>-22271</v>
          </cell>
          <cell r="AF75">
            <v>-18269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W75">
            <v>-69798</v>
          </cell>
          <cell r="AX75">
            <v>-69798</v>
          </cell>
          <cell r="AY75">
            <v>-69798</v>
          </cell>
          <cell r="AZ75">
            <v>-69798</v>
          </cell>
          <cell r="BA75">
            <v>-69798</v>
          </cell>
          <cell r="BB75">
            <v>-69798</v>
          </cell>
          <cell r="BC75">
            <v>-69798</v>
          </cell>
          <cell r="BD75">
            <v>-69798</v>
          </cell>
          <cell r="BE75">
            <v>-69798</v>
          </cell>
          <cell r="BF75">
            <v>-69798</v>
          </cell>
          <cell r="BH75">
            <v>-68887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F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</row>
        <row r="77">
          <cell r="G77">
            <v>-1550</v>
          </cell>
          <cell r="H77">
            <v>-1557</v>
          </cell>
          <cell r="I77">
            <v>-1566</v>
          </cell>
          <cell r="J77">
            <v>-1560</v>
          </cell>
          <cell r="K77">
            <v>-1551</v>
          </cell>
          <cell r="L77">
            <v>-1511</v>
          </cell>
          <cell r="M77">
            <v>-1533</v>
          </cell>
          <cell r="N77">
            <v>-1525</v>
          </cell>
          <cell r="O77">
            <v>-1477</v>
          </cell>
          <cell r="P77">
            <v>-1480</v>
          </cell>
          <cell r="R77">
            <v>-66</v>
          </cell>
          <cell r="U77">
            <v>-1397</v>
          </cell>
          <cell r="V77">
            <v>-1401</v>
          </cell>
          <cell r="W77">
            <v>-1408</v>
          </cell>
          <cell r="X77">
            <v>-1408</v>
          </cell>
          <cell r="Y77">
            <v>-1388</v>
          </cell>
          <cell r="Z77">
            <v>-1347</v>
          </cell>
          <cell r="AA77">
            <v>-1372</v>
          </cell>
          <cell r="AB77">
            <v>-1365</v>
          </cell>
          <cell r="AC77">
            <v>-1314</v>
          </cell>
          <cell r="AD77">
            <v>-1320</v>
          </cell>
          <cell r="AF77">
            <v>193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W77">
            <v>-2947</v>
          </cell>
          <cell r="AX77">
            <v>-2958</v>
          </cell>
          <cell r="AY77">
            <v>-2974</v>
          </cell>
          <cell r="AZ77">
            <v>-2968</v>
          </cell>
          <cell r="BA77">
            <v>-2939</v>
          </cell>
          <cell r="BB77">
            <v>-2858</v>
          </cell>
          <cell r="BC77">
            <v>-2905</v>
          </cell>
          <cell r="BD77">
            <v>-2890</v>
          </cell>
          <cell r="BE77">
            <v>-2791</v>
          </cell>
          <cell r="BF77">
            <v>-2800</v>
          </cell>
          <cell r="BH77">
            <v>127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0</v>
          </cell>
          <cell r="AD78">
            <v>0</v>
          </cell>
          <cell r="AF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</row>
        <row r="79">
          <cell r="G79">
            <v>1765</v>
          </cell>
          <cell r="H79">
            <v>1676</v>
          </cell>
          <cell r="I79">
            <v>833</v>
          </cell>
          <cell r="J79">
            <v>8695</v>
          </cell>
          <cell r="K79">
            <v>6771</v>
          </cell>
          <cell r="L79">
            <v>4762</v>
          </cell>
          <cell r="M79">
            <v>4279</v>
          </cell>
          <cell r="N79">
            <v>6479</v>
          </cell>
          <cell r="O79">
            <v>6576</v>
          </cell>
          <cell r="P79">
            <v>8293</v>
          </cell>
          <cell r="R79">
            <v>3040</v>
          </cell>
          <cell r="U79">
            <v>503</v>
          </cell>
          <cell r="V79">
            <v>918</v>
          </cell>
          <cell r="W79">
            <v>1402</v>
          </cell>
          <cell r="X79">
            <v>2577</v>
          </cell>
          <cell r="Y79">
            <v>947</v>
          </cell>
          <cell r="Z79">
            <v>2129</v>
          </cell>
          <cell r="AA79">
            <v>6359</v>
          </cell>
          <cell r="AB79">
            <v>758</v>
          </cell>
          <cell r="AC79">
            <v>661</v>
          </cell>
          <cell r="AD79">
            <v>1452</v>
          </cell>
          <cell r="AF79">
            <v>1050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W79">
            <v>2268</v>
          </cell>
          <cell r="AX79">
            <v>2594</v>
          </cell>
          <cell r="AY79">
            <v>2235</v>
          </cell>
          <cell r="AZ79">
            <v>11272</v>
          </cell>
          <cell r="BA79">
            <v>7718</v>
          </cell>
          <cell r="BB79">
            <v>6891</v>
          </cell>
          <cell r="BC79">
            <v>10638</v>
          </cell>
          <cell r="BD79">
            <v>7237</v>
          </cell>
          <cell r="BE79">
            <v>7237</v>
          </cell>
          <cell r="BF79">
            <v>9745</v>
          </cell>
          <cell r="BH79">
            <v>4090</v>
          </cell>
        </row>
        <row r="80">
          <cell r="G80">
            <v>1964</v>
          </cell>
          <cell r="H80">
            <v>4231</v>
          </cell>
          <cell r="I80">
            <v>-334</v>
          </cell>
          <cell r="J80">
            <v>-52541</v>
          </cell>
          <cell r="K80">
            <v>-9207</v>
          </cell>
          <cell r="L80">
            <v>-1399</v>
          </cell>
          <cell r="M80">
            <v>1170</v>
          </cell>
          <cell r="N80">
            <v>-745</v>
          </cell>
          <cell r="O80">
            <v>139</v>
          </cell>
          <cell r="P80">
            <v>19196</v>
          </cell>
          <cell r="R80">
            <v>2570</v>
          </cell>
          <cell r="U80">
            <v>-875</v>
          </cell>
          <cell r="V80">
            <v>901</v>
          </cell>
          <cell r="W80">
            <v>0</v>
          </cell>
          <cell r="X80">
            <v>-995</v>
          </cell>
          <cell r="Y80">
            <v>-100</v>
          </cell>
          <cell r="Z80">
            <v>334</v>
          </cell>
          <cell r="AA80">
            <v>2242</v>
          </cell>
          <cell r="AB80">
            <v>-8364</v>
          </cell>
          <cell r="AC80">
            <v>-410</v>
          </cell>
          <cell r="AD80">
            <v>195</v>
          </cell>
          <cell r="AF80">
            <v>865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W80">
            <v>1089</v>
          </cell>
          <cell r="AX80">
            <v>5132</v>
          </cell>
          <cell r="AY80">
            <v>-334</v>
          </cell>
          <cell r="AZ80">
            <v>-53536</v>
          </cell>
          <cell r="BA80">
            <v>-9307</v>
          </cell>
          <cell r="BB80">
            <v>-1065</v>
          </cell>
          <cell r="BC80">
            <v>3412</v>
          </cell>
          <cell r="BD80">
            <v>-9109</v>
          </cell>
          <cell r="BE80">
            <v>-271</v>
          </cell>
          <cell r="BF80">
            <v>19391</v>
          </cell>
          <cell r="BH80">
            <v>3435</v>
          </cell>
        </row>
        <row r="81">
          <cell r="G81">
            <v>-333</v>
          </cell>
          <cell r="H81">
            <v>-422</v>
          </cell>
          <cell r="I81">
            <v>-345</v>
          </cell>
          <cell r="J81">
            <v>-422</v>
          </cell>
          <cell r="K81">
            <v>-645</v>
          </cell>
          <cell r="L81">
            <v>-327</v>
          </cell>
          <cell r="M81">
            <v>-666</v>
          </cell>
          <cell r="N81">
            <v>-511</v>
          </cell>
          <cell r="O81">
            <v>-402</v>
          </cell>
          <cell r="P81">
            <v>-414</v>
          </cell>
          <cell r="R81">
            <v>-414</v>
          </cell>
          <cell r="U81">
            <v>-211</v>
          </cell>
          <cell r="V81">
            <v>-92</v>
          </cell>
          <cell r="W81">
            <v>-101</v>
          </cell>
          <cell r="X81">
            <v>-86</v>
          </cell>
          <cell r="Y81">
            <v>-132</v>
          </cell>
          <cell r="Z81">
            <v>-357</v>
          </cell>
          <cell r="AA81">
            <v>-224</v>
          </cell>
          <cell r="AB81">
            <v>-238</v>
          </cell>
          <cell r="AC81">
            <v>-170</v>
          </cell>
          <cell r="AD81">
            <v>-335</v>
          </cell>
          <cell r="AF81">
            <v>-335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-1</v>
          </cell>
          <cell r="AN81">
            <v>1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W81">
            <v>-544</v>
          </cell>
          <cell r="AX81">
            <v>-514</v>
          </cell>
          <cell r="AY81">
            <v>-446</v>
          </cell>
          <cell r="AZ81">
            <v>-508</v>
          </cell>
          <cell r="BA81">
            <v>-778</v>
          </cell>
          <cell r="BB81">
            <v>-683</v>
          </cell>
          <cell r="BC81">
            <v>-890</v>
          </cell>
          <cell r="BD81">
            <v>-749</v>
          </cell>
          <cell r="BE81">
            <v>-572</v>
          </cell>
          <cell r="BF81">
            <v>-749</v>
          </cell>
          <cell r="BH81">
            <v>-749</v>
          </cell>
        </row>
        <row r="82">
          <cell r="G82">
            <v>-2422</v>
          </cell>
          <cell r="H82">
            <v>-2565</v>
          </cell>
          <cell r="I82">
            <v>-1329</v>
          </cell>
          <cell r="J82">
            <v>-1538</v>
          </cell>
          <cell r="K82">
            <v>-3871</v>
          </cell>
          <cell r="L82">
            <v>-1805</v>
          </cell>
          <cell r="M82">
            <v>-3250</v>
          </cell>
          <cell r="N82">
            <v>-3091</v>
          </cell>
          <cell r="O82">
            <v>-1389</v>
          </cell>
          <cell r="P82">
            <v>-3023</v>
          </cell>
          <cell r="R82">
            <v>-3023</v>
          </cell>
          <cell r="U82">
            <v>-774</v>
          </cell>
          <cell r="V82">
            <v>-571</v>
          </cell>
          <cell r="W82">
            <v>-452</v>
          </cell>
          <cell r="X82">
            <v>-482</v>
          </cell>
          <cell r="Y82">
            <v>-918</v>
          </cell>
          <cell r="Z82">
            <v>-2620</v>
          </cell>
          <cell r="AA82">
            <v>-865</v>
          </cell>
          <cell r="AB82">
            <v>-943</v>
          </cell>
          <cell r="AC82">
            <v>-791</v>
          </cell>
          <cell r="AD82">
            <v>-1699</v>
          </cell>
          <cell r="AF82">
            <v>-1699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-5</v>
          </cell>
          <cell r="AN82">
            <v>5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W82">
            <v>-3196</v>
          </cell>
          <cell r="AX82">
            <v>-3136</v>
          </cell>
          <cell r="AY82">
            <v>-1781</v>
          </cell>
          <cell r="AZ82">
            <v>-2020</v>
          </cell>
          <cell r="BA82">
            <v>-4794</v>
          </cell>
          <cell r="BB82">
            <v>-4420</v>
          </cell>
          <cell r="BC82">
            <v>-4115</v>
          </cell>
          <cell r="BD82">
            <v>-4034</v>
          </cell>
          <cell r="BE82">
            <v>-2180</v>
          </cell>
          <cell r="BF82">
            <v>-4722</v>
          </cell>
          <cell r="BH82">
            <v>-4722</v>
          </cell>
        </row>
        <row r="83">
          <cell r="G83">
            <v>8026</v>
          </cell>
          <cell r="H83">
            <v>9419</v>
          </cell>
          <cell r="I83">
            <v>6610</v>
          </cell>
          <cell r="J83">
            <v>8703</v>
          </cell>
          <cell r="K83">
            <v>9128</v>
          </cell>
          <cell r="L83">
            <v>9408</v>
          </cell>
          <cell r="M83">
            <v>9896</v>
          </cell>
          <cell r="N83">
            <v>10282</v>
          </cell>
          <cell r="O83">
            <v>10104</v>
          </cell>
          <cell r="P83">
            <v>9593</v>
          </cell>
          <cell r="R83">
            <v>4669</v>
          </cell>
          <cell r="U83">
            <v>6837</v>
          </cell>
          <cell r="V83">
            <v>8023</v>
          </cell>
          <cell r="W83">
            <v>5630</v>
          </cell>
          <cell r="X83">
            <v>7413</v>
          </cell>
          <cell r="Y83">
            <v>7775</v>
          </cell>
          <cell r="Z83">
            <v>8015</v>
          </cell>
          <cell r="AA83">
            <v>8430</v>
          </cell>
          <cell r="AB83">
            <v>8759</v>
          </cell>
          <cell r="AC83">
            <v>8608</v>
          </cell>
          <cell r="AD83">
            <v>8172</v>
          </cell>
          <cell r="AF83">
            <v>3977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W83">
            <v>14863</v>
          </cell>
          <cell r="AX83">
            <v>17442</v>
          </cell>
          <cell r="AY83">
            <v>12240</v>
          </cell>
          <cell r="AZ83">
            <v>16116</v>
          </cell>
          <cell r="BA83">
            <v>16903</v>
          </cell>
          <cell r="BB83">
            <v>17423</v>
          </cell>
          <cell r="BC83">
            <v>18326</v>
          </cell>
          <cell r="BD83">
            <v>19041</v>
          </cell>
          <cell r="BE83">
            <v>18712</v>
          </cell>
          <cell r="BF83">
            <v>17765</v>
          </cell>
          <cell r="BH83">
            <v>8646</v>
          </cell>
        </row>
        <row r="84">
          <cell r="G84">
            <v>-2010</v>
          </cell>
          <cell r="H84">
            <v>-1236</v>
          </cell>
          <cell r="I84">
            <v>-598</v>
          </cell>
          <cell r="J84">
            <v>-877</v>
          </cell>
          <cell r="K84">
            <v>-989</v>
          </cell>
          <cell r="L84">
            <v>-767</v>
          </cell>
          <cell r="M84">
            <v>-1420</v>
          </cell>
          <cell r="N84">
            <v>-1291</v>
          </cell>
          <cell r="O84">
            <v>-1305</v>
          </cell>
          <cell r="P84">
            <v>-963</v>
          </cell>
          <cell r="R84">
            <v>-1116</v>
          </cell>
          <cell r="U84">
            <v>-1664</v>
          </cell>
          <cell r="V84">
            <v>-1417</v>
          </cell>
          <cell r="W84">
            <v>-256</v>
          </cell>
          <cell r="X84">
            <v>-247</v>
          </cell>
          <cell r="Y84">
            <v>-267</v>
          </cell>
          <cell r="Z84">
            <v>-299</v>
          </cell>
          <cell r="AA84">
            <v>-312</v>
          </cell>
          <cell r="AB84">
            <v>-428</v>
          </cell>
          <cell r="AC84">
            <v>-340</v>
          </cell>
          <cell r="AD84">
            <v>-666</v>
          </cell>
          <cell r="AF84">
            <v>-521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-1</v>
          </cell>
          <cell r="AN84">
            <v>1</v>
          </cell>
          <cell r="AO84">
            <v>0</v>
          </cell>
          <cell r="AQ84">
            <v>0</v>
          </cell>
          <cell r="AR84">
            <v>0</v>
          </cell>
          <cell r="AS84">
            <v>-7</v>
          </cell>
          <cell r="AT84">
            <v>0</v>
          </cell>
          <cell r="AW84">
            <v>-3674</v>
          </cell>
          <cell r="AX84">
            <v>-2653</v>
          </cell>
          <cell r="AY84">
            <v>-854</v>
          </cell>
          <cell r="AZ84">
            <v>-1124</v>
          </cell>
          <cell r="BA84">
            <v>-1257</v>
          </cell>
          <cell r="BB84">
            <v>-1065</v>
          </cell>
          <cell r="BC84">
            <v>-1732</v>
          </cell>
          <cell r="BD84">
            <v>-1719</v>
          </cell>
          <cell r="BE84">
            <v>-1645</v>
          </cell>
          <cell r="BF84">
            <v>-1636</v>
          </cell>
          <cell r="BH84">
            <v>-1637</v>
          </cell>
        </row>
        <row r="85">
          <cell r="G85">
            <v>-13103</v>
          </cell>
          <cell r="H85">
            <v>-13254</v>
          </cell>
          <cell r="I85">
            <v>-12114</v>
          </cell>
          <cell r="J85">
            <v>-17526</v>
          </cell>
          <cell r="K85">
            <v>-13913</v>
          </cell>
          <cell r="L85">
            <v>-11573</v>
          </cell>
          <cell r="M85">
            <v>-16183</v>
          </cell>
          <cell r="N85">
            <v>-10631</v>
          </cell>
          <cell r="O85">
            <v>-12700</v>
          </cell>
          <cell r="P85">
            <v>-12716</v>
          </cell>
          <cell r="R85">
            <v>-11343</v>
          </cell>
          <cell r="U85">
            <v>-12214</v>
          </cell>
          <cell r="V85">
            <v>-9672</v>
          </cell>
          <cell r="W85">
            <v>-10264</v>
          </cell>
          <cell r="X85">
            <v>-11942</v>
          </cell>
          <cell r="Y85">
            <v>-9163</v>
          </cell>
          <cell r="Z85">
            <v>-10415</v>
          </cell>
          <cell r="AA85">
            <v>-11589</v>
          </cell>
          <cell r="AB85">
            <v>-12818</v>
          </cell>
          <cell r="AC85">
            <v>-11162</v>
          </cell>
          <cell r="AD85">
            <v>-11040</v>
          </cell>
          <cell r="AF85">
            <v>-11415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W85">
            <v>-25317</v>
          </cell>
          <cell r="AX85">
            <v>-22926</v>
          </cell>
          <cell r="AY85">
            <v>-22378</v>
          </cell>
          <cell r="AZ85">
            <v>-29468</v>
          </cell>
          <cell r="BA85">
            <v>-23076</v>
          </cell>
          <cell r="BB85">
            <v>-21988</v>
          </cell>
          <cell r="BC85">
            <v>-27772</v>
          </cell>
          <cell r="BD85">
            <v>-23449</v>
          </cell>
          <cell r="BE85">
            <v>-23862</v>
          </cell>
          <cell r="BF85">
            <v>-23756</v>
          </cell>
          <cell r="BH85">
            <v>-22758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F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F87">
            <v>0</v>
          </cell>
          <cell r="AI87">
            <v>3022</v>
          </cell>
          <cell r="AJ87">
            <v>2182</v>
          </cell>
          <cell r="AK87">
            <v>705</v>
          </cell>
          <cell r="AL87">
            <v>1086</v>
          </cell>
          <cell r="AM87">
            <v>1093</v>
          </cell>
          <cell r="AN87">
            <v>1021</v>
          </cell>
          <cell r="AO87">
            <v>1649</v>
          </cell>
          <cell r="AP87">
            <v>1634</v>
          </cell>
          <cell r="AS87">
            <v>-1342</v>
          </cell>
          <cell r="AT87">
            <v>-1523</v>
          </cell>
          <cell r="AW87">
            <v>3022</v>
          </cell>
          <cell r="AX87">
            <v>2182</v>
          </cell>
          <cell r="AY87">
            <v>705</v>
          </cell>
          <cell r="AZ87">
            <v>1086</v>
          </cell>
          <cell r="BA87">
            <v>1093</v>
          </cell>
          <cell r="BB87">
            <v>1021</v>
          </cell>
          <cell r="BC87">
            <v>1649</v>
          </cell>
          <cell r="BD87">
            <v>1634</v>
          </cell>
          <cell r="BE87">
            <v>-1564</v>
          </cell>
          <cell r="BF87">
            <v>-1507</v>
          </cell>
          <cell r="BH87">
            <v>-1523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F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T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</row>
        <row r="90">
          <cell r="G90">
            <v>-6176</v>
          </cell>
          <cell r="H90">
            <v>67023</v>
          </cell>
          <cell r="I90">
            <v>16174</v>
          </cell>
          <cell r="J90">
            <v>-14775</v>
          </cell>
          <cell r="K90">
            <v>-27490</v>
          </cell>
          <cell r="L90">
            <v>61327</v>
          </cell>
          <cell r="M90">
            <v>-40822</v>
          </cell>
          <cell r="N90">
            <v>-18886</v>
          </cell>
          <cell r="O90">
            <v>13292</v>
          </cell>
          <cell r="P90">
            <v>15677</v>
          </cell>
          <cell r="R90">
            <v>-17247</v>
          </cell>
          <cell r="U90">
            <v>43751</v>
          </cell>
          <cell r="V90">
            <v>-125007</v>
          </cell>
          <cell r="W90">
            <v>63089</v>
          </cell>
          <cell r="X90">
            <v>-35160</v>
          </cell>
          <cell r="Y90">
            <v>111000</v>
          </cell>
          <cell r="Z90">
            <v>97286</v>
          </cell>
          <cell r="AA90">
            <v>-11311</v>
          </cell>
          <cell r="AB90">
            <v>26977</v>
          </cell>
          <cell r="AC90">
            <v>7142</v>
          </cell>
          <cell r="AD90">
            <v>-163989</v>
          </cell>
          <cell r="AF90">
            <v>-213261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T90">
            <v>0</v>
          </cell>
          <cell r="AW90">
            <v>37575</v>
          </cell>
          <cell r="AX90">
            <v>-57984</v>
          </cell>
          <cell r="AY90">
            <v>79263</v>
          </cell>
          <cell r="AZ90">
            <v>-49935</v>
          </cell>
          <cell r="BA90">
            <v>83510</v>
          </cell>
          <cell r="BB90">
            <v>158613</v>
          </cell>
          <cell r="BC90">
            <v>-52133</v>
          </cell>
          <cell r="BD90">
            <v>8091</v>
          </cell>
          <cell r="BE90">
            <v>20434</v>
          </cell>
          <cell r="BF90">
            <v>-148312</v>
          </cell>
          <cell r="BH90">
            <v>-230508</v>
          </cell>
        </row>
        <row r="91">
          <cell r="G91">
            <v>286</v>
          </cell>
          <cell r="H91">
            <v>259</v>
          </cell>
          <cell r="I91">
            <v>274</v>
          </cell>
          <cell r="J91">
            <v>279</v>
          </cell>
          <cell r="K91">
            <v>300</v>
          </cell>
          <cell r="L91">
            <v>287</v>
          </cell>
          <cell r="M91">
            <v>292</v>
          </cell>
          <cell r="N91">
            <v>285</v>
          </cell>
          <cell r="O91">
            <v>273</v>
          </cell>
          <cell r="P91">
            <v>277</v>
          </cell>
          <cell r="R91">
            <v>270</v>
          </cell>
          <cell r="U91">
            <v>266</v>
          </cell>
          <cell r="V91">
            <v>-242</v>
          </cell>
          <cell r="W91">
            <v>256</v>
          </cell>
          <cell r="X91">
            <v>261</v>
          </cell>
          <cell r="Y91">
            <v>280</v>
          </cell>
          <cell r="Z91">
            <v>268</v>
          </cell>
          <cell r="AA91">
            <v>272</v>
          </cell>
          <cell r="AB91">
            <v>266</v>
          </cell>
          <cell r="AC91">
            <v>254</v>
          </cell>
          <cell r="AD91">
            <v>258</v>
          </cell>
          <cell r="AF91">
            <v>252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T91">
            <v>0</v>
          </cell>
          <cell r="AW91">
            <v>552</v>
          </cell>
          <cell r="AX91">
            <v>17</v>
          </cell>
          <cell r="AY91">
            <v>530</v>
          </cell>
          <cell r="AZ91">
            <v>540</v>
          </cell>
          <cell r="BA91">
            <v>580</v>
          </cell>
          <cell r="BB91">
            <v>555</v>
          </cell>
          <cell r="BC91">
            <v>564</v>
          </cell>
          <cell r="BD91">
            <v>551</v>
          </cell>
          <cell r="BE91">
            <v>527</v>
          </cell>
          <cell r="BF91">
            <v>535</v>
          </cell>
          <cell r="BH91">
            <v>522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F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</row>
        <row r="93">
          <cell r="G93">
            <v>-59875</v>
          </cell>
          <cell r="H93">
            <v>-45991</v>
          </cell>
          <cell r="I93">
            <v>-4891</v>
          </cell>
          <cell r="J93">
            <v>-9582</v>
          </cell>
          <cell r="K93">
            <v>11037</v>
          </cell>
          <cell r="L93">
            <v>-61858</v>
          </cell>
          <cell r="M93">
            <v>59767</v>
          </cell>
          <cell r="N93">
            <v>-14053</v>
          </cell>
          <cell r="O93">
            <v>-26126</v>
          </cell>
          <cell r="P93">
            <v>6464</v>
          </cell>
          <cell r="R93">
            <v>17133</v>
          </cell>
          <cell r="U93">
            <v>178560</v>
          </cell>
          <cell r="V93">
            <v>394697</v>
          </cell>
          <cell r="W93">
            <v>368283</v>
          </cell>
          <cell r="X93">
            <v>334781</v>
          </cell>
          <cell r="Y93">
            <v>-139167</v>
          </cell>
          <cell r="Z93">
            <v>-30491</v>
          </cell>
          <cell r="AA93">
            <v>59224</v>
          </cell>
          <cell r="AB93">
            <v>60089</v>
          </cell>
          <cell r="AC93">
            <v>102312</v>
          </cell>
          <cell r="AD93">
            <v>258373</v>
          </cell>
          <cell r="AF93">
            <v>-179165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T93">
            <v>0</v>
          </cell>
          <cell r="AW93">
            <v>118685</v>
          </cell>
          <cell r="AX93">
            <v>348706</v>
          </cell>
          <cell r="AY93">
            <v>363392</v>
          </cell>
          <cell r="AZ93">
            <v>325199</v>
          </cell>
          <cell r="BA93">
            <v>-128130</v>
          </cell>
          <cell r="BB93">
            <v>-92349</v>
          </cell>
          <cell r="BC93">
            <v>118991</v>
          </cell>
          <cell r="BD93">
            <v>46036</v>
          </cell>
          <cell r="BE93">
            <v>76186</v>
          </cell>
          <cell r="BF93">
            <v>264837</v>
          </cell>
          <cell r="BH93">
            <v>-162032</v>
          </cell>
        </row>
        <row r="94">
          <cell r="G94">
            <v>3850</v>
          </cell>
          <cell r="H94">
            <v>3850</v>
          </cell>
          <cell r="I94">
            <v>3850</v>
          </cell>
          <cell r="J94">
            <v>3850</v>
          </cell>
          <cell r="K94">
            <v>3850</v>
          </cell>
          <cell r="L94">
            <v>3850</v>
          </cell>
          <cell r="M94">
            <v>3850</v>
          </cell>
          <cell r="N94">
            <v>-26950</v>
          </cell>
          <cell r="O94">
            <v>0</v>
          </cell>
          <cell r="P94">
            <v>0</v>
          </cell>
          <cell r="R94">
            <v>0</v>
          </cell>
          <cell r="U94">
            <v>3150</v>
          </cell>
          <cell r="V94">
            <v>3150</v>
          </cell>
          <cell r="W94">
            <v>3150</v>
          </cell>
          <cell r="X94">
            <v>3150</v>
          </cell>
          <cell r="Y94">
            <v>3150</v>
          </cell>
          <cell r="Z94">
            <v>3150</v>
          </cell>
          <cell r="AA94">
            <v>3150</v>
          </cell>
          <cell r="AB94">
            <v>-22050</v>
          </cell>
          <cell r="AC94">
            <v>0</v>
          </cell>
          <cell r="AD94">
            <v>0</v>
          </cell>
          <cell r="AF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T94">
            <v>0</v>
          </cell>
          <cell r="AW94">
            <v>7000</v>
          </cell>
          <cell r="AX94">
            <v>7000</v>
          </cell>
          <cell r="AY94">
            <v>7000</v>
          </cell>
          <cell r="AZ94">
            <v>7000</v>
          </cell>
          <cell r="BA94">
            <v>7000</v>
          </cell>
          <cell r="BB94">
            <v>7000</v>
          </cell>
          <cell r="BC94">
            <v>7000</v>
          </cell>
          <cell r="BD94">
            <v>-49000</v>
          </cell>
          <cell r="BE94">
            <v>0</v>
          </cell>
          <cell r="BF94">
            <v>0</v>
          </cell>
          <cell r="BH94">
            <v>0</v>
          </cell>
        </row>
        <row r="95">
          <cell r="G95">
            <v>-792</v>
          </cell>
          <cell r="H95">
            <v>-792</v>
          </cell>
          <cell r="I95">
            <v>-792</v>
          </cell>
          <cell r="J95">
            <v>-792</v>
          </cell>
          <cell r="K95">
            <v>-792</v>
          </cell>
          <cell r="L95">
            <v>-792</v>
          </cell>
          <cell r="M95">
            <v>-792</v>
          </cell>
          <cell r="N95">
            <v>-792</v>
          </cell>
          <cell r="O95">
            <v>-792</v>
          </cell>
          <cell r="P95">
            <v>-792</v>
          </cell>
          <cell r="R95">
            <v>-792</v>
          </cell>
          <cell r="U95">
            <v>-761</v>
          </cell>
          <cell r="V95">
            <v>-761</v>
          </cell>
          <cell r="W95">
            <v>-761</v>
          </cell>
          <cell r="X95">
            <v>-761</v>
          </cell>
          <cell r="Y95">
            <v>-761</v>
          </cell>
          <cell r="Z95">
            <v>-761</v>
          </cell>
          <cell r="AA95">
            <v>-761</v>
          </cell>
          <cell r="AB95">
            <v>-761</v>
          </cell>
          <cell r="AC95">
            <v>-761</v>
          </cell>
          <cell r="AD95">
            <v>-761</v>
          </cell>
          <cell r="AF95">
            <v>-761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T95">
            <v>0</v>
          </cell>
          <cell r="AW95">
            <v>-1553</v>
          </cell>
          <cell r="AX95">
            <v>-1553</v>
          </cell>
          <cell r="AY95">
            <v>-1553</v>
          </cell>
          <cell r="AZ95">
            <v>-1553</v>
          </cell>
          <cell r="BA95">
            <v>-1553</v>
          </cell>
          <cell r="BB95">
            <v>-1553</v>
          </cell>
          <cell r="BC95">
            <v>-1553</v>
          </cell>
          <cell r="BD95">
            <v>-1553</v>
          </cell>
          <cell r="BE95">
            <v>-1553</v>
          </cell>
          <cell r="BF95">
            <v>-1553</v>
          </cell>
          <cell r="BH95">
            <v>-1553</v>
          </cell>
        </row>
        <row r="96">
          <cell r="G96">
            <v>-70</v>
          </cell>
          <cell r="H96">
            <v>-70</v>
          </cell>
          <cell r="I96">
            <v>-70</v>
          </cell>
          <cell r="J96">
            <v>-70</v>
          </cell>
          <cell r="K96">
            <v>-70</v>
          </cell>
          <cell r="L96">
            <v>-70</v>
          </cell>
          <cell r="M96">
            <v>-70</v>
          </cell>
          <cell r="N96">
            <v>-70</v>
          </cell>
          <cell r="O96">
            <v>-70</v>
          </cell>
          <cell r="P96">
            <v>-70</v>
          </cell>
          <cell r="R96">
            <v>-70</v>
          </cell>
          <cell r="U96">
            <v>-39</v>
          </cell>
          <cell r="V96">
            <v>-39</v>
          </cell>
          <cell r="W96">
            <v>-39</v>
          </cell>
          <cell r="X96">
            <v>-39</v>
          </cell>
          <cell r="Y96">
            <v>-39</v>
          </cell>
          <cell r="Z96">
            <v>-39</v>
          </cell>
          <cell r="AA96">
            <v>-39</v>
          </cell>
          <cell r="AB96">
            <v>-39</v>
          </cell>
          <cell r="AC96">
            <v>-39</v>
          </cell>
          <cell r="AD96">
            <v>-39</v>
          </cell>
          <cell r="AF96">
            <v>-39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T96">
            <v>0</v>
          </cell>
          <cell r="AW96">
            <v>-109</v>
          </cell>
          <cell r="AX96">
            <v>-109</v>
          </cell>
          <cell r="AY96">
            <v>-109</v>
          </cell>
          <cell r="AZ96">
            <v>-109</v>
          </cell>
          <cell r="BA96">
            <v>-109</v>
          </cell>
          <cell r="BB96">
            <v>-109</v>
          </cell>
          <cell r="BC96">
            <v>-109</v>
          </cell>
          <cell r="BD96">
            <v>-109</v>
          </cell>
          <cell r="BE96">
            <v>-109</v>
          </cell>
          <cell r="BF96">
            <v>-109</v>
          </cell>
          <cell r="BH96">
            <v>-109</v>
          </cell>
        </row>
        <row r="97">
          <cell r="G97">
            <v>4</v>
          </cell>
          <cell r="H97">
            <v>4</v>
          </cell>
          <cell r="I97">
            <v>4</v>
          </cell>
          <cell r="J97">
            <v>4</v>
          </cell>
          <cell r="K97">
            <v>4</v>
          </cell>
          <cell r="L97">
            <v>4</v>
          </cell>
          <cell r="M97">
            <v>4</v>
          </cell>
          <cell r="N97">
            <v>4</v>
          </cell>
          <cell r="O97">
            <v>4</v>
          </cell>
          <cell r="P97">
            <v>4</v>
          </cell>
          <cell r="R97">
            <v>4</v>
          </cell>
          <cell r="U97">
            <v>2</v>
          </cell>
          <cell r="V97">
            <v>2</v>
          </cell>
          <cell r="W97">
            <v>2</v>
          </cell>
          <cell r="X97">
            <v>2</v>
          </cell>
          <cell r="Y97">
            <v>2</v>
          </cell>
          <cell r="Z97">
            <v>2</v>
          </cell>
          <cell r="AA97">
            <v>2</v>
          </cell>
          <cell r="AB97">
            <v>2</v>
          </cell>
          <cell r="AC97">
            <v>2</v>
          </cell>
          <cell r="AD97">
            <v>2</v>
          </cell>
          <cell r="AF97">
            <v>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T97">
            <v>0</v>
          </cell>
          <cell r="AW97">
            <v>6</v>
          </cell>
          <cell r="AX97">
            <v>6</v>
          </cell>
          <cell r="AY97">
            <v>6</v>
          </cell>
          <cell r="AZ97">
            <v>6</v>
          </cell>
          <cell r="BA97">
            <v>6</v>
          </cell>
          <cell r="BB97">
            <v>6</v>
          </cell>
          <cell r="BC97">
            <v>6</v>
          </cell>
          <cell r="BD97">
            <v>6</v>
          </cell>
          <cell r="BE97">
            <v>6</v>
          </cell>
          <cell r="BF97">
            <v>6</v>
          </cell>
          <cell r="BH97">
            <v>6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F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</row>
        <row r="99">
          <cell r="G99">
            <v>-1700</v>
          </cell>
          <cell r="H99">
            <v>-1700</v>
          </cell>
          <cell r="I99">
            <v>-1700</v>
          </cell>
          <cell r="J99">
            <v>-1700</v>
          </cell>
          <cell r="K99">
            <v>-1700</v>
          </cell>
          <cell r="L99">
            <v>-1700</v>
          </cell>
          <cell r="M99">
            <v>-1700</v>
          </cell>
          <cell r="N99">
            <v>-1700</v>
          </cell>
          <cell r="O99">
            <v>-1700</v>
          </cell>
          <cell r="P99">
            <v>-1700</v>
          </cell>
          <cell r="R99">
            <v>-1700</v>
          </cell>
          <cell r="U99">
            <v>-800</v>
          </cell>
          <cell r="V99">
            <v>-800</v>
          </cell>
          <cell r="W99">
            <v>-800</v>
          </cell>
          <cell r="X99">
            <v>-800</v>
          </cell>
          <cell r="Y99">
            <v>-800</v>
          </cell>
          <cell r="Z99">
            <v>-800</v>
          </cell>
          <cell r="AA99">
            <v>-800</v>
          </cell>
          <cell r="AB99">
            <v>-800</v>
          </cell>
          <cell r="AC99">
            <v>-800</v>
          </cell>
          <cell r="AD99">
            <v>-800</v>
          </cell>
          <cell r="AF99">
            <v>-800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T99">
            <v>0</v>
          </cell>
          <cell r="AW99">
            <v>-2500</v>
          </cell>
          <cell r="AX99">
            <v>-2500</v>
          </cell>
          <cell r="AY99">
            <v>-2500</v>
          </cell>
          <cell r="AZ99">
            <v>-2500</v>
          </cell>
          <cell r="BA99">
            <v>-2500</v>
          </cell>
          <cell r="BB99">
            <v>-2500</v>
          </cell>
          <cell r="BC99">
            <v>-2500</v>
          </cell>
          <cell r="BD99">
            <v>-2500</v>
          </cell>
          <cell r="BE99">
            <v>-2500</v>
          </cell>
          <cell r="BF99">
            <v>-2500</v>
          </cell>
          <cell r="BH99">
            <v>-2500</v>
          </cell>
        </row>
        <row r="100">
          <cell r="G100">
            <v>5409</v>
          </cell>
          <cell r="H100">
            <v>5409</v>
          </cell>
          <cell r="I100">
            <v>5409</v>
          </cell>
          <cell r="J100">
            <v>5409</v>
          </cell>
          <cell r="K100">
            <v>5409</v>
          </cell>
          <cell r="L100">
            <v>5409</v>
          </cell>
          <cell r="M100">
            <v>5409</v>
          </cell>
          <cell r="N100">
            <v>5409</v>
          </cell>
          <cell r="O100">
            <v>5409</v>
          </cell>
          <cell r="P100">
            <v>5409</v>
          </cell>
          <cell r="R100">
            <v>5409</v>
          </cell>
          <cell r="U100">
            <v>-448</v>
          </cell>
          <cell r="V100">
            <v>-448</v>
          </cell>
          <cell r="W100">
            <v>-448</v>
          </cell>
          <cell r="X100">
            <v>-448</v>
          </cell>
          <cell r="Y100">
            <v>-448</v>
          </cell>
          <cell r="Z100">
            <v>-448</v>
          </cell>
          <cell r="AA100">
            <v>-448</v>
          </cell>
          <cell r="AB100">
            <v>-448</v>
          </cell>
          <cell r="AC100">
            <v>-448</v>
          </cell>
          <cell r="AD100">
            <v>-448</v>
          </cell>
          <cell r="AF100">
            <v>-448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T100">
            <v>0</v>
          </cell>
          <cell r="AW100">
            <v>4961</v>
          </cell>
          <cell r="AX100">
            <v>4961</v>
          </cell>
          <cell r="AY100">
            <v>4961</v>
          </cell>
          <cell r="AZ100">
            <v>4961</v>
          </cell>
          <cell r="BA100">
            <v>4961</v>
          </cell>
          <cell r="BB100">
            <v>4961</v>
          </cell>
          <cell r="BC100">
            <v>4961</v>
          </cell>
          <cell r="BD100">
            <v>4961</v>
          </cell>
          <cell r="BE100">
            <v>4961</v>
          </cell>
          <cell r="BF100">
            <v>4961</v>
          </cell>
          <cell r="BH100">
            <v>4961</v>
          </cell>
        </row>
        <row r="101">
          <cell r="G101">
            <v>154</v>
          </cell>
          <cell r="H101">
            <v>154</v>
          </cell>
          <cell r="I101">
            <v>154</v>
          </cell>
          <cell r="J101">
            <v>154</v>
          </cell>
          <cell r="K101">
            <v>154</v>
          </cell>
          <cell r="L101">
            <v>154</v>
          </cell>
          <cell r="M101">
            <v>154</v>
          </cell>
          <cell r="N101">
            <v>154</v>
          </cell>
          <cell r="O101">
            <v>154</v>
          </cell>
          <cell r="P101">
            <v>154</v>
          </cell>
          <cell r="R101">
            <v>154</v>
          </cell>
          <cell r="U101">
            <v>140</v>
          </cell>
          <cell r="V101">
            <v>140</v>
          </cell>
          <cell r="W101">
            <v>140</v>
          </cell>
          <cell r="X101">
            <v>140</v>
          </cell>
          <cell r="Y101">
            <v>140</v>
          </cell>
          <cell r="Z101">
            <v>140</v>
          </cell>
          <cell r="AA101">
            <v>140</v>
          </cell>
          <cell r="AB101">
            <v>140</v>
          </cell>
          <cell r="AC101">
            <v>140</v>
          </cell>
          <cell r="AD101">
            <v>140</v>
          </cell>
          <cell r="AF101">
            <v>140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T101">
            <v>0</v>
          </cell>
          <cell r="AW101">
            <v>294</v>
          </cell>
          <cell r="AX101">
            <v>294</v>
          </cell>
          <cell r="AY101">
            <v>294</v>
          </cell>
          <cell r="AZ101">
            <v>294</v>
          </cell>
          <cell r="BA101">
            <v>294</v>
          </cell>
          <cell r="BB101">
            <v>294</v>
          </cell>
          <cell r="BC101">
            <v>294</v>
          </cell>
          <cell r="BD101">
            <v>294</v>
          </cell>
          <cell r="BE101">
            <v>294</v>
          </cell>
          <cell r="BF101">
            <v>294</v>
          </cell>
          <cell r="BH101">
            <v>294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48549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F105">
            <v>25072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O105">
            <v>0</v>
          </cell>
          <cell r="AQ105">
            <v>0</v>
          </cell>
          <cell r="AR105">
            <v>0</v>
          </cell>
          <cell r="AT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73621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4401</v>
          </cell>
          <cell r="K106">
            <v>0</v>
          </cell>
          <cell r="L106">
            <v>4401</v>
          </cell>
          <cell r="M106">
            <v>0</v>
          </cell>
          <cell r="N106">
            <v>715</v>
          </cell>
          <cell r="O106">
            <v>4401</v>
          </cell>
          <cell r="P106">
            <v>0</v>
          </cell>
          <cell r="R106">
            <v>4035</v>
          </cell>
          <cell r="V106">
            <v>0</v>
          </cell>
          <cell r="W106">
            <v>0</v>
          </cell>
          <cell r="X106">
            <v>2349</v>
          </cell>
          <cell r="Y106">
            <v>0</v>
          </cell>
          <cell r="Z106">
            <v>2349</v>
          </cell>
          <cell r="AA106">
            <v>0</v>
          </cell>
          <cell r="AB106">
            <v>381</v>
          </cell>
          <cell r="AC106">
            <v>2349</v>
          </cell>
          <cell r="AD106">
            <v>0</v>
          </cell>
          <cell r="AF106">
            <v>2153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O106">
            <v>0</v>
          </cell>
          <cell r="AQ106">
            <v>0</v>
          </cell>
          <cell r="AR106">
            <v>0</v>
          </cell>
          <cell r="AT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6750</v>
          </cell>
          <cell r="BA106">
            <v>0</v>
          </cell>
          <cell r="BB106">
            <v>6750</v>
          </cell>
          <cell r="BC106">
            <v>0</v>
          </cell>
          <cell r="BD106">
            <v>1096</v>
          </cell>
          <cell r="BE106">
            <v>6750</v>
          </cell>
          <cell r="BF106">
            <v>0</v>
          </cell>
          <cell r="BH106">
            <v>6188</v>
          </cell>
        </row>
        <row r="110">
          <cell r="G110">
            <v>-4400</v>
          </cell>
          <cell r="H110">
            <v>-4400</v>
          </cell>
          <cell r="I110">
            <v>-4400</v>
          </cell>
          <cell r="J110">
            <v>-4400</v>
          </cell>
          <cell r="K110">
            <v>-4400</v>
          </cell>
          <cell r="L110">
            <v>-4400</v>
          </cell>
          <cell r="M110">
            <v>-4400</v>
          </cell>
          <cell r="N110">
            <v>-4400</v>
          </cell>
          <cell r="O110">
            <v>-4400</v>
          </cell>
          <cell r="P110">
            <v>-4400</v>
          </cell>
          <cell r="R110">
            <v>-4706</v>
          </cell>
          <cell r="U110">
            <v>-1900</v>
          </cell>
          <cell r="V110">
            <v>-1900</v>
          </cell>
          <cell r="W110">
            <v>-1900</v>
          </cell>
          <cell r="X110">
            <v>-1900</v>
          </cell>
          <cell r="Y110">
            <v>-1900</v>
          </cell>
          <cell r="Z110">
            <v>-1900</v>
          </cell>
          <cell r="AA110">
            <v>-1900</v>
          </cell>
          <cell r="AB110">
            <v>-1900</v>
          </cell>
          <cell r="AC110">
            <v>-1900</v>
          </cell>
          <cell r="AD110">
            <v>-1900</v>
          </cell>
          <cell r="AF110">
            <v>-1345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O110">
            <v>0</v>
          </cell>
          <cell r="AQ110">
            <v>0</v>
          </cell>
          <cell r="AR110">
            <v>0</v>
          </cell>
          <cell r="AT110">
            <v>-528</v>
          </cell>
          <cell r="AW110">
            <v>-6300</v>
          </cell>
          <cell r="AX110">
            <v>-6300</v>
          </cell>
          <cell r="AY110">
            <v>-6300</v>
          </cell>
          <cell r="AZ110">
            <v>-6300</v>
          </cell>
          <cell r="BA110">
            <v>-6300</v>
          </cell>
          <cell r="BB110">
            <v>-6300</v>
          </cell>
          <cell r="BC110">
            <v>-6300</v>
          </cell>
          <cell r="BD110">
            <v>-6300</v>
          </cell>
          <cell r="BE110">
            <v>-6300</v>
          </cell>
          <cell r="BF110">
            <v>-6300</v>
          </cell>
          <cell r="BH110">
            <v>-6579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erb"/>
      <sheetName val="grb"/>
      <sheetName val="trb"/>
      <sheetName val="cwc"/>
      <sheetName val="Fuel and O&amp;M"/>
      <sheetName val="precwc"/>
      <sheetName val="Lost Time"/>
      <sheetName val="2004 Lost Time Detail"/>
      <sheetName val="2005 Lost Time Detail"/>
      <sheetName val="fsv"/>
      <sheetName val="Check Figures"/>
      <sheetName val="deftax"/>
      <sheetName val="Deferred Tax Detail"/>
      <sheetName val="ITC Amortization"/>
      <sheetName val="ITC Detail"/>
      <sheetName val="cocsup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 of Adjustments"/>
      <sheetName val="Earnings Test Adjustments"/>
      <sheetName val="Rate Base Adjustments"/>
      <sheetName val="BoulderHydro"/>
      <sheetName val="SterlingStip"/>
      <sheetName val="Fuel Costs"/>
      <sheetName val="Electric O&amp;M Functionalization"/>
      <sheetName val="Gas O&amp;M Functionalization"/>
      <sheetName val="Thermal O&amp;M "/>
      <sheetName val="Electric Plant"/>
      <sheetName val="Gas Plant"/>
      <sheetName val="Labor"/>
      <sheetName val="Deprec. &amp; Amort. Exp"/>
      <sheetName val="Future Use Earnings"/>
      <sheetName val="Benefits"/>
      <sheetName val="Dues"/>
      <sheetName val="TOTI"/>
      <sheetName val="A&amp;G Adjustments"/>
      <sheetName val="GRI"/>
      <sheetName val="Deferred Taxes"/>
      <sheetName val="AFDC"/>
      <sheetName val="PSCredit Fees"/>
      <sheetName val="Non-Utility Projects"/>
      <sheetName val="Customer O&amp;M"/>
      <sheetName val="NCS LeadLag"/>
      <sheetName val="Environmental Clean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P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65"/>
      <sheetName val="40"/>
      <sheetName val="41"/>
      <sheetName val="53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98_1"/>
      <sheetName val="summary 98_2"/>
      <sheetName val="summary 98_3"/>
      <sheetName val="summary 98_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 '06"/>
      <sheetName val="Sched 2 '07"/>
      <sheetName val="Sched 2 '08"/>
      <sheetName val="Sched 3 OM"/>
      <sheetName val="Sched 3 Cap"/>
      <sheetName val="Sched 4"/>
      <sheetName val="Sched 5a '06"/>
      <sheetName val="Sched 5a '07"/>
      <sheetName val="Sched 5a '08"/>
      <sheetName val="Sched 5b '06"/>
      <sheetName val="Sched 5b '07"/>
      <sheetName val="Sched 5b '08"/>
      <sheetName val="Sched 6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2005</v>
          </cell>
          <cell r="C6" t="str">
            <v>2005</v>
          </cell>
          <cell r="D6">
            <v>2005</v>
          </cell>
          <cell r="F6" t="str">
            <v>2006</v>
          </cell>
          <cell r="G6" t="str">
            <v>2005 Est Act</v>
          </cell>
          <cell r="I6" t="str">
            <v>2007</v>
          </cell>
          <cell r="J6">
            <v>2006</v>
          </cell>
          <cell r="L6" t="str">
            <v>2008</v>
          </cell>
          <cell r="M6" t="str">
            <v>2007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 refreshError="1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D - PLANT"/>
      <sheetName val="PlantData"/>
      <sheetName val="AE - AccumDepr"/>
      <sheetName val="Accum Depr Data Input"/>
      <sheetName val="AD,AF"/>
      <sheetName val="AG "/>
      <sheetName val="AL - CWC"/>
      <sheetName val="AL - Prepay"/>
      <sheetName val="AL - M&amp;S sum"/>
      <sheetName val="M&amp;S data"/>
      <sheetName val="AM - CWIP"/>
      <sheetName val="CWIP Allocator"/>
      <sheetName val="AV - COC"/>
      <sheetName val="AN - 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FIT Activity   {A}"/>
    </sheetNames>
    <sheetDataSet>
      <sheetData sheetId="0" refreshError="1">
        <row r="59">
          <cell r="I59">
            <v>-7750178</v>
          </cell>
        </row>
        <row r="60">
          <cell r="I60">
            <v>-1185862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 software &lt;25k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-Input, MRV calc-North"/>
      <sheetName val="Dec terms - pd in Jan - North"/>
      <sheetName val="Assets-Input, MRV calc-South CB"/>
      <sheetName val="Assets-Input,MRV calc-South SPS"/>
      <sheetName val="Assets-Input,MRV calc-South PSC"/>
      <sheetName val="Assets-rollforward"/>
      <sheetName val="Assets-2003"/>
      <sheetName val="Liabilities - Input - North"/>
      <sheetName val="Liabilities-round-North"/>
      <sheetName val="Liabilities-roll &amp; load-North"/>
      <sheetName val="Liabilities-proj2003-North"/>
      <sheetName val="Liabilities"/>
      <sheetName val="Liabilities - Input - South"/>
      <sheetName val="Liabilities-round-South"/>
      <sheetName val="Liabilities-roll &amp; load-South"/>
      <sheetName val="Liabilities-proj2003-South"/>
      <sheetName val="PSC Detail - North"/>
      <sheetName val="PSC Detail - North 2003"/>
      <sheetName val="PSC Summary - North"/>
      <sheetName val="Adjustments"/>
      <sheetName val="prior-year-disclosure"/>
      <sheetName val="Pass 1"/>
      <sheetName val="Pass 2"/>
      <sheetName val="Pass 3"/>
      <sheetName val="Pass 4"/>
      <sheetName val="Pass 5"/>
      <sheetName val="Pass 6"/>
      <sheetName val="Pass 7"/>
      <sheetName val="Pass 8"/>
      <sheetName val="Estimated Disclosure"/>
      <sheetName val="Actual Disclosure"/>
      <sheetName val="Estimated Disclosure 2002"/>
      <sheetName val="Next Year Forecast - Rate 1"/>
      <sheetName val="Next Year Forecast - 7.25%"/>
      <sheetName val="2003 estimates "/>
      <sheetName val="Next Year Forecast - Rate 2"/>
      <sheetName val="2003 estimates with plan change"/>
      <sheetName val="Next Year Forecast - Rate 3"/>
      <sheetName val="Next Year Forecast - Rate 4"/>
      <sheetName val="Reconciliation"/>
      <sheetName val="Notes on Results"/>
      <sheetName val="Summary for Xcel"/>
      <sheetName val="Exhibit Ia"/>
      <sheetName val="Exhibit Ib"/>
      <sheetName val="Table 1a"/>
      <sheetName val="Table 1b"/>
      <sheetName val="Table 1c"/>
      <sheetName val="NRG-2a"/>
      <sheetName val="NRG-2b"/>
      <sheetName val="NRG-2c"/>
      <sheetName val="Table 12a"/>
      <sheetName val="Table 12b"/>
      <sheetName val="Table 1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>
            <v>36892</v>
          </cell>
        </row>
        <row r="6">
          <cell r="C6">
            <v>7</v>
          </cell>
        </row>
        <row r="100">
          <cell r="E100">
            <v>9.5000000000000001E-2</v>
          </cell>
        </row>
      </sheetData>
      <sheetData sheetId="8"/>
      <sheetData sheetId="9" refreshError="1">
        <row r="34">
          <cell r="D34">
            <v>7.2499999999999995E-2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H &amp; AI - O&amp;M"/>
      <sheetName val="Fuel by Acct"/>
      <sheetName val="Wheeling"/>
      <sheetName val="AJ - Ferc Approved Rates"/>
      <sheetName val=" Depr Exp  Data - Ferc Only"/>
      <sheetName val="AJ - Blended Rates"/>
      <sheetName val=" Depr Exp  Data - Blend"/>
      <sheetName val="AK - TOTI"/>
      <sheetName val="AO-AFUDC"/>
      <sheetName val="AP - FITINT"/>
      <sheetName val="AQ - FITDED"/>
      <sheetName val="AU - REVCR"/>
      <sheetName val="RevCR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T"/>
      <sheetName val="Plant Data"/>
      <sheetName val="Dist Plant"/>
      <sheetName val="AFUDC"/>
      <sheetName val="Depr"/>
      <sheetName val="Depr Data"/>
      <sheetName val="AD,AF,AG"/>
      <sheetName val="Future Land"/>
      <sheetName val="Future Use"/>
      <sheetName val="Trans Intangible"/>
      <sheetName val="CWC"/>
      <sheetName val="Prepay"/>
      <sheetName val="M&amp;S sum"/>
      <sheetName val="M&amp;S detail"/>
      <sheetName val="Storeroom"/>
      <sheetName val="CWIP"/>
      <sheetName val="TAXLIAB"/>
      <sheetName val="COC"/>
      <sheetName val="NOTES"/>
      <sheetName val="Order 144"/>
      <sheetName val="Sheet11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>
        <row r="1">
          <cell r="A1" t="str">
            <v>PUBLIC SERVICE COMPANY OF COLORADO</v>
          </cell>
          <cell r="V1" t="str">
            <v>SCHEDULE AD</v>
          </cell>
        </row>
        <row r="2">
          <cell r="A2" t="str">
            <v>ELECTRIC DEPARTMENT</v>
          </cell>
          <cell r="V2" t="str">
            <v>Period I</v>
          </cell>
        </row>
        <row r="3">
          <cell r="A3" t="str">
            <v>PROPERTY, PLANT &amp; EQUIPMENT SUMMARY</v>
          </cell>
        </row>
        <row r="4">
          <cell r="A4" t="str">
            <v>AT DECEMBER 31, 1998</v>
          </cell>
          <cell r="V4" t="str">
            <v>PAGE 1 OF 3</v>
          </cell>
        </row>
        <row r="5">
          <cell r="V5">
            <v>36392</v>
          </cell>
        </row>
        <row r="8">
          <cell r="F8" t="str">
            <v>PRODUCTION PLANT</v>
          </cell>
          <cell r="N8" t="str">
            <v>TRANSMISSION</v>
          </cell>
          <cell r="P8" t="str">
            <v>DISTRIBUTION</v>
          </cell>
          <cell r="R8" t="str">
            <v>GENERAL</v>
          </cell>
          <cell r="V8" t="str">
            <v>TOTALS</v>
          </cell>
        </row>
        <row r="9">
          <cell r="A9" t="str">
            <v>LINE</v>
          </cell>
          <cell r="D9" t="str">
            <v>STEAM</v>
          </cell>
          <cell r="F9" t="str">
            <v>HYDRO</v>
          </cell>
          <cell r="H9" t="str">
            <v>COMBUSTION</v>
          </cell>
          <cell r="J9" t="str">
            <v>COMBUSTION</v>
          </cell>
          <cell r="L9" t="str">
            <v>TOTAL</v>
          </cell>
          <cell r="P9" t="str">
            <v>(1)</v>
          </cell>
        </row>
        <row r="10">
          <cell r="A10" t="str">
            <v>NO.</v>
          </cell>
          <cell r="H10" t="str">
            <v>TURBINE</v>
          </cell>
          <cell r="J10" t="str">
            <v>FORT ST VRAIN</v>
          </cell>
        </row>
        <row r="11">
          <cell r="A11">
            <v>1</v>
          </cell>
          <cell r="B11" t="str">
            <v>GROSS PLANT IN SERVICE:</v>
          </cell>
        </row>
        <row r="12">
          <cell r="A12">
            <v>2</v>
          </cell>
          <cell r="C12" t="str">
            <v>DECEMBER 1997</v>
          </cell>
          <cell r="D12">
            <v>1490348295</v>
          </cell>
          <cell r="F12">
            <v>68738106</v>
          </cell>
          <cell r="H12">
            <v>108505905</v>
          </cell>
          <cell r="J12">
            <v>0</v>
          </cell>
          <cell r="L12">
            <v>1667592306</v>
          </cell>
          <cell r="N12">
            <v>578974325</v>
          </cell>
          <cell r="P12">
            <v>1741755046</v>
          </cell>
          <cell r="R12">
            <v>39931437</v>
          </cell>
          <cell r="V12">
            <v>4028253114</v>
          </cell>
        </row>
        <row r="13">
          <cell r="A13">
            <v>3</v>
          </cell>
          <cell r="C13" t="str">
            <v>JANUARY 1996</v>
          </cell>
          <cell r="D13">
            <v>1489928214</v>
          </cell>
          <cell r="F13">
            <v>68728883</v>
          </cell>
          <cell r="H13">
            <v>108506000</v>
          </cell>
          <cell r="J13">
            <v>0</v>
          </cell>
          <cell r="L13">
            <v>1667163097</v>
          </cell>
          <cell r="N13">
            <v>579156473</v>
          </cell>
        </row>
        <row r="14">
          <cell r="A14">
            <v>4</v>
          </cell>
          <cell r="C14" t="str">
            <v>FEBRUARY</v>
          </cell>
          <cell r="D14">
            <v>1485673520</v>
          </cell>
          <cell r="F14">
            <v>68821022</v>
          </cell>
          <cell r="H14">
            <v>109222553</v>
          </cell>
          <cell r="J14">
            <v>0</v>
          </cell>
          <cell r="L14">
            <v>1663717095</v>
          </cell>
          <cell r="N14">
            <v>577171537</v>
          </cell>
        </row>
        <row r="15">
          <cell r="A15">
            <v>5</v>
          </cell>
          <cell r="C15" t="str">
            <v>MARCH</v>
          </cell>
          <cell r="D15">
            <v>1491291452</v>
          </cell>
          <cell r="F15">
            <v>68824375</v>
          </cell>
          <cell r="H15">
            <v>109222539</v>
          </cell>
          <cell r="J15">
            <v>0</v>
          </cell>
          <cell r="L15">
            <v>1669338366</v>
          </cell>
          <cell r="N15">
            <v>577555487</v>
          </cell>
        </row>
        <row r="16">
          <cell r="A16">
            <v>6</v>
          </cell>
          <cell r="C16" t="str">
            <v>APRIL</v>
          </cell>
          <cell r="D16">
            <v>1493284714</v>
          </cell>
          <cell r="F16">
            <v>68837687</v>
          </cell>
          <cell r="H16">
            <v>109245545</v>
          </cell>
          <cell r="J16">
            <v>0</v>
          </cell>
          <cell r="L16">
            <v>1671367946</v>
          </cell>
          <cell r="N16">
            <v>578447625</v>
          </cell>
        </row>
        <row r="17">
          <cell r="A17">
            <v>7</v>
          </cell>
          <cell r="C17" t="str">
            <v>MAY</v>
          </cell>
          <cell r="D17">
            <v>1494852806</v>
          </cell>
          <cell r="F17">
            <v>68948348</v>
          </cell>
          <cell r="H17">
            <v>109272688</v>
          </cell>
          <cell r="J17">
            <v>0</v>
          </cell>
          <cell r="L17">
            <v>1673073842</v>
          </cell>
          <cell r="N17">
            <v>579279668</v>
          </cell>
        </row>
        <row r="18">
          <cell r="A18">
            <v>8</v>
          </cell>
          <cell r="C18" t="str">
            <v>JUNE</v>
          </cell>
          <cell r="D18">
            <v>1495347446</v>
          </cell>
          <cell r="F18">
            <v>68975050</v>
          </cell>
          <cell r="H18">
            <v>109275219</v>
          </cell>
          <cell r="J18">
            <v>0</v>
          </cell>
          <cell r="L18">
            <v>1673597715</v>
          </cell>
          <cell r="N18">
            <v>594330737</v>
          </cell>
        </row>
        <row r="19">
          <cell r="A19">
            <v>9</v>
          </cell>
          <cell r="C19" t="str">
            <v>JULY</v>
          </cell>
          <cell r="D19">
            <v>1545631329</v>
          </cell>
          <cell r="F19">
            <v>68989282</v>
          </cell>
          <cell r="H19">
            <v>109915275</v>
          </cell>
          <cell r="J19">
            <v>0</v>
          </cell>
          <cell r="L19">
            <v>1724535886</v>
          </cell>
          <cell r="N19">
            <v>594372493</v>
          </cell>
        </row>
        <row r="20">
          <cell r="A20">
            <v>10</v>
          </cell>
          <cell r="C20" t="str">
            <v>AUGUST</v>
          </cell>
          <cell r="D20">
            <v>1546596357</v>
          </cell>
          <cell r="F20">
            <v>69563430</v>
          </cell>
          <cell r="H20">
            <v>109930878</v>
          </cell>
          <cell r="J20">
            <v>0</v>
          </cell>
          <cell r="L20">
            <v>1726090665</v>
          </cell>
          <cell r="N20">
            <v>594597040</v>
          </cell>
        </row>
        <row r="21">
          <cell r="A21">
            <v>11</v>
          </cell>
          <cell r="C21" t="str">
            <v>SEPTEMBER</v>
          </cell>
          <cell r="D21">
            <v>1540566211</v>
          </cell>
          <cell r="F21">
            <v>69913365</v>
          </cell>
          <cell r="H21">
            <v>109956806</v>
          </cell>
          <cell r="J21">
            <v>0</v>
          </cell>
          <cell r="L21">
            <v>1720436382</v>
          </cell>
          <cell r="N21">
            <v>593883610</v>
          </cell>
        </row>
        <row r="22">
          <cell r="A22">
            <v>12</v>
          </cell>
          <cell r="C22" t="str">
            <v>OCTOBER</v>
          </cell>
          <cell r="D22">
            <v>1541789350</v>
          </cell>
          <cell r="F22">
            <v>69914242</v>
          </cell>
          <cell r="H22">
            <v>109215658</v>
          </cell>
          <cell r="J22">
            <v>0</v>
          </cell>
          <cell r="L22">
            <v>1720919250</v>
          </cell>
          <cell r="N22">
            <v>594491792</v>
          </cell>
        </row>
        <row r="23">
          <cell r="A23">
            <v>13</v>
          </cell>
          <cell r="C23" t="str">
            <v>NOVEMBER</v>
          </cell>
          <cell r="D23">
            <v>1542094746</v>
          </cell>
          <cell r="F23">
            <v>69928076</v>
          </cell>
          <cell r="H23">
            <v>136172653</v>
          </cell>
          <cell r="J23">
            <v>0</v>
          </cell>
          <cell r="L23">
            <v>1748195475</v>
          </cell>
          <cell r="N23">
            <v>600751907</v>
          </cell>
        </row>
        <row r="24">
          <cell r="A24">
            <v>14</v>
          </cell>
          <cell r="C24" t="str">
            <v>DECEMBER 1998</v>
          </cell>
          <cell r="D24">
            <v>1591719895</v>
          </cell>
          <cell r="F24">
            <v>70054702</v>
          </cell>
          <cell r="H24">
            <v>136214634</v>
          </cell>
          <cell r="J24">
            <v>0</v>
          </cell>
          <cell r="L24">
            <v>1797989231</v>
          </cell>
          <cell r="N24">
            <v>600893522</v>
          </cell>
          <cell r="P24">
            <v>1872072793</v>
          </cell>
          <cell r="R24">
            <v>38031474</v>
          </cell>
          <cell r="V24">
            <v>4308987020</v>
          </cell>
        </row>
        <row r="25">
          <cell r="A25">
            <v>15</v>
          </cell>
          <cell r="C25" t="str">
            <v>AVERAGE BALANCE</v>
          </cell>
          <cell r="D25">
            <v>1519163410</v>
          </cell>
          <cell r="F25">
            <v>69248967</v>
          </cell>
          <cell r="H25">
            <v>113435104</v>
          </cell>
          <cell r="J25">
            <v>0</v>
          </cell>
          <cell r="L25">
            <v>1701847481</v>
          </cell>
          <cell r="N25">
            <v>587992786</v>
          </cell>
          <cell r="P25">
            <v>1806913920</v>
          </cell>
          <cell r="R25">
            <v>38981456</v>
          </cell>
        </row>
        <row r="26">
          <cell r="A26">
            <v>16</v>
          </cell>
        </row>
        <row r="27">
          <cell r="A27">
            <v>17</v>
          </cell>
          <cell r="C27" t="str">
            <v>LESS:  AFUDC ON FACILITIES FROM</v>
          </cell>
        </row>
        <row r="28">
          <cell r="A28">
            <v>18</v>
          </cell>
          <cell r="C28" t="str">
            <v xml:space="preserve"> PREVIOUS RATE CASES (2)</v>
          </cell>
          <cell r="D28">
            <v>291561</v>
          </cell>
          <cell r="L28">
            <v>291561</v>
          </cell>
        </row>
        <row r="29">
          <cell r="A29">
            <v>19</v>
          </cell>
        </row>
        <row r="30">
          <cell r="A30">
            <v>20</v>
          </cell>
          <cell r="C30" t="str">
            <v>AVERAGE BALANCE</v>
          </cell>
          <cell r="D30">
            <v>1518871849</v>
          </cell>
          <cell r="F30">
            <v>69248967</v>
          </cell>
          <cell r="H30">
            <v>113435104</v>
          </cell>
          <cell r="L30">
            <v>1701555920</v>
          </cell>
          <cell r="N30">
            <v>587992786</v>
          </cell>
          <cell r="P30">
            <v>1806913920</v>
          </cell>
          <cell r="R30">
            <v>38981456</v>
          </cell>
          <cell r="V30">
            <v>4135444082</v>
          </cell>
        </row>
        <row r="31">
          <cell r="A31">
            <v>21</v>
          </cell>
        </row>
        <row r="32">
          <cell r="A32">
            <v>22</v>
          </cell>
          <cell r="C32" t="str">
            <v>SPECIFIC ASSIGMENTS</v>
          </cell>
        </row>
        <row r="33">
          <cell r="A33">
            <v>23</v>
          </cell>
          <cell r="C33" t="str">
            <v xml:space="preserve">     PER STATEMENT BE  (3)</v>
          </cell>
          <cell r="H33">
            <v>7604024</v>
          </cell>
          <cell r="L33">
            <v>7604024</v>
          </cell>
          <cell r="N33">
            <v>2511925</v>
          </cell>
          <cell r="P33">
            <v>3668918</v>
          </cell>
          <cell r="R33">
            <v>0</v>
          </cell>
          <cell r="V33">
            <v>13784867</v>
          </cell>
        </row>
        <row r="37">
          <cell r="J37" t="str">
            <v>INTANGIBLE</v>
          </cell>
        </row>
        <row r="38">
          <cell r="L38" t="str">
            <v>ORGAN-</v>
          </cell>
          <cell r="R38" t="str">
            <v>Windsource</v>
          </cell>
          <cell r="T38" t="str">
            <v>GENERAL</v>
          </cell>
        </row>
        <row r="39">
          <cell r="D39" t="str">
            <v>STEAM</v>
          </cell>
          <cell r="F39" t="str">
            <v>HYDRO</v>
          </cell>
          <cell r="H39" t="str">
            <v>TRANSMISSION</v>
          </cell>
          <cell r="J39" t="str">
            <v>DISTRIBUTION</v>
          </cell>
          <cell r="L39" t="str">
            <v>IZATIONAL</v>
          </cell>
          <cell r="N39" t="str">
            <v>FRANCHISE</v>
          </cell>
          <cell r="P39" t="str">
            <v>SOFTWARE</v>
          </cell>
          <cell r="R39" t="str">
            <v>SOFTWARE</v>
          </cell>
          <cell r="T39" t="str">
            <v>PLANT</v>
          </cell>
          <cell r="V39" t="str">
            <v>TOTALS</v>
          </cell>
        </row>
        <row r="40">
          <cell r="A40">
            <v>24</v>
          </cell>
          <cell r="B40" t="str">
            <v>INTANGIBLE:</v>
          </cell>
        </row>
        <row r="41">
          <cell r="A41">
            <v>25</v>
          </cell>
          <cell r="C41" t="str">
            <v>DECEMBER 1997</v>
          </cell>
        </row>
        <row r="42">
          <cell r="A42">
            <v>26</v>
          </cell>
          <cell r="C42" t="str">
            <v xml:space="preserve">     ELECTRIC INTANGIBLE</v>
          </cell>
          <cell r="D42">
            <v>378415</v>
          </cell>
          <cell r="F42">
            <v>1824560</v>
          </cell>
          <cell r="H42">
            <v>7531264</v>
          </cell>
          <cell r="J42">
            <v>75013</v>
          </cell>
          <cell r="N42">
            <v>120244</v>
          </cell>
          <cell r="P42">
            <v>2523037</v>
          </cell>
          <cell r="R42">
            <v>0</v>
          </cell>
          <cell r="V42">
            <v>12452533</v>
          </cell>
        </row>
        <row r="43">
          <cell r="A43">
            <v>27</v>
          </cell>
          <cell r="C43" t="str">
            <v xml:space="preserve">     COMMON ALLOCATION</v>
          </cell>
          <cell r="L43">
            <v>62625</v>
          </cell>
          <cell r="N43">
            <v>521240</v>
          </cell>
          <cell r="P43">
            <v>63244247</v>
          </cell>
          <cell r="T43">
            <v>144307423</v>
          </cell>
          <cell r="V43">
            <v>208135535</v>
          </cell>
        </row>
        <row r="44">
          <cell r="A44">
            <v>28</v>
          </cell>
          <cell r="C44" t="str">
            <v xml:space="preserve">     TOTAL</v>
          </cell>
          <cell r="D44">
            <v>378415</v>
          </cell>
          <cell r="F44">
            <v>1824560</v>
          </cell>
          <cell r="H44">
            <v>7531264</v>
          </cell>
          <cell r="J44">
            <v>75013</v>
          </cell>
          <cell r="L44">
            <v>62625</v>
          </cell>
          <cell r="N44">
            <v>641484</v>
          </cell>
          <cell r="P44">
            <v>65767284</v>
          </cell>
          <cell r="R44">
            <v>0</v>
          </cell>
          <cell r="T44">
            <v>144307423</v>
          </cell>
          <cell r="V44">
            <v>220588068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  <cell r="C47" t="str">
            <v>DECEMBER 1998</v>
          </cell>
        </row>
        <row r="48">
          <cell r="A48">
            <v>32</v>
          </cell>
          <cell r="C48" t="str">
            <v xml:space="preserve">     ELECTRIC INTANGIBLE</v>
          </cell>
          <cell r="D48">
            <v>378415</v>
          </cell>
          <cell r="F48">
            <v>1824560</v>
          </cell>
          <cell r="H48">
            <v>7625444</v>
          </cell>
          <cell r="J48">
            <v>77759</v>
          </cell>
          <cell r="N48">
            <v>120244</v>
          </cell>
          <cell r="P48">
            <v>2839905</v>
          </cell>
          <cell r="R48">
            <v>195396</v>
          </cell>
          <cell r="V48">
            <v>13061723</v>
          </cell>
        </row>
        <row r="49">
          <cell r="A49">
            <v>33</v>
          </cell>
          <cell r="C49" t="str">
            <v xml:space="preserve">     COMMON ALLOCATION</v>
          </cell>
          <cell r="L49">
            <v>62357</v>
          </cell>
          <cell r="N49">
            <v>519016</v>
          </cell>
          <cell r="P49">
            <v>66744850</v>
          </cell>
          <cell r="T49">
            <v>128383077</v>
          </cell>
          <cell r="V49">
            <v>195709300</v>
          </cell>
        </row>
        <row r="50">
          <cell r="A50">
            <v>34</v>
          </cell>
          <cell r="C50" t="str">
            <v xml:space="preserve">     TOTAL</v>
          </cell>
          <cell r="D50">
            <v>378415</v>
          </cell>
          <cell r="F50">
            <v>1824560</v>
          </cell>
          <cell r="H50">
            <v>7625444</v>
          </cell>
          <cell r="J50">
            <v>77759</v>
          </cell>
          <cell r="L50">
            <v>62357</v>
          </cell>
          <cell r="N50">
            <v>639260</v>
          </cell>
          <cell r="P50">
            <v>69584755</v>
          </cell>
          <cell r="R50">
            <v>195396</v>
          </cell>
          <cell r="T50">
            <v>128383077</v>
          </cell>
          <cell r="V50">
            <v>208771023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  <cell r="C53" t="str">
            <v>AVERAGE BALANCE</v>
          </cell>
          <cell r="D53">
            <v>378415</v>
          </cell>
          <cell r="F53">
            <v>1824560</v>
          </cell>
          <cell r="H53">
            <v>7578354</v>
          </cell>
          <cell r="J53">
            <v>76386</v>
          </cell>
          <cell r="L53">
            <v>62491</v>
          </cell>
          <cell r="N53">
            <v>640372</v>
          </cell>
          <cell r="P53">
            <v>67676020</v>
          </cell>
          <cell r="R53">
            <v>97698</v>
          </cell>
          <cell r="T53">
            <v>136345250</v>
          </cell>
          <cell r="V53">
            <v>214679546</v>
          </cell>
        </row>
        <row r="56">
          <cell r="A56" t="str">
            <v>(1)</v>
          </cell>
          <cell r="C56" t="str">
            <v>Includes Plant Purchased and Sold per Property Accounting P-1 Report</v>
          </cell>
        </row>
        <row r="57">
          <cell r="A57" t="str">
            <v>(2)</v>
          </cell>
          <cell r="C57" t="str">
            <v>See Page Plant AFUDC</v>
          </cell>
        </row>
        <row r="58">
          <cell r="A58" t="str">
            <v>(3)</v>
          </cell>
          <cell r="C58" t="str">
            <v>Specifics per 12/31/94 Statement BE.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"/>
      <sheetName val="YTD"/>
    </sheetNames>
    <sheetDataSet>
      <sheetData sheetId="0" refreshError="1">
        <row r="228">
          <cell r="F228">
            <v>132455822</v>
          </cell>
        </row>
        <row r="229">
          <cell r="F229">
            <v>511435</v>
          </cell>
        </row>
        <row r="230">
          <cell r="F230">
            <v>1068814</v>
          </cell>
        </row>
        <row r="231">
          <cell r="F231">
            <v>0</v>
          </cell>
        </row>
        <row r="232">
          <cell r="F232">
            <v>-3030582</v>
          </cell>
        </row>
        <row r="235">
          <cell r="F235">
            <v>-24019021</v>
          </cell>
        </row>
        <row r="238">
          <cell r="F238">
            <v>33513872</v>
          </cell>
        </row>
        <row r="239">
          <cell r="F239">
            <v>3614267</v>
          </cell>
        </row>
        <row r="240">
          <cell r="F240">
            <v>57810514</v>
          </cell>
        </row>
        <row r="241">
          <cell r="F241">
            <v>-48702939</v>
          </cell>
        </row>
        <row r="242">
          <cell r="F242">
            <v>-1206000</v>
          </cell>
        </row>
        <row r="243">
          <cell r="F243">
            <v>0</v>
          </cell>
        </row>
        <row r="252">
          <cell r="F252">
            <v>132455822</v>
          </cell>
        </row>
        <row r="253">
          <cell r="F253">
            <v>-23394527</v>
          </cell>
        </row>
        <row r="256">
          <cell r="F256">
            <v>34380609</v>
          </cell>
        </row>
        <row r="257">
          <cell r="F257">
            <v>3750912</v>
          </cell>
        </row>
        <row r="258">
          <cell r="F258">
            <v>57381137</v>
          </cell>
        </row>
        <row r="259">
          <cell r="F259">
            <v>-48289745</v>
          </cell>
        </row>
        <row r="260">
          <cell r="F260">
            <v>-1206000</v>
          </cell>
        </row>
        <row r="261">
          <cell r="F261">
            <v>0</v>
          </cell>
        </row>
        <row r="270">
          <cell r="F270">
            <v>511435</v>
          </cell>
        </row>
        <row r="271">
          <cell r="F271">
            <v>1068814</v>
          </cell>
        </row>
        <row r="272">
          <cell r="F272">
            <v>0</v>
          </cell>
        </row>
        <row r="273">
          <cell r="F273">
            <v>158088</v>
          </cell>
        </row>
        <row r="274">
          <cell r="F274">
            <v>-3150423</v>
          </cell>
        </row>
        <row r="275">
          <cell r="F275">
            <v>-38247</v>
          </cell>
        </row>
        <row r="279">
          <cell r="F279">
            <v>-624494</v>
          </cell>
        </row>
        <row r="282">
          <cell r="F282">
            <v>-865237</v>
          </cell>
        </row>
        <row r="283">
          <cell r="F283">
            <v>-133645</v>
          </cell>
        </row>
        <row r="284">
          <cell r="F284">
            <v>429377</v>
          </cell>
        </row>
        <row r="285">
          <cell r="F285">
            <v>-413194</v>
          </cell>
        </row>
        <row r="286">
          <cell r="F286">
            <v>0</v>
          </cell>
        </row>
        <row r="287">
          <cell r="F287">
            <v>0</v>
          </cell>
        </row>
        <row r="300">
          <cell r="F300">
            <v>98164982</v>
          </cell>
        </row>
        <row r="301">
          <cell r="F301">
            <v>-18398571</v>
          </cell>
        </row>
        <row r="304">
          <cell r="F304">
            <v>18848632</v>
          </cell>
        </row>
        <row r="305">
          <cell r="F305">
            <v>1604093</v>
          </cell>
        </row>
        <row r="306">
          <cell r="F306">
            <v>41393698</v>
          </cell>
        </row>
        <row r="307">
          <cell r="F307">
            <v>-26528502</v>
          </cell>
        </row>
        <row r="308">
          <cell r="F308">
            <v>-930000</v>
          </cell>
        </row>
        <row r="309">
          <cell r="F309">
            <v>0</v>
          </cell>
        </row>
        <row r="318">
          <cell r="F318">
            <v>33328034</v>
          </cell>
        </row>
        <row r="319">
          <cell r="F319">
            <v>-4899880</v>
          </cell>
        </row>
        <row r="322">
          <cell r="F322">
            <v>15319684</v>
          </cell>
        </row>
        <row r="323">
          <cell r="F323">
            <v>2115717</v>
          </cell>
        </row>
        <row r="324">
          <cell r="F324">
            <v>15778630</v>
          </cell>
        </row>
        <row r="325">
          <cell r="F325">
            <v>-21665865</v>
          </cell>
        </row>
        <row r="326">
          <cell r="F326">
            <v>-273000</v>
          </cell>
        </row>
        <row r="327">
          <cell r="F327">
            <v>0</v>
          </cell>
        </row>
      </sheetData>
      <sheetData sheetId="1" refreshError="1">
        <row r="15">
          <cell r="G15">
            <v>-5335000</v>
          </cell>
          <cell r="H15">
            <v>-5335000</v>
          </cell>
          <cell r="I15">
            <v>-5335000</v>
          </cell>
          <cell r="K15">
            <v>-5482000</v>
          </cell>
          <cell r="L15">
            <v>-5482000</v>
          </cell>
          <cell r="M15">
            <v>-5482000</v>
          </cell>
          <cell r="N15">
            <v>-5482000</v>
          </cell>
          <cell r="O15">
            <v>-5482000</v>
          </cell>
          <cell r="P15">
            <v>-5482000</v>
          </cell>
          <cell r="U15">
            <v>-1959000</v>
          </cell>
          <cell r="V15">
            <v>-1959000</v>
          </cell>
          <cell r="W15">
            <v>-1959000</v>
          </cell>
          <cell r="X15">
            <v>-2531000</v>
          </cell>
          <cell r="Y15">
            <v>-2102000</v>
          </cell>
          <cell r="Z15">
            <v>-2102000</v>
          </cell>
          <cell r="AA15">
            <v>-2102000</v>
          </cell>
          <cell r="AB15">
            <v>-2102000</v>
          </cell>
          <cell r="AC15">
            <v>-2102000</v>
          </cell>
          <cell r="AD15">
            <v>-2102000</v>
          </cell>
          <cell r="AI15">
            <v>-26000</v>
          </cell>
          <cell r="AJ15">
            <v>-26000</v>
          </cell>
          <cell r="AK15">
            <v>-26000</v>
          </cell>
          <cell r="AL15">
            <v>-26000</v>
          </cell>
          <cell r="AM15">
            <v>-26000</v>
          </cell>
          <cell r="AN15">
            <v>-26000</v>
          </cell>
          <cell r="AO15">
            <v>-26000</v>
          </cell>
          <cell r="AP15">
            <v>-26000</v>
          </cell>
          <cell r="AQ15">
            <v>-26000</v>
          </cell>
          <cell r="AR15">
            <v>-26000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K15">
            <v>-7320000</v>
          </cell>
          <cell r="BL15">
            <v>-7320000</v>
          </cell>
          <cell r="BM15">
            <v>-7320000</v>
          </cell>
          <cell r="BN15">
            <v>-8480000</v>
          </cell>
          <cell r="BO15">
            <v>-7610000</v>
          </cell>
          <cell r="BP15">
            <v>-7610000</v>
          </cell>
          <cell r="BQ15">
            <v>-7610000</v>
          </cell>
          <cell r="BR15">
            <v>-7610000</v>
          </cell>
          <cell r="BS15">
            <v>-7610000</v>
          </cell>
          <cell r="BT15">
            <v>-7610000</v>
          </cell>
          <cell r="BV15">
            <v>0</v>
          </cell>
        </row>
        <row r="16">
          <cell r="G16">
            <v>-7163000</v>
          </cell>
          <cell r="H16">
            <v>-7163000</v>
          </cell>
          <cell r="I16">
            <v>-7163000</v>
          </cell>
          <cell r="K16">
            <v>-7235000</v>
          </cell>
          <cell r="L16">
            <v>-7235000</v>
          </cell>
          <cell r="M16">
            <v>-7235000</v>
          </cell>
          <cell r="N16">
            <v>-7235000</v>
          </cell>
          <cell r="O16">
            <v>-7235000</v>
          </cell>
          <cell r="P16">
            <v>-7235000</v>
          </cell>
          <cell r="U16">
            <v>-2554000</v>
          </cell>
          <cell r="V16">
            <v>-2554000</v>
          </cell>
          <cell r="W16">
            <v>-2554000</v>
          </cell>
          <cell r="X16">
            <v>-2826000</v>
          </cell>
          <cell r="Y16">
            <v>-2622000</v>
          </cell>
          <cell r="Z16">
            <v>-2622000</v>
          </cell>
          <cell r="AA16">
            <v>-2622000</v>
          </cell>
          <cell r="AB16">
            <v>-2622000</v>
          </cell>
          <cell r="AC16">
            <v>-2622000</v>
          </cell>
          <cell r="AD16">
            <v>-2622000</v>
          </cell>
          <cell r="AI16">
            <v>-29000</v>
          </cell>
          <cell r="AJ16">
            <v>-29000</v>
          </cell>
          <cell r="AK16">
            <v>-29000</v>
          </cell>
          <cell r="AL16">
            <v>-29000</v>
          </cell>
          <cell r="AM16">
            <v>-29000</v>
          </cell>
          <cell r="AN16">
            <v>-29000</v>
          </cell>
          <cell r="AO16">
            <v>-29000</v>
          </cell>
          <cell r="AP16">
            <v>-29000</v>
          </cell>
          <cell r="AQ16">
            <v>-29000</v>
          </cell>
          <cell r="AR16">
            <v>-29000</v>
          </cell>
          <cell r="AW16">
            <v>-10000</v>
          </cell>
          <cell r="AX16">
            <v>-10000</v>
          </cell>
          <cell r="AY16">
            <v>-10000</v>
          </cell>
          <cell r="AZ16">
            <v>-10000</v>
          </cell>
          <cell r="BA16">
            <v>-10000</v>
          </cell>
          <cell r="BB16">
            <v>-10000</v>
          </cell>
          <cell r="BC16">
            <v>-10000</v>
          </cell>
          <cell r="BD16">
            <v>-10000</v>
          </cell>
          <cell r="BE16">
            <v>-10000</v>
          </cell>
          <cell r="BF16">
            <v>-10000</v>
          </cell>
          <cell r="BK16">
            <v>-9756000</v>
          </cell>
          <cell r="BL16">
            <v>-9756000</v>
          </cell>
          <cell r="BM16">
            <v>-9756000</v>
          </cell>
          <cell r="BN16">
            <v>-10316000</v>
          </cell>
          <cell r="BO16">
            <v>-9896000</v>
          </cell>
          <cell r="BP16">
            <v>-9896000</v>
          </cell>
          <cell r="BQ16">
            <v>-9896000</v>
          </cell>
          <cell r="BR16">
            <v>-9896000</v>
          </cell>
          <cell r="BS16">
            <v>-9896000</v>
          </cell>
          <cell r="BT16">
            <v>-9896000</v>
          </cell>
          <cell r="BV16">
            <v>0</v>
          </cell>
        </row>
        <row r="17">
          <cell r="G17">
            <v>7868000</v>
          </cell>
          <cell r="H17">
            <v>7868000</v>
          </cell>
          <cell r="I17">
            <v>7868000</v>
          </cell>
          <cell r="K17">
            <v>7982000</v>
          </cell>
          <cell r="L17">
            <v>7982000</v>
          </cell>
          <cell r="M17">
            <v>7982000</v>
          </cell>
          <cell r="N17">
            <v>7982000</v>
          </cell>
          <cell r="O17">
            <v>7982000</v>
          </cell>
          <cell r="P17">
            <v>8186232</v>
          </cell>
          <cell r="U17">
            <v>2117000</v>
          </cell>
          <cell r="V17">
            <v>2117000</v>
          </cell>
          <cell r="W17">
            <v>2117000</v>
          </cell>
          <cell r="X17">
            <v>2521000</v>
          </cell>
          <cell r="Y17">
            <v>2218000</v>
          </cell>
          <cell r="Z17">
            <v>2218000</v>
          </cell>
          <cell r="AA17">
            <v>2218000</v>
          </cell>
          <cell r="AB17">
            <v>2218000</v>
          </cell>
          <cell r="AC17">
            <v>2218000</v>
          </cell>
          <cell r="AD17">
            <v>2558277</v>
          </cell>
          <cell r="AI17">
            <v>37000</v>
          </cell>
          <cell r="AJ17">
            <v>37000</v>
          </cell>
          <cell r="AK17">
            <v>37000</v>
          </cell>
          <cell r="AL17">
            <v>37000</v>
          </cell>
          <cell r="AM17">
            <v>37000</v>
          </cell>
          <cell r="AN17">
            <v>37000</v>
          </cell>
          <cell r="AO17">
            <v>37000</v>
          </cell>
          <cell r="AP17">
            <v>37000</v>
          </cell>
          <cell r="AQ17">
            <v>37000</v>
          </cell>
          <cell r="AR17">
            <v>70949</v>
          </cell>
          <cell r="AW17">
            <v>0</v>
          </cell>
          <cell r="AX17">
            <v>0</v>
          </cell>
          <cell r="AY17">
            <v>0</v>
          </cell>
          <cell r="AZ17">
            <v>36000</v>
          </cell>
          <cell r="BA17">
            <v>9000</v>
          </cell>
          <cell r="BB17">
            <v>9000</v>
          </cell>
          <cell r="BC17">
            <v>9000</v>
          </cell>
          <cell r="BD17">
            <v>9000</v>
          </cell>
          <cell r="BE17">
            <v>9000</v>
          </cell>
          <cell r="BF17">
            <v>9000</v>
          </cell>
          <cell r="BK17">
            <v>10022000</v>
          </cell>
          <cell r="BL17">
            <v>10022000</v>
          </cell>
          <cell r="BM17">
            <v>10022000</v>
          </cell>
          <cell r="BN17">
            <v>10918000</v>
          </cell>
          <cell r="BO17">
            <v>10246000</v>
          </cell>
          <cell r="BP17">
            <v>10246000</v>
          </cell>
          <cell r="BQ17">
            <v>10246000</v>
          </cell>
          <cell r="BR17">
            <v>10246000</v>
          </cell>
          <cell r="BS17">
            <v>10246000</v>
          </cell>
          <cell r="BT17">
            <v>10824458</v>
          </cell>
          <cell r="BV17">
            <v>0</v>
          </cell>
        </row>
        <row r="18">
          <cell r="G18">
            <v>37000</v>
          </cell>
          <cell r="H18">
            <v>37000</v>
          </cell>
          <cell r="I18">
            <v>37000</v>
          </cell>
          <cell r="K18">
            <v>37000</v>
          </cell>
          <cell r="L18">
            <v>37000</v>
          </cell>
          <cell r="M18">
            <v>37000</v>
          </cell>
          <cell r="N18">
            <v>37000</v>
          </cell>
          <cell r="O18">
            <v>37000</v>
          </cell>
          <cell r="P18">
            <v>37000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K18">
            <v>37000</v>
          </cell>
          <cell r="BL18">
            <v>37000</v>
          </cell>
          <cell r="BM18">
            <v>37000</v>
          </cell>
          <cell r="BN18">
            <v>37000</v>
          </cell>
          <cell r="BO18">
            <v>37000</v>
          </cell>
          <cell r="BP18">
            <v>37000</v>
          </cell>
          <cell r="BQ18">
            <v>37000</v>
          </cell>
          <cell r="BR18">
            <v>37000</v>
          </cell>
          <cell r="BS18">
            <v>37000</v>
          </cell>
          <cell r="BT18">
            <v>37000</v>
          </cell>
          <cell r="BV18">
            <v>0</v>
          </cell>
        </row>
        <row r="19">
          <cell r="G19">
            <v>20350</v>
          </cell>
          <cell r="H19">
            <v>20350</v>
          </cell>
          <cell r="I19">
            <v>20350</v>
          </cell>
          <cell r="K19">
            <v>20350</v>
          </cell>
          <cell r="L19">
            <v>20350</v>
          </cell>
          <cell r="M19">
            <v>20350</v>
          </cell>
          <cell r="N19">
            <v>20350</v>
          </cell>
          <cell r="O19">
            <v>20350</v>
          </cell>
          <cell r="P19">
            <v>20350</v>
          </cell>
          <cell r="U19">
            <v>16650</v>
          </cell>
          <cell r="V19">
            <v>16650</v>
          </cell>
          <cell r="W19">
            <v>16650</v>
          </cell>
          <cell r="X19">
            <v>16650</v>
          </cell>
          <cell r="Y19">
            <v>16650</v>
          </cell>
          <cell r="Z19">
            <v>16650</v>
          </cell>
          <cell r="AA19">
            <v>16650</v>
          </cell>
          <cell r="AB19">
            <v>16650</v>
          </cell>
          <cell r="AC19">
            <v>16650</v>
          </cell>
          <cell r="AD19">
            <v>16650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K19">
            <v>37000</v>
          </cell>
          <cell r="BL19">
            <v>37000</v>
          </cell>
          <cell r="BM19">
            <v>37000</v>
          </cell>
          <cell r="BN19">
            <v>37000</v>
          </cell>
          <cell r="BO19">
            <v>37000</v>
          </cell>
          <cell r="BP19">
            <v>37000</v>
          </cell>
          <cell r="BQ19">
            <v>37000</v>
          </cell>
          <cell r="BR19">
            <v>37000</v>
          </cell>
          <cell r="BS19">
            <v>37000</v>
          </cell>
          <cell r="BT19">
            <v>37000</v>
          </cell>
          <cell r="BV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W20">
            <v>9000</v>
          </cell>
          <cell r="AX20">
            <v>9000</v>
          </cell>
          <cell r="AY20">
            <v>9000</v>
          </cell>
          <cell r="AZ20">
            <v>-27000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K20">
            <v>9000</v>
          </cell>
          <cell r="BL20">
            <v>9000</v>
          </cell>
          <cell r="BM20">
            <v>9000</v>
          </cell>
          <cell r="BN20">
            <v>-27000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V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V21">
            <v>0</v>
          </cell>
        </row>
        <row r="22">
          <cell r="G22">
            <v>484479</v>
          </cell>
          <cell r="H22">
            <v>500754</v>
          </cell>
          <cell r="I22">
            <v>438616</v>
          </cell>
          <cell r="K22">
            <v>460630</v>
          </cell>
          <cell r="L22">
            <v>431003</v>
          </cell>
          <cell r="M22">
            <v>546087</v>
          </cell>
          <cell r="N22">
            <v>453536</v>
          </cell>
          <cell r="O22">
            <v>432996</v>
          </cell>
          <cell r="P22">
            <v>448560</v>
          </cell>
          <cell r="U22">
            <v>267404</v>
          </cell>
          <cell r="V22">
            <v>275582</v>
          </cell>
          <cell r="W22">
            <v>241960</v>
          </cell>
          <cell r="X22">
            <v>260266</v>
          </cell>
          <cell r="Y22">
            <v>253828</v>
          </cell>
          <cell r="Z22">
            <v>233258</v>
          </cell>
          <cell r="AA22">
            <v>259664</v>
          </cell>
          <cell r="AB22">
            <v>243865</v>
          </cell>
          <cell r="AC22">
            <v>238878</v>
          </cell>
          <cell r="AD22">
            <v>241422</v>
          </cell>
          <cell r="AI22">
            <v>1248</v>
          </cell>
          <cell r="AJ22">
            <v>1279</v>
          </cell>
          <cell r="AK22">
            <v>1163</v>
          </cell>
          <cell r="AL22">
            <v>1230</v>
          </cell>
          <cell r="AM22">
            <v>1210</v>
          </cell>
          <cell r="AN22">
            <v>1082</v>
          </cell>
          <cell r="AO22">
            <v>-189</v>
          </cell>
          <cell r="AP22">
            <v>975</v>
          </cell>
          <cell r="AQ22">
            <v>1149</v>
          </cell>
          <cell r="AR22">
            <v>967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K22">
            <v>753131</v>
          </cell>
          <cell r="BL22">
            <v>777615</v>
          </cell>
          <cell r="BM22">
            <v>681739</v>
          </cell>
          <cell r="BN22">
            <v>733385</v>
          </cell>
          <cell r="BO22">
            <v>715668</v>
          </cell>
          <cell r="BP22">
            <v>665343</v>
          </cell>
          <cell r="BQ22">
            <v>805562</v>
          </cell>
          <cell r="BR22">
            <v>698376</v>
          </cell>
          <cell r="BS22">
            <v>673023</v>
          </cell>
          <cell r="BT22">
            <v>690949</v>
          </cell>
          <cell r="BV22">
            <v>0</v>
          </cell>
        </row>
        <row r="23">
          <cell r="G23">
            <v>-1268</v>
          </cell>
          <cell r="H23">
            <v>-1268</v>
          </cell>
          <cell r="I23">
            <v>-1268</v>
          </cell>
          <cell r="K23">
            <v>-988</v>
          </cell>
          <cell r="L23">
            <v>-988</v>
          </cell>
          <cell r="M23">
            <v>-988</v>
          </cell>
          <cell r="N23">
            <v>-988</v>
          </cell>
          <cell r="O23">
            <v>-988</v>
          </cell>
          <cell r="P23">
            <v>-988</v>
          </cell>
          <cell r="U23">
            <v>11195</v>
          </cell>
          <cell r="V23">
            <v>11195</v>
          </cell>
          <cell r="W23">
            <v>11195</v>
          </cell>
          <cell r="X23">
            <v>11195</v>
          </cell>
          <cell r="Y23">
            <v>11195</v>
          </cell>
          <cell r="Z23">
            <v>11195</v>
          </cell>
          <cell r="AA23">
            <v>11195</v>
          </cell>
          <cell r="AB23">
            <v>11195</v>
          </cell>
          <cell r="AC23">
            <v>11195</v>
          </cell>
          <cell r="AD23">
            <v>11195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K23">
            <v>9927</v>
          </cell>
          <cell r="BL23">
            <v>9927</v>
          </cell>
          <cell r="BM23">
            <v>9927</v>
          </cell>
          <cell r="BN23">
            <v>10207</v>
          </cell>
          <cell r="BO23">
            <v>10207</v>
          </cell>
          <cell r="BP23">
            <v>10207</v>
          </cell>
          <cell r="BQ23">
            <v>10207</v>
          </cell>
          <cell r="BR23">
            <v>10207</v>
          </cell>
          <cell r="BS23">
            <v>10207</v>
          </cell>
          <cell r="BT23">
            <v>10207</v>
          </cell>
          <cell r="BV23">
            <v>0</v>
          </cell>
        </row>
        <row r="24">
          <cell r="G24">
            <v>-192437</v>
          </cell>
          <cell r="H24">
            <v>-192768</v>
          </cell>
          <cell r="I24">
            <v>-289839</v>
          </cell>
          <cell r="K24">
            <v>-437976</v>
          </cell>
          <cell r="L24">
            <v>-292691</v>
          </cell>
          <cell r="M24">
            <v>-411551</v>
          </cell>
          <cell r="N24">
            <v>-194746</v>
          </cell>
          <cell r="O24">
            <v>-633697</v>
          </cell>
          <cell r="P24">
            <v>-295158</v>
          </cell>
          <cell r="U24">
            <v>-109441</v>
          </cell>
          <cell r="V24">
            <v>-109263</v>
          </cell>
          <cell r="W24">
            <v>-198256</v>
          </cell>
          <cell r="X24">
            <v>-78505</v>
          </cell>
          <cell r="Y24">
            <v>-87649</v>
          </cell>
          <cell r="Z24">
            <v>-80823</v>
          </cell>
          <cell r="AA24">
            <v>-99514</v>
          </cell>
          <cell r="AB24">
            <v>-70115</v>
          </cell>
          <cell r="AC24">
            <v>-86148</v>
          </cell>
          <cell r="AD24">
            <v>-111014</v>
          </cell>
          <cell r="AI24">
            <v>0</v>
          </cell>
          <cell r="AJ24">
            <v>-17311.43</v>
          </cell>
          <cell r="AK24">
            <v>-906.84</v>
          </cell>
          <cell r="AL24">
            <v>0</v>
          </cell>
          <cell r="AM24">
            <v>0</v>
          </cell>
          <cell r="AN24">
            <v>-1000</v>
          </cell>
          <cell r="AO24">
            <v>0</v>
          </cell>
          <cell r="AP24">
            <v>-3000</v>
          </cell>
          <cell r="AQ24">
            <v>0</v>
          </cell>
          <cell r="AR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K24">
            <v>-301878</v>
          </cell>
          <cell r="BL24">
            <v>-319342.43</v>
          </cell>
          <cell r="BM24">
            <v>-489001.84</v>
          </cell>
          <cell r="BN24">
            <v>-163922</v>
          </cell>
          <cell r="BO24">
            <v>-525625</v>
          </cell>
          <cell r="BP24">
            <v>-374514</v>
          </cell>
          <cell r="BQ24">
            <v>-511065</v>
          </cell>
          <cell r="BR24">
            <v>-267861</v>
          </cell>
          <cell r="BS24">
            <v>-719845</v>
          </cell>
          <cell r="BT24">
            <v>-406172</v>
          </cell>
          <cell r="BV24">
            <v>0</v>
          </cell>
        </row>
        <row r="25">
          <cell r="G25">
            <v>956066</v>
          </cell>
          <cell r="H25">
            <v>1921255</v>
          </cell>
          <cell r="I25">
            <v>1541765</v>
          </cell>
          <cell r="K25">
            <v>2380916</v>
          </cell>
          <cell r="L25">
            <v>2018738</v>
          </cell>
          <cell r="M25">
            <v>2388247</v>
          </cell>
          <cell r="N25">
            <v>1818802</v>
          </cell>
          <cell r="O25">
            <v>1336238</v>
          </cell>
          <cell r="P25">
            <v>2301732</v>
          </cell>
          <cell r="U25">
            <v>112993</v>
          </cell>
          <cell r="V25">
            <v>213231</v>
          </cell>
          <cell r="W25">
            <v>989220</v>
          </cell>
          <cell r="X25">
            <v>388512</v>
          </cell>
          <cell r="Y25">
            <v>610564</v>
          </cell>
          <cell r="Z25">
            <v>684297</v>
          </cell>
          <cell r="AA25">
            <v>915699</v>
          </cell>
          <cell r="AB25">
            <v>735829</v>
          </cell>
          <cell r="AC25">
            <v>615519</v>
          </cell>
          <cell r="AD25">
            <v>984514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K25">
            <v>1069059</v>
          </cell>
          <cell r="BL25">
            <v>2134486</v>
          </cell>
          <cell r="BM25">
            <v>2530985</v>
          </cell>
          <cell r="BN25">
            <v>2129847</v>
          </cell>
          <cell r="BO25">
            <v>2991480</v>
          </cell>
          <cell r="BP25">
            <v>2703035</v>
          </cell>
          <cell r="BQ25">
            <v>3303946</v>
          </cell>
          <cell r="BR25">
            <v>2554631</v>
          </cell>
          <cell r="BS25">
            <v>1951757</v>
          </cell>
          <cell r="BT25">
            <v>3286246</v>
          </cell>
          <cell r="BV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V26">
            <v>0</v>
          </cell>
        </row>
        <row r="27">
          <cell r="G27">
            <v>142781</v>
          </cell>
          <cell r="H27">
            <v>240124</v>
          </cell>
          <cell r="I27">
            <v>301638</v>
          </cell>
          <cell r="K27">
            <v>341130</v>
          </cell>
          <cell r="L27">
            <v>588342</v>
          </cell>
          <cell r="M27">
            <v>587867</v>
          </cell>
          <cell r="N27">
            <v>443396</v>
          </cell>
          <cell r="O27">
            <v>476952</v>
          </cell>
          <cell r="P27">
            <v>408635</v>
          </cell>
          <cell r="U27">
            <v>59998</v>
          </cell>
          <cell r="V27">
            <v>66722</v>
          </cell>
          <cell r="W27">
            <v>143129</v>
          </cell>
          <cell r="X27">
            <v>102264</v>
          </cell>
          <cell r="Y27">
            <v>58749</v>
          </cell>
          <cell r="Z27">
            <v>135526</v>
          </cell>
          <cell r="AA27">
            <v>139809</v>
          </cell>
          <cell r="AB27">
            <v>155433</v>
          </cell>
          <cell r="AC27">
            <v>179906</v>
          </cell>
          <cell r="AD27">
            <v>170622</v>
          </cell>
          <cell r="AI27">
            <v>0</v>
          </cell>
          <cell r="AJ27">
            <v>2</v>
          </cell>
          <cell r="AK27">
            <v>86</v>
          </cell>
          <cell r="AL27">
            <v>87</v>
          </cell>
          <cell r="AM27">
            <v>666</v>
          </cell>
          <cell r="AN27">
            <v>341</v>
          </cell>
          <cell r="AO27">
            <v>283</v>
          </cell>
          <cell r="AP27">
            <v>1185</v>
          </cell>
          <cell r="AQ27">
            <v>2033</v>
          </cell>
          <cell r="AR27">
            <v>625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K27">
            <v>202779</v>
          </cell>
          <cell r="BL27">
            <v>306848</v>
          </cell>
          <cell r="BM27">
            <v>444853</v>
          </cell>
          <cell r="BN27">
            <v>522897</v>
          </cell>
          <cell r="BO27">
            <v>400545</v>
          </cell>
          <cell r="BP27">
            <v>724209</v>
          </cell>
          <cell r="BQ27">
            <v>727959</v>
          </cell>
          <cell r="BR27">
            <v>600014</v>
          </cell>
          <cell r="BS27">
            <v>658891</v>
          </cell>
          <cell r="BT27">
            <v>579882</v>
          </cell>
          <cell r="BV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W28">
            <v>-238</v>
          </cell>
          <cell r="AX28">
            <v>-238</v>
          </cell>
          <cell r="AY28">
            <v>-238</v>
          </cell>
          <cell r="AZ28">
            <v>-238</v>
          </cell>
          <cell r="BA28">
            <v>-238</v>
          </cell>
          <cell r="BB28">
            <v>-238</v>
          </cell>
          <cell r="BC28">
            <v>-238</v>
          </cell>
          <cell r="BD28">
            <v>-238</v>
          </cell>
          <cell r="BE28">
            <v>-238</v>
          </cell>
          <cell r="BF28">
            <v>-238</v>
          </cell>
          <cell r="BK28">
            <v>-238</v>
          </cell>
          <cell r="BL28">
            <v>-238</v>
          </cell>
          <cell r="BM28">
            <v>-238</v>
          </cell>
          <cell r="BN28">
            <v>-238</v>
          </cell>
          <cell r="BO28">
            <v>-238</v>
          </cell>
          <cell r="BP28">
            <v>-238</v>
          </cell>
          <cell r="BQ28">
            <v>-238</v>
          </cell>
          <cell r="BR28">
            <v>-238</v>
          </cell>
          <cell r="BS28">
            <v>-238</v>
          </cell>
          <cell r="BT28">
            <v>-238</v>
          </cell>
          <cell r="BV28">
            <v>0</v>
          </cell>
        </row>
        <row r="29">
          <cell r="G29">
            <v>-844661</v>
          </cell>
          <cell r="H29">
            <v>-824977</v>
          </cell>
          <cell r="I29">
            <v>-942494</v>
          </cell>
          <cell r="K29">
            <v>-736869</v>
          </cell>
          <cell r="L29">
            <v>-917379</v>
          </cell>
          <cell r="M29">
            <v>-959008</v>
          </cell>
          <cell r="N29">
            <v>-1469594</v>
          </cell>
          <cell r="O29">
            <v>-813515</v>
          </cell>
          <cell r="P29">
            <v>-1064314</v>
          </cell>
          <cell r="U29">
            <v>-540029</v>
          </cell>
          <cell r="V29">
            <v>-527444</v>
          </cell>
          <cell r="W29">
            <v>-602578</v>
          </cell>
          <cell r="X29">
            <v>-510784</v>
          </cell>
          <cell r="Y29">
            <v>-471113</v>
          </cell>
          <cell r="Z29">
            <v>-586521</v>
          </cell>
          <cell r="AA29">
            <v>-613136</v>
          </cell>
          <cell r="AB29">
            <v>-939576</v>
          </cell>
          <cell r="AC29">
            <v>-520116</v>
          </cell>
          <cell r="AD29">
            <v>-680463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K29">
            <v>-1384690</v>
          </cell>
          <cell r="BL29">
            <v>-1352421</v>
          </cell>
          <cell r="BM29">
            <v>-1545072</v>
          </cell>
          <cell r="BN29">
            <v>-1309703</v>
          </cell>
          <cell r="BO29">
            <v>-1207982</v>
          </cell>
          <cell r="BP29">
            <v>-1503900</v>
          </cell>
          <cell r="BQ29">
            <v>-1572144</v>
          </cell>
          <cell r="BR29">
            <v>-2409170</v>
          </cell>
          <cell r="BS29">
            <v>-1333631</v>
          </cell>
          <cell r="BT29">
            <v>-1744777</v>
          </cell>
          <cell r="BV29">
            <v>0</v>
          </cell>
        </row>
        <row r="30">
          <cell r="G30">
            <v>430169</v>
          </cell>
          <cell r="H30">
            <v>601988</v>
          </cell>
          <cell r="I30">
            <v>134402</v>
          </cell>
          <cell r="K30">
            <v>238834</v>
          </cell>
          <cell r="L30">
            <v>236765</v>
          </cell>
          <cell r="M30">
            <v>252961</v>
          </cell>
          <cell r="N30">
            <v>240292</v>
          </cell>
          <cell r="O30">
            <v>262168</v>
          </cell>
          <cell r="P30">
            <v>281892</v>
          </cell>
          <cell r="U30">
            <v>106909</v>
          </cell>
          <cell r="V30">
            <v>-32883</v>
          </cell>
          <cell r="W30">
            <v>-62971</v>
          </cell>
          <cell r="X30">
            <v>187917</v>
          </cell>
          <cell r="Y30">
            <v>39262</v>
          </cell>
          <cell r="Z30">
            <v>45215</v>
          </cell>
          <cell r="AA30">
            <v>57031</v>
          </cell>
          <cell r="AB30">
            <v>53361</v>
          </cell>
          <cell r="AC30">
            <v>66768</v>
          </cell>
          <cell r="AD30">
            <v>63639</v>
          </cell>
          <cell r="AI30">
            <v>2049</v>
          </cell>
          <cell r="AJ30">
            <v>-1945</v>
          </cell>
          <cell r="AK30">
            <v>-2119</v>
          </cell>
          <cell r="AL30">
            <v>2159</v>
          </cell>
          <cell r="AM30">
            <v>482</v>
          </cell>
          <cell r="AN30">
            <v>147</v>
          </cell>
          <cell r="AO30">
            <v>89</v>
          </cell>
          <cell r="AP30">
            <v>341</v>
          </cell>
          <cell r="AQ30">
            <v>348</v>
          </cell>
          <cell r="AR30">
            <v>121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K30">
            <v>539127</v>
          </cell>
          <cell r="BL30">
            <v>567160</v>
          </cell>
          <cell r="BM30">
            <v>69312</v>
          </cell>
          <cell r="BN30">
            <v>1000839</v>
          </cell>
          <cell r="BO30">
            <v>278578</v>
          </cell>
          <cell r="BP30">
            <v>282127</v>
          </cell>
          <cell r="BQ30">
            <v>310081</v>
          </cell>
          <cell r="BR30">
            <v>293994</v>
          </cell>
          <cell r="BS30">
            <v>329284</v>
          </cell>
          <cell r="BT30">
            <v>345652</v>
          </cell>
          <cell r="BV30">
            <v>0</v>
          </cell>
        </row>
        <row r="31">
          <cell r="G31">
            <v>807166</v>
          </cell>
          <cell r="H31">
            <v>882793</v>
          </cell>
          <cell r="I31">
            <v>1148816</v>
          </cell>
          <cell r="K31">
            <v>1391615</v>
          </cell>
          <cell r="L31">
            <v>1394006</v>
          </cell>
          <cell r="M31">
            <v>1398747</v>
          </cell>
          <cell r="N31">
            <v>1196101</v>
          </cell>
          <cell r="O31">
            <v>1085778</v>
          </cell>
          <cell r="P31">
            <v>1287644</v>
          </cell>
          <cell r="U31">
            <v>539635</v>
          </cell>
          <cell r="V31">
            <v>486321</v>
          </cell>
          <cell r="W31">
            <v>543649</v>
          </cell>
          <cell r="X31">
            <v>627572</v>
          </cell>
          <cell r="Y31">
            <v>716564</v>
          </cell>
          <cell r="Z31">
            <v>764781</v>
          </cell>
          <cell r="AA31">
            <v>866081</v>
          </cell>
          <cell r="AB31">
            <v>856374</v>
          </cell>
          <cell r="AC31">
            <v>955200</v>
          </cell>
          <cell r="AD31">
            <v>922758</v>
          </cell>
          <cell r="AI31">
            <v>0</v>
          </cell>
          <cell r="AJ31">
            <v>5737</v>
          </cell>
          <cell r="AK31">
            <v>632</v>
          </cell>
          <cell r="AL31">
            <v>6285</v>
          </cell>
          <cell r="AM31">
            <v>20548</v>
          </cell>
          <cell r="AN31">
            <v>5437</v>
          </cell>
          <cell r="AO31">
            <v>3330</v>
          </cell>
          <cell r="AP31">
            <v>10809</v>
          </cell>
          <cell r="AQ31">
            <v>2985</v>
          </cell>
          <cell r="AR31">
            <v>1900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K31">
            <v>1346801</v>
          </cell>
          <cell r="BL31">
            <v>1374851</v>
          </cell>
          <cell r="BM31">
            <v>1693097</v>
          </cell>
          <cell r="BN31">
            <v>2011949</v>
          </cell>
          <cell r="BO31">
            <v>2128727</v>
          </cell>
          <cell r="BP31">
            <v>2164224</v>
          </cell>
          <cell r="BQ31">
            <v>2268158</v>
          </cell>
          <cell r="BR31">
            <v>2063284</v>
          </cell>
          <cell r="BS31">
            <v>2043963</v>
          </cell>
          <cell r="BT31">
            <v>2212302</v>
          </cell>
          <cell r="BV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U32">
            <v>67000</v>
          </cell>
          <cell r="V32">
            <v>67000</v>
          </cell>
          <cell r="W32">
            <v>67000</v>
          </cell>
          <cell r="X32">
            <v>67000</v>
          </cell>
          <cell r="Y32">
            <v>67000</v>
          </cell>
          <cell r="Z32">
            <v>67000</v>
          </cell>
          <cell r="AA32">
            <v>67000</v>
          </cell>
          <cell r="AB32">
            <v>67000</v>
          </cell>
          <cell r="AC32">
            <v>67000</v>
          </cell>
          <cell r="AD32">
            <v>67000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K32">
            <v>67000</v>
          </cell>
          <cell r="BL32">
            <v>67000</v>
          </cell>
          <cell r="BM32">
            <v>67000</v>
          </cell>
          <cell r="BN32">
            <v>67000</v>
          </cell>
          <cell r="BO32">
            <v>67000</v>
          </cell>
          <cell r="BP32">
            <v>67000</v>
          </cell>
          <cell r="BQ32">
            <v>67000</v>
          </cell>
          <cell r="BR32">
            <v>67000</v>
          </cell>
          <cell r="BS32">
            <v>67000</v>
          </cell>
          <cell r="BT32">
            <v>67000</v>
          </cell>
          <cell r="BV32">
            <v>0</v>
          </cell>
        </row>
        <row r="33">
          <cell r="G33">
            <v>14759</v>
          </cell>
          <cell r="H33">
            <v>14759</v>
          </cell>
          <cell r="I33">
            <v>14760</v>
          </cell>
          <cell r="K33">
            <v>14760</v>
          </cell>
          <cell r="L33">
            <v>14760</v>
          </cell>
          <cell r="M33">
            <v>14760</v>
          </cell>
          <cell r="N33">
            <v>14760</v>
          </cell>
          <cell r="O33">
            <v>12796</v>
          </cell>
          <cell r="P33">
            <v>12796</v>
          </cell>
          <cell r="U33">
            <v>10303</v>
          </cell>
          <cell r="V33">
            <v>10303</v>
          </cell>
          <cell r="W33">
            <v>10305</v>
          </cell>
          <cell r="X33">
            <v>10305</v>
          </cell>
          <cell r="Y33">
            <v>10305</v>
          </cell>
          <cell r="Z33">
            <v>10305</v>
          </cell>
          <cell r="AA33">
            <v>10305</v>
          </cell>
          <cell r="AB33">
            <v>10305</v>
          </cell>
          <cell r="AC33">
            <v>8840</v>
          </cell>
          <cell r="AD33">
            <v>8840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K33">
            <v>25062</v>
          </cell>
          <cell r="BL33">
            <v>25062</v>
          </cell>
          <cell r="BM33">
            <v>25065</v>
          </cell>
          <cell r="BN33">
            <v>25065</v>
          </cell>
          <cell r="BO33">
            <v>25065</v>
          </cell>
          <cell r="BP33">
            <v>25065</v>
          </cell>
          <cell r="BQ33">
            <v>25065</v>
          </cell>
          <cell r="BR33">
            <v>25065</v>
          </cell>
          <cell r="BS33">
            <v>21636</v>
          </cell>
          <cell r="BT33">
            <v>21636</v>
          </cell>
          <cell r="BV33">
            <v>0</v>
          </cell>
        </row>
        <row r="34">
          <cell r="G34">
            <v>32977</v>
          </cell>
          <cell r="H34">
            <v>33851</v>
          </cell>
          <cell r="I34">
            <v>34633</v>
          </cell>
          <cell r="K34">
            <v>36279</v>
          </cell>
          <cell r="L34">
            <v>37614</v>
          </cell>
          <cell r="M34">
            <v>37815</v>
          </cell>
          <cell r="N34">
            <v>39011</v>
          </cell>
          <cell r="O34">
            <v>39218</v>
          </cell>
          <cell r="P34">
            <v>42295</v>
          </cell>
          <cell r="U34">
            <v>26981</v>
          </cell>
          <cell r="V34">
            <v>27696</v>
          </cell>
          <cell r="W34">
            <v>28336</v>
          </cell>
          <cell r="X34">
            <v>28883</v>
          </cell>
          <cell r="Y34">
            <v>29682</v>
          </cell>
          <cell r="Z34">
            <v>30775</v>
          </cell>
          <cell r="AA34">
            <v>30939</v>
          </cell>
          <cell r="AB34">
            <v>31918</v>
          </cell>
          <cell r="AC34">
            <v>32088</v>
          </cell>
          <cell r="AD34">
            <v>34605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K34">
            <v>59958</v>
          </cell>
          <cell r="BL34">
            <v>61547</v>
          </cell>
          <cell r="BM34">
            <v>62969</v>
          </cell>
          <cell r="BN34">
            <v>64184</v>
          </cell>
          <cell r="BO34">
            <v>65961</v>
          </cell>
          <cell r="BP34">
            <v>68389</v>
          </cell>
          <cell r="BQ34">
            <v>68754</v>
          </cell>
          <cell r="BR34">
            <v>70929</v>
          </cell>
          <cell r="BS34">
            <v>71306</v>
          </cell>
          <cell r="BT34">
            <v>76900</v>
          </cell>
          <cell r="BV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W35">
            <v>-185877</v>
          </cell>
          <cell r="AX35">
            <v>-153137</v>
          </cell>
          <cell r="AY35">
            <v>-172421</v>
          </cell>
          <cell r="AZ35">
            <v>-94884</v>
          </cell>
          <cell r="BA35">
            <v>-37608</v>
          </cell>
          <cell r="BB35">
            <v>-59204</v>
          </cell>
          <cell r="BC35">
            <v>-12499</v>
          </cell>
          <cell r="BD35">
            <v>-40940</v>
          </cell>
          <cell r="BE35">
            <v>-7230</v>
          </cell>
          <cell r="BF35">
            <v>12</v>
          </cell>
          <cell r="BK35">
            <v>-185877</v>
          </cell>
          <cell r="BL35">
            <v>-153137</v>
          </cell>
          <cell r="BM35">
            <v>-172421</v>
          </cell>
          <cell r="BN35">
            <v>-94884</v>
          </cell>
          <cell r="BO35">
            <v>-37608</v>
          </cell>
          <cell r="BP35">
            <v>-59204</v>
          </cell>
          <cell r="BQ35">
            <v>-12499</v>
          </cell>
          <cell r="BR35">
            <v>-40940</v>
          </cell>
          <cell r="BS35">
            <v>-7230</v>
          </cell>
          <cell r="BT35">
            <v>12</v>
          </cell>
          <cell r="BV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W36">
            <v>-387662</v>
          </cell>
          <cell r="AX36">
            <v>-311802</v>
          </cell>
          <cell r="AY36">
            <v>-369350</v>
          </cell>
          <cell r="AZ36">
            <v>-305777</v>
          </cell>
          <cell r="BA36">
            <v>-141019</v>
          </cell>
          <cell r="BB36">
            <v>-190247</v>
          </cell>
          <cell r="BC36">
            <v>-237695</v>
          </cell>
          <cell r="BD36">
            <v>-270481</v>
          </cell>
          <cell r="BE36">
            <v>-214246</v>
          </cell>
          <cell r="BF36">
            <v>-278550</v>
          </cell>
          <cell r="BK36">
            <v>-387662</v>
          </cell>
          <cell r="BL36">
            <v>-311802</v>
          </cell>
          <cell r="BM36">
            <v>-369350</v>
          </cell>
          <cell r="BN36">
            <v>-305777</v>
          </cell>
          <cell r="BO36">
            <v>-141019</v>
          </cell>
          <cell r="BP36">
            <v>-190247</v>
          </cell>
          <cell r="BQ36">
            <v>-237695</v>
          </cell>
          <cell r="BR36">
            <v>-270481</v>
          </cell>
          <cell r="BS36">
            <v>-214246</v>
          </cell>
          <cell r="BT36">
            <v>-278550</v>
          </cell>
          <cell r="BV36">
            <v>0</v>
          </cell>
        </row>
        <row r="37">
          <cell r="G37">
            <v>-2742619</v>
          </cell>
          <cell r="H37">
            <v>-1396139</v>
          </cell>
          <cell r="I37">
            <v>-2191621</v>
          </cell>
          <cell r="K37">
            <v>-989319</v>
          </cell>
          <cell r="L37">
            <v>-1167480</v>
          </cell>
          <cell r="M37">
            <v>-822713</v>
          </cell>
          <cell r="N37">
            <v>-2137080</v>
          </cell>
          <cell r="O37">
            <v>-2479704</v>
          </cell>
          <cell r="P37">
            <v>-1050324</v>
          </cell>
          <cell r="U37">
            <v>-1826402</v>
          </cell>
          <cell r="V37">
            <v>-1890890</v>
          </cell>
          <cell r="W37">
            <v>-1208361</v>
          </cell>
          <cell r="X37">
            <v>-1724725</v>
          </cell>
          <cell r="Y37">
            <v>-1250963</v>
          </cell>
          <cell r="Z37">
            <v>-1174342</v>
          </cell>
          <cell r="AA37">
            <v>-844277</v>
          </cell>
          <cell r="AB37">
            <v>-1333761</v>
          </cell>
          <cell r="AC37">
            <v>-920220</v>
          </cell>
          <cell r="AD37">
            <v>-435955</v>
          </cell>
          <cell r="AF37">
            <v>0</v>
          </cell>
          <cell r="AI37">
            <v>-14703</v>
          </cell>
          <cell r="AJ37">
            <v>-30238.43</v>
          </cell>
          <cell r="AK37">
            <v>-19144.84</v>
          </cell>
          <cell r="AL37">
            <v>-8239</v>
          </cell>
          <cell r="AM37">
            <v>4906</v>
          </cell>
          <cell r="AN37">
            <v>-11993</v>
          </cell>
          <cell r="AO37">
            <v>-14487</v>
          </cell>
          <cell r="AP37">
            <v>-7690</v>
          </cell>
          <cell r="AQ37">
            <v>-11485</v>
          </cell>
          <cell r="AR37">
            <v>19562</v>
          </cell>
          <cell r="AS37">
            <v>0</v>
          </cell>
          <cell r="AT37">
            <v>0</v>
          </cell>
          <cell r="AW37">
            <v>-574777</v>
          </cell>
          <cell r="AX37">
            <v>-466177</v>
          </cell>
          <cell r="AY37">
            <v>-543009</v>
          </cell>
          <cell r="AZ37">
            <v>-401899</v>
          </cell>
          <cell r="BA37">
            <v>-179865</v>
          </cell>
          <cell r="BB37">
            <v>-250689</v>
          </cell>
          <cell r="BC37">
            <v>-251432</v>
          </cell>
          <cell r="BD37">
            <v>-312659</v>
          </cell>
          <cell r="BE37">
            <v>-222714</v>
          </cell>
          <cell r="BF37">
            <v>-279776</v>
          </cell>
          <cell r="BG37">
            <v>0</v>
          </cell>
          <cell r="BH37">
            <v>0</v>
          </cell>
          <cell r="BK37">
            <v>-5158501</v>
          </cell>
          <cell r="BL37">
            <v>-3783444.4299999997</v>
          </cell>
          <cell r="BM37">
            <v>-3962135.84</v>
          </cell>
          <cell r="BN37">
            <v>-3140151</v>
          </cell>
          <cell r="BO37">
            <v>-2415241</v>
          </cell>
          <cell r="BP37">
            <v>-2604504</v>
          </cell>
          <cell r="BQ37">
            <v>-1932909</v>
          </cell>
          <cell r="BR37">
            <v>-3791190</v>
          </cell>
          <cell r="BS37">
            <v>-3634123</v>
          </cell>
          <cell r="BT37">
            <v>-1746493</v>
          </cell>
          <cell r="BV37">
            <v>0</v>
          </cell>
        </row>
        <row r="38">
          <cell r="G38">
            <v>-10072</v>
          </cell>
          <cell r="H38">
            <v>-10072</v>
          </cell>
          <cell r="I38">
            <v>-10072</v>
          </cell>
          <cell r="K38">
            <v>-10072</v>
          </cell>
          <cell r="L38">
            <v>-10072</v>
          </cell>
          <cell r="M38">
            <v>-10072</v>
          </cell>
          <cell r="N38">
            <v>-10072</v>
          </cell>
          <cell r="O38">
            <v>-10072</v>
          </cell>
          <cell r="P38">
            <v>-10072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K38">
            <v>-10072</v>
          </cell>
          <cell r="BL38">
            <v>-10072</v>
          </cell>
          <cell r="BM38">
            <v>-10072</v>
          </cell>
          <cell r="BN38">
            <v>-10072</v>
          </cell>
          <cell r="BO38">
            <v>-10072</v>
          </cell>
          <cell r="BP38">
            <v>-10072</v>
          </cell>
          <cell r="BQ38">
            <v>-10072</v>
          </cell>
          <cell r="BR38">
            <v>-10072</v>
          </cell>
          <cell r="BS38">
            <v>-10072</v>
          </cell>
          <cell r="BT38">
            <v>-10072</v>
          </cell>
          <cell r="BV38">
            <v>0</v>
          </cell>
        </row>
        <row r="39">
          <cell r="G39">
            <v>-98989</v>
          </cell>
          <cell r="H39">
            <v>140842</v>
          </cell>
          <cell r="I39">
            <v>-6136300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K39">
            <v>-98989</v>
          </cell>
          <cell r="BL39">
            <v>140842</v>
          </cell>
          <cell r="BM39">
            <v>-6136300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V39">
            <v>0</v>
          </cell>
        </row>
        <row r="40">
          <cell r="G40">
            <v>-5374553</v>
          </cell>
          <cell r="H40">
            <v>-140842</v>
          </cell>
          <cell r="I40">
            <v>5335960</v>
          </cell>
          <cell r="K40">
            <v>-2278870</v>
          </cell>
          <cell r="L40">
            <v>-856319</v>
          </cell>
          <cell r="M40">
            <v>1348912</v>
          </cell>
          <cell r="N40">
            <v>-5168662</v>
          </cell>
          <cell r="O40">
            <v>-2480756</v>
          </cell>
          <cell r="P40">
            <v>-2529340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K40">
            <v>-5374553</v>
          </cell>
          <cell r="BL40">
            <v>-140842</v>
          </cell>
          <cell r="BM40">
            <v>5335960</v>
          </cell>
          <cell r="BN40">
            <v>-1277085</v>
          </cell>
          <cell r="BO40">
            <v>-2278870</v>
          </cell>
          <cell r="BP40">
            <v>-856319</v>
          </cell>
          <cell r="BQ40">
            <v>1348912</v>
          </cell>
          <cell r="BR40">
            <v>-5168662</v>
          </cell>
          <cell r="BS40">
            <v>-2480756</v>
          </cell>
          <cell r="BT40">
            <v>-2529340</v>
          </cell>
          <cell r="BV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-24415</v>
          </cell>
          <cell r="N41">
            <v>0</v>
          </cell>
          <cell r="O41">
            <v>0</v>
          </cell>
          <cell r="P41">
            <v>-10592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-11278</v>
          </cell>
          <cell r="BO41">
            <v>0</v>
          </cell>
          <cell r="BP41">
            <v>0</v>
          </cell>
          <cell r="BQ41">
            <v>-24415</v>
          </cell>
          <cell r="BR41">
            <v>0</v>
          </cell>
          <cell r="BS41">
            <v>0</v>
          </cell>
          <cell r="BT41">
            <v>-10592</v>
          </cell>
          <cell r="BV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-1014824</v>
          </cell>
          <cell r="P42">
            <v>-1775786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-1014824</v>
          </cell>
          <cell r="BT42">
            <v>-1775786</v>
          </cell>
          <cell r="BV42">
            <v>0</v>
          </cell>
        </row>
        <row r="43">
          <cell r="I43">
            <v>3500000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M43">
            <v>3500000</v>
          </cell>
          <cell r="BN43">
            <v>0</v>
          </cell>
        </row>
        <row r="44">
          <cell r="G44">
            <v>696057</v>
          </cell>
          <cell r="H44">
            <v>673029</v>
          </cell>
          <cell r="I44">
            <v>665928</v>
          </cell>
          <cell r="K44">
            <v>664856</v>
          </cell>
          <cell r="L44">
            <v>667932</v>
          </cell>
          <cell r="M44">
            <v>670274</v>
          </cell>
          <cell r="N44">
            <v>672323</v>
          </cell>
          <cell r="O44">
            <v>783679</v>
          </cell>
          <cell r="P44">
            <v>607015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K44">
            <v>696057</v>
          </cell>
          <cell r="BL44">
            <v>673029</v>
          </cell>
          <cell r="BM44">
            <v>665928</v>
          </cell>
          <cell r="BN44">
            <v>661843</v>
          </cell>
          <cell r="BO44">
            <v>664856</v>
          </cell>
          <cell r="BP44">
            <v>667932</v>
          </cell>
          <cell r="BQ44">
            <v>670274</v>
          </cell>
          <cell r="BR44">
            <v>672323</v>
          </cell>
          <cell r="BS44">
            <v>783679</v>
          </cell>
          <cell r="BT44">
            <v>607015</v>
          </cell>
          <cell r="BV44">
            <v>0</v>
          </cell>
        </row>
        <row r="45">
          <cell r="I45">
            <v>-15000000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M45">
            <v>-15000000</v>
          </cell>
        </row>
        <row r="46"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V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11000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11000</v>
          </cell>
          <cell r="BV47">
            <v>0</v>
          </cell>
        </row>
        <row r="48">
          <cell r="I48">
            <v>-7000000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M48">
            <v>-7000000</v>
          </cell>
          <cell r="BN48">
            <v>0</v>
          </cell>
          <cell r="BO48">
            <v>0</v>
          </cell>
          <cell r="BP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W49">
            <v>-300</v>
          </cell>
          <cell r="AX49">
            <v>-300</v>
          </cell>
          <cell r="AY49">
            <v>-300</v>
          </cell>
          <cell r="AZ49">
            <v>-300</v>
          </cell>
          <cell r="BA49">
            <v>-300</v>
          </cell>
          <cell r="BB49">
            <v>-300</v>
          </cell>
          <cell r="BC49">
            <v>-300</v>
          </cell>
          <cell r="BD49">
            <v>-300</v>
          </cell>
          <cell r="BE49">
            <v>-300</v>
          </cell>
          <cell r="BF49">
            <v>-300</v>
          </cell>
          <cell r="BK49">
            <v>-300</v>
          </cell>
          <cell r="BL49">
            <v>-300</v>
          </cell>
          <cell r="BM49">
            <v>-300</v>
          </cell>
          <cell r="BN49">
            <v>-300</v>
          </cell>
          <cell r="BO49">
            <v>-300</v>
          </cell>
          <cell r="BP49">
            <v>-300</v>
          </cell>
          <cell r="BQ49">
            <v>-300</v>
          </cell>
          <cell r="BR49">
            <v>-300</v>
          </cell>
          <cell r="BS49">
            <v>-300</v>
          </cell>
          <cell r="BT49">
            <v>-300</v>
          </cell>
          <cell r="BV49">
            <v>0</v>
          </cell>
        </row>
        <row r="50">
          <cell r="G50">
            <v>-798438</v>
          </cell>
          <cell r="H50">
            <v>-3093798</v>
          </cell>
          <cell r="I50">
            <v>-1849732</v>
          </cell>
          <cell r="K50">
            <v>2989380</v>
          </cell>
          <cell r="L50">
            <v>-1134002</v>
          </cell>
          <cell r="M50">
            <v>295515</v>
          </cell>
          <cell r="N50">
            <v>2337222</v>
          </cell>
          <cell r="O50">
            <v>-5978958</v>
          </cell>
          <cell r="P50">
            <v>4062401</v>
          </cell>
          <cell r="U50">
            <v>11544962</v>
          </cell>
          <cell r="V50">
            <v>-17156193</v>
          </cell>
          <cell r="W50">
            <v>845946</v>
          </cell>
          <cell r="X50">
            <v>-10825420</v>
          </cell>
          <cell r="Y50">
            <v>-10321905</v>
          </cell>
          <cell r="Z50">
            <v>-5554056</v>
          </cell>
          <cell r="AA50">
            <v>127330</v>
          </cell>
          <cell r="AB50">
            <v>408002</v>
          </cell>
          <cell r="AC50">
            <v>1051380</v>
          </cell>
          <cell r="AD50">
            <v>5482792</v>
          </cell>
          <cell r="AI50">
            <v>17914</v>
          </cell>
          <cell r="AJ50">
            <v>-37204</v>
          </cell>
          <cell r="AK50">
            <v>-22190</v>
          </cell>
          <cell r="AL50">
            <v>-16427</v>
          </cell>
          <cell r="AM50">
            <v>-20567</v>
          </cell>
          <cell r="AN50">
            <v>-7271</v>
          </cell>
          <cell r="AO50">
            <v>-3642</v>
          </cell>
          <cell r="AP50">
            <v>-2725</v>
          </cell>
          <cell r="AQ50">
            <v>10963</v>
          </cell>
          <cell r="AR50">
            <v>37892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K50">
            <v>10764438</v>
          </cell>
          <cell r="BL50">
            <v>-20287195</v>
          </cell>
          <cell r="BM50">
            <v>-1025976</v>
          </cell>
          <cell r="BN50">
            <v>-11020924</v>
          </cell>
          <cell r="BO50">
            <v>-7353092</v>
          </cell>
          <cell r="BP50">
            <v>-6695329</v>
          </cell>
          <cell r="BQ50">
            <v>419203</v>
          </cell>
          <cell r="BR50">
            <v>2742499</v>
          </cell>
          <cell r="BS50">
            <v>-4916615</v>
          </cell>
          <cell r="BT50">
            <v>9583085</v>
          </cell>
          <cell r="BV50">
            <v>0</v>
          </cell>
        </row>
        <row r="51">
          <cell r="G51">
            <v>-22887</v>
          </cell>
          <cell r="H51">
            <v>-20893</v>
          </cell>
          <cell r="I51">
            <v>-21550</v>
          </cell>
          <cell r="K51">
            <v>-21945</v>
          </cell>
          <cell r="L51">
            <v>-21058</v>
          </cell>
          <cell r="M51">
            <v>6003</v>
          </cell>
          <cell r="N51">
            <v>-17776</v>
          </cell>
          <cell r="O51">
            <v>-21140</v>
          </cell>
          <cell r="P51">
            <v>-17828</v>
          </cell>
          <cell r="U51">
            <v>-13859</v>
          </cell>
          <cell r="V51">
            <v>-12651</v>
          </cell>
          <cell r="W51">
            <v>-13050</v>
          </cell>
          <cell r="X51">
            <v>-12873</v>
          </cell>
          <cell r="Y51">
            <v>-13289</v>
          </cell>
          <cell r="Z51">
            <v>-12752</v>
          </cell>
          <cell r="AA51">
            <v>-14359</v>
          </cell>
          <cell r="AB51">
            <v>-13352</v>
          </cell>
          <cell r="AC51">
            <v>-12801</v>
          </cell>
          <cell r="AD51">
            <v>-13391</v>
          </cell>
          <cell r="AI51">
            <v>-142</v>
          </cell>
          <cell r="AJ51">
            <v>-130</v>
          </cell>
          <cell r="AK51">
            <v>-134</v>
          </cell>
          <cell r="AL51">
            <v>-132</v>
          </cell>
          <cell r="AM51">
            <v>-136</v>
          </cell>
          <cell r="AN51">
            <v>-131</v>
          </cell>
          <cell r="AO51">
            <v>805</v>
          </cell>
          <cell r="AP51">
            <v>0</v>
          </cell>
          <cell r="AQ51">
            <v>-131</v>
          </cell>
          <cell r="AR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K51">
            <v>-36888</v>
          </cell>
          <cell r="BL51">
            <v>-33674</v>
          </cell>
          <cell r="BM51">
            <v>-34734</v>
          </cell>
          <cell r="BN51">
            <v>-34264</v>
          </cell>
          <cell r="BO51">
            <v>-35370</v>
          </cell>
          <cell r="BP51">
            <v>-33941</v>
          </cell>
          <cell r="BQ51">
            <v>-7551</v>
          </cell>
          <cell r="BR51">
            <v>-31128</v>
          </cell>
          <cell r="BS51">
            <v>-34072</v>
          </cell>
          <cell r="BT51">
            <v>-31219</v>
          </cell>
          <cell r="BV51">
            <v>0</v>
          </cell>
        </row>
        <row r="52">
          <cell r="G52">
            <v>-20136</v>
          </cell>
          <cell r="H52">
            <v>-7870</v>
          </cell>
          <cell r="I52">
            <v>-196581</v>
          </cell>
          <cell r="K52">
            <v>-45726</v>
          </cell>
          <cell r="L52">
            <v>15240</v>
          </cell>
          <cell r="M52">
            <v>-8297</v>
          </cell>
          <cell r="N52">
            <v>55110</v>
          </cell>
          <cell r="O52">
            <v>-61946</v>
          </cell>
          <cell r="P52">
            <v>-24048</v>
          </cell>
          <cell r="U52">
            <v>-17720</v>
          </cell>
          <cell r="V52">
            <v>-6926</v>
          </cell>
          <cell r="W52">
            <v>-173002</v>
          </cell>
          <cell r="X52">
            <v>-67933</v>
          </cell>
          <cell r="Y52">
            <v>-40241</v>
          </cell>
          <cell r="Z52">
            <v>13412</v>
          </cell>
          <cell r="AA52">
            <v>-7302</v>
          </cell>
          <cell r="AB52">
            <v>48498</v>
          </cell>
          <cell r="AC52">
            <v>-54516</v>
          </cell>
          <cell r="AD52">
            <v>-21163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K52">
            <v>-37856</v>
          </cell>
          <cell r="BL52">
            <v>-14796</v>
          </cell>
          <cell r="BM52">
            <v>-369583</v>
          </cell>
          <cell r="BN52">
            <v>-145124</v>
          </cell>
          <cell r="BO52">
            <v>-85967</v>
          </cell>
          <cell r="BP52">
            <v>28652</v>
          </cell>
          <cell r="BQ52">
            <v>-15599</v>
          </cell>
          <cell r="BR52">
            <v>103608</v>
          </cell>
          <cell r="BS52">
            <v>-116462</v>
          </cell>
          <cell r="BT52">
            <v>-45211</v>
          </cell>
          <cell r="BV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V53">
            <v>0</v>
          </cell>
        </row>
        <row r="54">
          <cell r="G54">
            <v>-739</v>
          </cell>
          <cell r="H54">
            <v>-15</v>
          </cell>
          <cell r="I54">
            <v>-15763</v>
          </cell>
          <cell r="K54">
            <v>12342</v>
          </cell>
          <cell r="L54">
            <v>54511</v>
          </cell>
          <cell r="M54">
            <v>-7314</v>
          </cell>
          <cell r="N54">
            <v>0</v>
          </cell>
          <cell r="O54">
            <v>-3279</v>
          </cell>
          <cell r="P54">
            <v>-1620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-20152</v>
          </cell>
          <cell r="Z54">
            <v>34851</v>
          </cell>
          <cell r="AA54">
            <v>-4676</v>
          </cell>
          <cell r="AB54">
            <v>0</v>
          </cell>
          <cell r="AC54">
            <v>-2097</v>
          </cell>
          <cell r="AD54">
            <v>-1036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K54">
            <v>-739</v>
          </cell>
          <cell r="BL54">
            <v>-15</v>
          </cell>
          <cell r="BM54">
            <v>-15763</v>
          </cell>
          <cell r="BN54">
            <v>-27343</v>
          </cell>
          <cell r="BO54">
            <v>-7810</v>
          </cell>
          <cell r="BP54">
            <v>89362</v>
          </cell>
          <cell r="BQ54">
            <v>-11990</v>
          </cell>
          <cell r="BR54">
            <v>0</v>
          </cell>
          <cell r="BS54">
            <v>-5376</v>
          </cell>
          <cell r="BT54">
            <v>-2656</v>
          </cell>
          <cell r="BV54">
            <v>0</v>
          </cell>
        </row>
        <row r="55">
          <cell r="G55">
            <v>743350</v>
          </cell>
          <cell r="H55">
            <v>743350</v>
          </cell>
          <cell r="I55">
            <v>743350</v>
          </cell>
          <cell r="K55">
            <v>743350</v>
          </cell>
          <cell r="L55">
            <v>743350</v>
          </cell>
          <cell r="M55">
            <v>743350</v>
          </cell>
          <cell r="N55">
            <v>743350</v>
          </cell>
          <cell r="O55">
            <v>743350</v>
          </cell>
          <cell r="P55">
            <v>743350</v>
          </cell>
          <cell r="U55">
            <v>495563</v>
          </cell>
          <cell r="V55">
            <v>495563</v>
          </cell>
          <cell r="W55">
            <v>495563</v>
          </cell>
          <cell r="X55">
            <v>495563</v>
          </cell>
          <cell r="Y55">
            <v>495563</v>
          </cell>
          <cell r="Z55">
            <v>495563</v>
          </cell>
          <cell r="AA55">
            <v>495563</v>
          </cell>
          <cell r="AB55">
            <v>495563</v>
          </cell>
          <cell r="AC55">
            <v>495563</v>
          </cell>
          <cell r="AD55">
            <v>495563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K55">
            <v>1238913</v>
          </cell>
          <cell r="BL55">
            <v>1238913</v>
          </cell>
          <cell r="BM55">
            <v>1238913</v>
          </cell>
          <cell r="BN55">
            <v>1238913</v>
          </cell>
          <cell r="BO55">
            <v>1238913</v>
          </cell>
          <cell r="BP55">
            <v>1238913</v>
          </cell>
          <cell r="BQ55">
            <v>1238913</v>
          </cell>
          <cell r="BR55">
            <v>1238913</v>
          </cell>
          <cell r="BS55">
            <v>1238913</v>
          </cell>
          <cell r="BT55">
            <v>1238913</v>
          </cell>
          <cell r="BV55">
            <v>0</v>
          </cell>
        </row>
        <row r="56">
          <cell r="G56">
            <v>-450971</v>
          </cell>
          <cell r="H56">
            <v>-659928</v>
          </cell>
          <cell r="I56">
            <v>-820322</v>
          </cell>
          <cell r="K56">
            <v>-502007</v>
          </cell>
          <cell r="L56">
            <v>-533120</v>
          </cell>
          <cell r="M56">
            <v>-738933</v>
          </cell>
          <cell r="N56">
            <v>-473896</v>
          </cell>
          <cell r="O56">
            <v>-476693</v>
          </cell>
          <cell r="P56">
            <v>-1301633</v>
          </cell>
          <cell r="U56">
            <v>-92</v>
          </cell>
          <cell r="V56">
            <v>3933</v>
          </cell>
          <cell r="W56">
            <v>-200463</v>
          </cell>
          <cell r="X56">
            <v>-131812</v>
          </cell>
          <cell r="Y56">
            <v>-85087</v>
          </cell>
          <cell r="Z56">
            <v>-128619</v>
          </cell>
          <cell r="AA56">
            <v>-115194</v>
          </cell>
          <cell r="AB56">
            <v>-158365</v>
          </cell>
          <cell r="AC56">
            <v>-155713</v>
          </cell>
          <cell r="AD56">
            <v>-352623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K56">
            <v>-451063</v>
          </cell>
          <cell r="BL56">
            <v>-655995</v>
          </cell>
          <cell r="BM56">
            <v>-1020785</v>
          </cell>
          <cell r="BN56">
            <v>-489490</v>
          </cell>
          <cell r="BO56">
            <v>-587094</v>
          </cell>
          <cell r="BP56">
            <v>-661739</v>
          </cell>
          <cell r="BQ56">
            <v>-854127</v>
          </cell>
          <cell r="BR56">
            <v>-632261</v>
          </cell>
          <cell r="BS56">
            <v>-632406</v>
          </cell>
          <cell r="BT56">
            <v>-1654256</v>
          </cell>
          <cell r="BV56">
            <v>0</v>
          </cell>
        </row>
        <row r="57">
          <cell r="G57">
            <v>213509</v>
          </cell>
          <cell r="H57">
            <v>213509</v>
          </cell>
          <cell r="I57">
            <v>213509</v>
          </cell>
          <cell r="K57">
            <v>213509</v>
          </cell>
          <cell r="L57">
            <v>213509</v>
          </cell>
          <cell r="M57">
            <v>383712</v>
          </cell>
          <cell r="N57">
            <v>383712</v>
          </cell>
          <cell r="O57">
            <v>383712</v>
          </cell>
          <cell r="P57">
            <v>383712</v>
          </cell>
          <cell r="U57">
            <v>49314</v>
          </cell>
          <cell r="V57">
            <v>49314</v>
          </cell>
          <cell r="W57">
            <v>49314</v>
          </cell>
          <cell r="X57">
            <v>49314</v>
          </cell>
          <cell r="Y57">
            <v>49314</v>
          </cell>
          <cell r="Z57">
            <v>49314</v>
          </cell>
          <cell r="AA57">
            <v>92514</v>
          </cell>
          <cell r="AB57">
            <v>92514</v>
          </cell>
          <cell r="AC57">
            <v>92514</v>
          </cell>
          <cell r="AD57">
            <v>92514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K57">
            <v>262823</v>
          </cell>
          <cell r="BL57">
            <v>262823</v>
          </cell>
          <cell r="BM57">
            <v>262823</v>
          </cell>
          <cell r="BN57">
            <v>262823</v>
          </cell>
          <cell r="BO57">
            <v>262823</v>
          </cell>
          <cell r="BP57">
            <v>262823</v>
          </cell>
          <cell r="BQ57">
            <v>476226</v>
          </cell>
          <cell r="BR57">
            <v>476226</v>
          </cell>
          <cell r="BS57">
            <v>476226</v>
          </cell>
          <cell r="BT57">
            <v>476226</v>
          </cell>
          <cell r="BV57">
            <v>0</v>
          </cell>
        </row>
        <row r="58">
          <cell r="G58">
            <v>376163</v>
          </cell>
          <cell r="H58">
            <v>317119</v>
          </cell>
          <cell r="I58">
            <v>333202</v>
          </cell>
          <cell r="K58">
            <v>379341</v>
          </cell>
          <cell r="L58">
            <v>414799</v>
          </cell>
          <cell r="M58">
            <v>352196</v>
          </cell>
          <cell r="N58">
            <v>120934</v>
          </cell>
          <cell r="O58">
            <v>97361</v>
          </cell>
          <cell r="P58">
            <v>88050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K58">
            <v>376163</v>
          </cell>
          <cell r="BL58">
            <v>317119</v>
          </cell>
          <cell r="BM58">
            <v>333202</v>
          </cell>
          <cell r="BN58">
            <v>338057</v>
          </cell>
          <cell r="BO58">
            <v>379341</v>
          </cell>
          <cell r="BP58">
            <v>414799</v>
          </cell>
          <cell r="BQ58">
            <v>352196</v>
          </cell>
          <cell r="BR58">
            <v>120934</v>
          </cell>
          <cell r="BS58">
            <v>97361</v>
          </cell>
          <cell r="BT58">
            <v>88050</v>
          </cell>
          <cell r="BV58">
            <v>0</v>
          </cell>
        </row>
        <row r="59">
          <cell r="G59">
            <v>25000</v>
          </cell>
          <cell r="H59">
            <v>25000</v>
          </cell>
          <cell r="I59">
            <v>25000</v>
          </cell>
          <cell r="K59">
            <v>25000</v>
          </cell>
          <cell r="L59">
            <v>25000</v>
          </cell>
          <cell r="M59">
            <v>25000</v>
          </cell>
          <cell r="N59">
            <v>25000</v>
          </cell>
          <cell r="O59">
            <v>25000</v>
          </cell>
          <cell r="P59">
            <v>25000</v>
          </cell>
          <cell r="U59">
            <v>35000</v>
          </cell>
          <cell r="V59">
            <v>35000</v>
          </cell>
          <cell r="W59">
            <v>35000</v>
          </cell>
          <cell r="X59">
            <v>35000</v>
          </cell>
          <cell r="Y59">
            <v>35000</v>
          </cell>
          <cell r="Z59">
            <v>35000</v>
          </cell>
          <cell r="AA59">
            <v>35000</v>
          </cell>
          <cell r="AB59">
            <v>35000</v>
          </cell>
          <cell r="AC59">
            <v>35000</v>
          </cell>
          <cell r="AD59">
            <v>35000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K59">
            <v>60000</v>
          </cell>
          <cell r="BL59">
            <v>60000</v>
          </cell>
          <cell r="BM59">
            <v>60000</v>
          </cell>
          <cell r="BN59">
            <v>60000</v>
          </cell>
          <cell r="BO59">
            <v>60000</v>
          </cell>
          <cell r="BP59">
            <v>60000</v>
          </cell>
          <cell r="BQ59">
            <v>60000</v>
          </cell>
          <cell r="BR59">
            <v>60000</v>
          </cell>
          <cell r="BS59">
            <v>60000</v>
          </cell>
          <cell r="BT59">
            <v>60000</v>
          </cell>
          <cell r="BV59">
            <v>0</v>
          </cell>
        </row>
        <row r="60">
          <cell r="G60">
            <v>553607</v>
          </cell>
          <cell r="H60">
            <v>1818029</v>
          </cell>
          <cell r="I60">
            <v>926877</v>
          </cell>
          <cell r="K60">
            <v>-1645901</v>
          </cell>
          <cell r="L60">
            <v>2074864</v>
          </cell>
          <cell r="M60">
            <v>2248371</v>
          </cell>
          <cell r="N60">
            <v>-5973392</v>
          </cell>
          <cell r="O60">
            <v>2342593</v>
          </cell>
          <cell r="P60">
            <v>3197690</v>
          </cell>
          <cell r="U60">
            <v>-1402525</v>
          </cell>
          <cell r="V60">
            <v>17100930</v>
          </cell>
          <cell r="W60">
            <v>8889083</v>
          </cell>
          <cell r="X60">
            <v>9991837</v>
          </cell>
          <cell r="Y60">
            <v>3650150</v>
          </cell>
          <cell r="Z60">
            <v>2244198</v>
          </cell>
          <cell r="AA60">
            <v>-2694587</v>
          </cell>
          <cell r="AB60">
            <v>-4215764</v>
          </cell>
          <cell r="AC60">
            <v>-5060991</v>
          </cell>
          <cell r="AD60">
            <v>-9340780</v>
          </cell>
          <cell r="AI60">
            <v>-203051</v>
          </cell>
          <cell r="AJ60">
            <v>97192</v>
          </cell>
          <cell r="AK60">
            <v>-43975</v>
          </cell>
          <cell r="AL60">
            <v>35171</v>
          </cell>
          <cell r="AM60">
            <v>-65297</v>
          </cell>
          <cell r="AN60">
            <v>18753</v>
          </cell>
          <cell r="AO60">
            <v>61028</v>
          </cell>
          <cell r="AP60">
            <v>-23066</v>
          </cell>
          <cell r="AQ60">
            <v>-104874</v>
          </cell>
          <cell r="AR60">
            <v>-97511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K60">
            <v>-1051969</v>
          </cell>
          <cell r="BL60">
            <v>19016151</v>
          </cell>
          <cell r="BM60">
            <v>9771985</v>
          </cell>
          <cell r="BN60">
            <v>11508169</v>
          </cell>
          <cell r="BO60">
            <v>1938952</v>
          </cell>
          <cell r="BP60">
            <v>4337815</v>
          </cell>
          <cell r="BQ60">
            <v>-385188</v>
          </cell>
          <cell r="BR60">
            <v>-10212222</v>
          </cell>
          <cell r="BS60">
            <v>-2823272</v>
          </cell>
          <cell r="BT60">
            <v>-6240601</v>
          </cell>
          <cell r="BV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V61">
            <v>0</v>
          </cell>
        </row>
        <row r="62">
          <cell r="G62">
            <v>389145</v>
          </cell>
          <cell r="H62">
            <v>427133</v>
          </cell>
          <cell r="I62">
            <v>408139</v>
          </cell>
          <cell r="K62">
            <v>408139</v>
          </cell>
          <cell r="L62">
            <v>408139</v>
          </cell>
          <cell r="M62">
            <v>408139</v>
          </cell>
          <cell r="N62">
            <v>408139</v>
          </cell>
          <cell r="O62">
            <v>408139</v>
          </cell>
          <cell r="P62">
            <v>408139</v>
          </cell>
          <cell r="U62">
            <v>143931</v>
          </cell>
          <cell r="V62">
            <v>157981</v>
          </cell>
          <cell r="W62">
            <v>150956</v>
          </cell>
          <cell r="X62">
            <v>150956</v>
          </cell>
          <cell r="Y62">
            <v>150956</v>
          </cell>
          <cell r="Z62">
            <v>150956</v>
          </cell>
          <cell r="AA62">
            <v>150956</v>
          </cell>
          <cell r="AB62">
            <v>150956</v>
          </cell>
          <cell r="AC62">
            <v>150956</v>
          </cell>
          <cell r="AD62">
            <v>150956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K62">
            <v>533076</v>
          </cell>
          <cell r="BL62">
            <v>585114</v>
          </cell>
          <cell r="BM62">
            <v>559095</v>
          </cell>
          <cell r="BN62">
            <v>559095</v>
          </cell>
          <cell r="BO62">
            <v>559095</v>
          </cell>
          <cell r="BP62">
            <v>559095</v>
          </cell>
          <cell r="BQ62">
            <v>559095</v>
          </cell>
          <cell r="BR62">
            <v>559095</v>
          </cell>
          <cell r="BS62">
            <v>559095</v>
          </cell>
          <cell r="BT62">
            <v>559095</v>
          </cell>
          <cell r="BV62">
            <v>0</v>
          </cell>
        </row>
        <row r="63">
          <cell r="G63">
            <v>-786000</v>
          </cell>
          <cell r="H63">
            <v>-786000</v>
          </cell>
          <cell r="I63">
            <v>-786000</v>
          </cell>
          <cell r="K63">
            <v>-786000</v>
          </cell>
          <cell r="L63">
            <v>-786000</v>
          </cell>
          <cell r="M63">
            <v>-786000</v>
          </cell>
          <cell r="N63">
            <v>-786000</v>
          </cell>
          <cell r="O63">
            <v>-786000</v>
          </cell>
          <cell r="P63">
            <v>-786000</v>
          </cell>
          <cell r="U63">
            <v>-262000</v>
          </cell>
          <cell r="V63">
            <v>-262000</v>
          </cell>
          <cell r="W63">
            <v>-262000</v>
          </cell>
          <cell r="X63">
            <v>-262000</v>
          </cell>
          <cell r="Y63">
            <v>-262000</v>
          </cell>
          <cell r="Z63">
            <v>-262000</v>
          </cell>
          <cell r="AA63">
            <v>-262000</v>
          </cell>
          <cell r="AB63">
            <v>-262000</v>
          </cell>
          <cell r="AC63">
            <v>-262000</v>
          </cell>
          <cell r="AD63">
            <v>-262000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K63">
            <v>-1048000</v>
          </cell>
          <cell r="BL63">
            <v>-1048000</v>
          </cell>
          <cell r="BM63">
            <v>-1048000</v>
          </cell>
          <cell r="BN63">
            <v>-1048000</v>
          </cell>
          <cell r="BO63">
            <v>-1048000</v>
          </cell>
          <cell r="BP63">
            <v>-1048000</v>
          </cell>
          <cell r="BQ63">
            <v>-1048000</v>
          </cell>
          <cell r="BR63">
            <v>-1048000</v>
          </cell>
          <cell r="BS63">
            <v>-1048000</v>
          </cell>
          <cell r="BT63">
            <v>-1048000</v>
          </cell>
          <cell r="BV63">
            <v>0</v>
          </cell>
        </row>
        <row r="64">
          <cell r="G64">
            <v>41250</v>
          </cell>
          <cell r="H64">
            <v>41250</v>
          </cell>
          <cell r="I64">
            <v>122726</v>
          </cell>
          <cell r="K64">
            <v>69589</v>
          </cell>
          <cell r="L64">
            <v>68445</v>
          </cell>
          <cell r="M64">
            <v>69589</v>
          </cell>
          <cell r="N64">
            <v>68445</v>
          </cell>
          <cell r="O64">
            <v>68445</v>
          </cell>
          <cell r="P64">
            <v>68445</v>
          </cell>
          <cell r="U64">
            <v>13750</v>
          </cell>
          <cell r="V64">
            <v>13750</v>
          </cell>
          <cell r="W64">
            <v>103710</v>
          </cell>
          <cell r="X64">
            <v>43760</v>
          </cell>
          <cell r="Y64">
            <v>44491</v>
          </cell>
          <cell r="Z64">
            <v>43760</v>
          </cell>
          <cell r="AA64">
            <v>44491</v>
          </cell>
          <cell r="AB64">
            <v>43760</v>
          </cell>
          <cell r="AC64">
            <v>43760</v>
          </cell>
          <cell r="AD64">
            <v>43760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K64">
            <v>55000</v>
          </cell>
          <cell r="BL64">
            <v>55000</v>
          </cell>
          <cell r="BM64">
            <v>226436</v>
          </cell>
          <cell r="BN64">
            <v>112205</v>
          </cell>
          <cell r="BO64">
            <v>114080</v>
          </cell>
          <cell r="BP64">
            <v>112205</v>
          </cell>
          <cell r="BQ64">
            <v>114080</v>
          </cell>
          <cell r="BR64">
            <v>112205</v>
          </cell>
          <cell r="BS64">
            <v>112205</v>
          </cell>
          <cell r="BT64">
            <v>112205</v>
          </cell>
          <cell r="BV64">
            <v>0</v>
          </cell>
        </row>
        <row r="65">
          <cell r="I65">
            <v>-94977</v>
          </cell>
          <cell r="K65">
            <v>-31659</v>
          </cell>
          <cell r="L65">
            <v>-31659</v>
          </cell>
          <cell r="M65">
            <v>-31659</v>
          </cell>
          <cell r="N65">
            <v>-31659</v>
          </cell>
          <cell r="O65">
            <v>-31659</v>
          </cell>
          <cell r="P65">
            <v>-31659</v>
          </cell>
          <cell r="W65">
            <v>-60723</v>
          </cell>
          <cell r="X65">
            <v>-20241</v>
          </cell>
          <cell r="Y65">
            <v>-20241</v>
          </cell>
          <cell r="Z65">
            <v>-20241</v>
          </cell>
          <cell r="AA65">
            <v>-20241</v>
          </cell>
          <cell r="AB65">
            <v>-20241</v>
          </cell>
          <cell r="AC65">
            <v>-20241</v>
          </cell>
          <cell r="AD65">
            <v>-20241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M65">
            <v>-155700</v>
          </cell>
          <cell r="BN65">
            <v>-51900</v>
          </cell>
          <cell r="BO65">
            <v>-51900</v>
          </cell>
          <cell r="BP65">
            <v>-51900</v>
          </cell>
          <cell r="BQ65">
            <v>-51900</v>
          </cell>
          <cell r="BR65">
            <v>-51900</v>
          </cell>
          <cell r="BS65">
            <v>-51900</v>
          </cell>
          <cell r="BT65">
            <v>-51900</v>
          </cell>
          <cell r="BV65">
            <v>0</v>
          </cell>
        </row>
        <row r="66">
          <cell r="G66">
            <v>134468</v>
          </cell>
          <cell r="H66">
            <v>134468</v>
          </cell>
          <cell r="I66">
            <v>134468</v>
          </cell>
          <cell r="K66">
            <v>134468</v>
          </cell>
          <cell r="L66">
            <v>134468</v>
          </cell>
          <cell r="M66">
            <v>134468</v>
          </cell>
          <cell r="N66">
            <v>134468</v>
          </cell>
          <cell r="O66">
            <v>134468</v>
          </cell>
          <cell r="P66">
            <v>134468</v>
          </cell>
          <cell r="U66">
            <v>33314</v>
          </cell>
          <cell r="V66">
            <v>33314</v>
          </cell>
          <cell r="W66">
            <v>33314</v>
          </cell>
          <cell r="X66">
            <v>33314</v>
          </cell>
          <cell r="Y66">
            <v>33314</v>
          </cell>
          <cell r="Z66">
            <v>33314</v>
          </cell>
          <cell r="AA66">
            <v>33314</v>
          </cell>
          <cell r="AB66">
            <v>33314</v>
          </cell>
          <cell r="AC66">
            <v>33314</v>
          </cell>
          <cell r="AD66">
            <v>33314</v>
          </cell>
          <cell r="AI66">
            <v>725</v>
          </cell>
          <cell r="AJ66">
            <v>725</v>
          </cell>
          <cell r="AK66">
            <v>725</v>
          </cell>
          <cell r="AL66">
            <v>725</v>
          </cell>
          <cell r="AM66">
            <v>725</v>
          </cell>
          <cell r="AN66">
            <v>725</v>
          </cell>
          <cell r="AO66">
            <v>725</v>
          </cell>
          <cell r="AP66">
            <v>725</v>
          </cell>
          <cell r="AQ66">
            <v>725</v>
          </cell>
          <cell r="AR66">
            <v>725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K66">
            <v>168507</v>
          </cell>
          <cell r="BL66">
            <v>168507</v>
          </cell>
          <cell r="BM66">
            <v>168507</v>
          </cell>
          <cell r="BN66">
            <v>168507</v>
          </cell>
          <cell r="BO66">
            <v>168507</v>
          </cell>
          <cell r="BP66">
            <v>168507</v>
          </cell>
          <cell r="BQ66">
            <v>168507</v>
          </cell>
          <cell r="BR66">
            <v>168507</v>
          </cell>
          <cell r="BS66">
            <v>168507</v>
          </cell>
          <cell r="BT66">
            <v>168507</v>
          </cell>
          <cell r="BV66">
            <v>0</v>
          </cell>
        </row>
        <row r="67">
          <cell r="G67">
            <v>-483</v>
          </cell>
          <cell r="H67">
            <v>483</v>
          </cell>
          <cell r="I67">
            <v>32566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K67">
            <v>-483</v>
          </cell>
          <cell r="BL67">
            <v>483</v>
          </cell>
          <cell r="BM67">
            <v>32566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V67">
            <v>0</v>
          </cell>
        </row>
        <row r="68">
          <cell r="O68">
            <v>938080</v>
          </cell>
          <cell r="P68">
            <v>-13367</v>
          </cell>
          <cell r="AC68">
            <v>0</v>
          </cell>
          <cell r="AD68">
            <v>0</v>
          </cell>
          <cell r="AQ68">
            <v>0</v>
          </cell>
          <cell r="AR68">
            <v>0</v>
          </cell>
          <cell r="BE68">
            <v>0</v>
          </cell>
          <cell r="BF68">
            <v>0</v>
          </cell>
          <cell r="BS68">
            <v>938080</v>
          </cell>
        </row>
        <row r="69">
          <cell r="O69">
            <v>0</v>
          </cell>
          <cell r="P69">
            <v>0</v>
          </cell>
          <cell r="AC69">
            <v>0</v>
          </cell>
          <cell r="AD69">
            <v>0</v>
          </cell>
          <cell r="AQ69">
            <v>0</v>
          </cell>
          <cell r="AR69">
            <v>0</v>
          </cell>
          <cell r="BE69">
            <v>1025000</v>
          </cell>
          <cell r="BF69">
            <v>0</v>
          </cell>
          <cell r="BS69">
            <v>1025000</v>
          </cell>
        </row>
        <row r="70">
          <cell r="G70">
            <v>-64000</v>
          </cell>
          <cell r="H70">
            <v>-64000</v>
          </cell>
          <cell r="I70">
            <v>-64000</v>
          </cell>
          <cell r="K70">
            <v>-64000</v>
          </cell>
          <cell r="L70">
            <v>-64000</v>
          </cell>
          <cell r="M70">
            <v>-64000</v>
          </cell>
          <cell r="N70">
            <v>-64000</v>
          </cell>
          <cell r="O70">
            <v>-64000</v>
          </cell>
          <cell r="P70">
            <v>-64000</v>
          </cell>
          <cell r="U70">
            <v>-16000</v>
          </cell>
          <cell r="V70">
            <v>-16000</v>
          </cell>
          <cell r="W70">
            <v>-16000</v>
          </cell>
          <cell r="X70">
            <v>-16000</v>
          </cell>
          <cell r="Y70">
            <v>-16000</v>
          </cell>
          <cell r="Z70">
            <v>-16000</v>
          </cell>
          <cell r="AA70">
            <v>-16000</v>
          </cell>
          <cell r="AB70">
            <v>-16000</v>
          </cell>
          <cell r="AC70">
            <v>-16000</v>
          </cell>
          <cell r="AD70">
            <v>-16000</v>
          </cell>
          <cell r="AI70">
            <v>-300</v>
          </cell>
          <cell r="AJ70">
            <v>-300</v>
          </cell>
          <cell r="AK70">
            <v>-300</v>
          </cell>
          <cell r="AL70">
            <v>-300</v>
          </cell>
          <cell r="AM70">
            <v>-300</v>
          </cell>
          <cell r="AN70">
            <v>-300</v>
          </cell>
          <cell r="AO70">
            <v>-300</v>
          </cell>
          <cell r="AP70">
            <v>-300</v>
          </cell>
          <cell r="AQ70">
            <v>-300</v>
          </cell>
          <cell r="AR70">
            <v>-300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K70">
            <v>-80300</v>
          </cell>
          <cell r="BL70">
            <v>-80300</v>
          </cell>
          <cell r="BM70">
            <v>-80300</v>
          </cell>
          <cell r="BN70">
            <v>-80300</v>
          </cell>
          <cell r="BO70">
            <v>-80300</v>
          </cell>
          <cell r="BP70">
            <v>-80300</v>
          </cell>
          <cell r="BQ70">
            <v>-80300</v>
          </cell>
          <cell r="BR70">
            <v>-80300</v>
          </cell>
          <cell r="BS70">
            <v>-80300</v>
          </cell>
          <cell r="BT70">
            <v>-80300</v>
          </cell>
          <cell r="BV70">
            <v>0</v>
          </cell>
        </row>
        <row r="71">
          <cell r="I71">
            <v>-666000</v>
          </cell>
          <cell r="K71">
            <v>-222000</v>
          </cell>
          <cell r="L71">
            <v>-222000</v>
          </cell>
          <cell r="M71">
            <v>-222000</v>
          </cell>
          <cell r="N71">
            <v>-222000</v>
          </cell>
          <cell r="O71">
            <v>-222000</v>
          </cell>
          <cell r="P71">
            <v>-222000</v>
          </cell>
          <cell r="W71">
            <v>-642000</v>
          </cell>
          <cell r="X71">
            <v>-214000</v>
          </cell>
          <cell r="Y71">
            <v>-214000</v>
          </cell>
          <cell r="Z71">
            <v>-214000</v>
          </cell>
          <cell r="AA71">
            <v>-214000</v>
          </cell>
          <cell r="AB71">
            <v>-214000</v>
          </cell>
          <cell r="AC71">
            <v>-214000</v>
          </cell>
          <cell r="AD71">
            <v>-214000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M71">
            <v>-1308000</v>
          </cell>
          <cell r="BN71">
            <v>-436000</v>
          </cell>
          <cell r="BO71">
            <v>-436000</v>
          </cell>
          <cell r="BP71">
            <v>-436000</v>
          </cell>
          <cell r="BQ71">
            <v>-436000</v>
          </cell>
          <cell r="BR71">
            <v>-436000</v>
          </cell>
          <cell r="BS71">
            <v>-436000</v>
          </cell>
          <cell r="BT71">
            <v>-436000</v>
          </cell>
          <cell r="BV71">
            <v>0</v>
          </cell>
        </row>
        <row r="72">
          <cell r="I72">
            <v>367731</v>
          </cell>
          <cell r="K72">
            <v>123653</v>
          </cell>
          <cell r="L72">
            <v>109244</v>
          </cell>
          <cell r="M72">
            <v>109244</v>
          </cell>
          <cell r="N72">
            <v>109244</v>
          </cell>
          <cell r="O72">
            <v>150696</v>
          </cell>
          <cell r="P72">
            <v>407227</v>
          </cell>
          <cell r="W72">
            <v>353263</v>
          </cell>
          <cell r="X72">
            <v>118631</v>
          </cell>
          <cell r="Y72">
            <v>118635</v>
          </cell>
          <cell r="Z72">
            <v>105418</v>
          </cell>
          <cell r="AA72">
            <v>105418</v>
          </cell>
          <cell r="AB72">
            <v>105418</v>
          </cell>
          <cell r="AC72">
            <v>316882</v>
          </cell>
          <cell r="AD72">
            <v>526772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M72">
            <v>720994</v>
          </cell>
          <cell r="BN72">
            <v>242279</v>
          </cell>
          <cell r="BO72">
            <v>242288</v>
          </cell>
          <cell r="BP72">
            <v>214662</v>
          </cell>
          <cell r="BQ72">
            <v>214662</v>
          </cell>
          <cell r="BR72">
            <v>214662</v>
          </cell>
          <cell r="BS72">
            <v>467578</v>
          </cell>
          <cell r="BT72">
            <v>933999</v>
          </cell>
          <cell r="BV72">
            <v>0</v>
          </cell>
        </row>
        <row r="73">
          <cell r="G73">
            <v>312303</v>
          </cell>
          <cell r="H73">
            <v>312303</v>
          </cell>
          <cell r="I73">
            <v>312303</v>
          </cell>
          <cell r="K73">
            <v>312303</v>
          </cell>
          <cell r="L73">
            <v>312303</v>
          </cell>
          <cell r="M73">
            <v>312303</v>
          </cell>
          <cell r="N73">
            <v>312303</v>
          </cell>
          <cell r="O73">
            <v>647261</v>
          </cell>
          <cell r="P73">
            <v>245330</v>
          </cell>
          <cell r="U73">
            <v>255521</v>
          </cell>
          <cell r="V73">
            <v>255521</v>
          </cell>
          <cell r="W73">
            <v>255521</v>
          </cell>
          <cell r="X73">
            <v>255521</v>
          </cell>
          <cell r="Y73">
            <v>255521</v>
          </cell>
          <cell r="Z73">
            <v>255521</v>
          </cell>
          <cell r="AA73">
            <v>255521</v>
          </cell>
          <cell r="AB73">
            <v>255521</v>
          </cell>
          <cell r="AC73">
            <v>529577</v>
          </cell>
          <cell r="AD73">
            <v>200725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K73">
            <v>567824</v>
          </cell>
          <cell r="BL73">
            <v>567824</v>
          </cell>
          <cell r="BM73">
            <v>567824</v>
          </cell>
          <cell r="BN73">
            <v>567824</v>
          </cell>
          <cell r="BO73">
            <v>567824</v>
          </cell>
          <cell r="BP73">
            <v>567824</v>
          </cell>
          <cell r="BQ73">
            <v>567824</v>
          </cell>
          <cell r="BR73">
            <v>567824</v>
          </cell>
          <cell r="BS73">
            <v>1176838</v>
          </cell>
          <cell r="BT73">
            <v>446055</v>
          </cell>
          <cell r="BV73">
            <v>0</v>
          </cell>
        </row>
        <row r="74">
          <cell r="G74">
            <v>134621</v>
          </cell>
          <cell r="H74">
            <v>56633</v>
          </cell>
          <cell r="I74">
            <v>56636</v>
          </cell>
          <cell r="K74">
            <v>-22750</v>
          </cell>
          <cell r="L74">
            <v>-22750</v>
          </cell>
          <cell r="M74">
            <v>-22750</v>
          </cell>
          <cell r="N74">
            <v>-22750</v>
          </cell>
          <cell r="O74">
            <v>-22750</v>
          </cell>
          <cell r="P74">
            <v>-22750</v>
          </cell>
          <cell r="U74">
            <v>33655</v>
          </cell>
          <cell r="V74">
            <v>30097</v>
          </cell>
          <cell r="W74">
            <v>18879</v>
          </cell>
          <cell r="X74">
            <v>18787</v>
          </cell>
          <cell r="Y74">
            <v>-7583</v>
          </cell>
          <cell r="Z74">
            <v>-7583</v>
          </cell>
          <cell r="AA74">
            <v>-7583</v>
          </cell>
          <cell r="AB74">
            <v>-7583</v>
          </cell>
          <cell r="AC74">
            <v>-7583</v>
          </cell>
          <cell r="AD74">
            <v>-7583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K74">
            <v>168276</v>
          </cell>
          <cell r="BL74">
            <v>86730</v>
          </cell>
          <cell r="BM74">
            <v>75515</v>
          </cell>
          <cell r="BN74">
            <v>75148</v>
          </cell>
          <cell r="BO74">
            <v>-30333</v>
          </cell>
          <cell r="BP74">
            <v>-30333</v>
          </cell>
          <cell r="BQ74">
            <v>-30333</v>
          </cell>
          <cell r="BR74">
            <v>-30333</v>
          </cell>
          <cell r="BS74">
            <v>-30333</v>
          </cell>
          <cell r="BT74">
            <v>-30333</v>
          </cell>
          <cell r="BV74">
            <v>0</v>
          </cell>
        </row>
        <row r="75">
          <cell r="G75">
            <v>40434</v>
          </cell>
          <cell r="H75">
            <v>40434</v>
          </cell>
          <cell r="I75">
            <v>40434</v>
          </cell>
          <cell r="K75">
            <v>40434</v>
          </cell>
          <cell r="L75">
            <v>20656</v>
          </cell>
          <cell r="M75">
            <v>20656</v>
          </cell>
          <cell r="N75">
            <v>20656</v>
          </cell>
          <cell r="O75">
            <v>20655</v>
          </cell>
          <cell r="P75">
            <v>20656</v>
          </cell>
          <cell r="U75">
            <v>25852</v>
          </cell>
          <cell r="V75">
            <v>25852</v>
          </cell>
          <cell r="W75">
            <v>25852</v>
          </cell>
          <cell r="X75">
            <v>25852</v>
          </cell>
          <cell r="Y75">
            <v>25852</v>
          </cell>
          <cell r="Z75">
            <v>13206</v>
          </cell>
          <cell r="AA75">
            <v>13206</v>
          </cell>
          <cell r="AB75">
            <v>13206</v>
          </cell>
          <cell r="AC75">
            <v>13205</v>
          </cell>
          <cell r="AD75">
            <v>13206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K75">
            <v>66286</v>
          </cell>
          <cell r="BL75">
            <v>66286</v>
          </cell>
          <cell r="BM75">
            <v>66286</v>
          </cell>
          <cell r="BN75">
            <v>66286</v>
          </cell>
          <cell r="BO75">
            <v>66286</v>
          </cell>
          <cell r="BP75">
            <v>33862</v>
          </cell>
          <cell r="BQ75">
            <v>33862</v>
          </cell>
          <cell r="BR75">
            <v>33862</v>
          </cell>
          <cell r="BS75">
            <v>33860</v>
          </cell>
          <cell r="BT75">
            <v>33862</v>
          </cell>
          <cell r="BV75">
            <v>0</v>
          </cell>
        </row>
        <row r="76">
          <cell r="G76">
            <v>439874</v>
          </cell>
          <cell r="H76">
            <v>439874</v>
          </cell>
          <cell r="I76">
            <v>439874</v>
          </cell>
          <cell r="K76">
            <v>439117</v>
          </cell>
          <cell r="L76">
            <v>439874</v>
          </cell>
          <cell r="M76">
            <v>439874</v>
          </cell>
          <cell r="N76">
            <v>439874</v>
          </cell>
          <cell r="O76">
            <v>439874</v>
          </cell>
          <cell r="P76">
            <v>439874</v>
          </cell>
          <cell r="U76">
            <v>281231</v>
          </cell>
          <cell r="V76">
            <v>281231</v>
          </cell>
          <cell r="W76">
            <v>281231</v>
          </cell>
          <cell r="X76">
            <v>281231</v>
          </cell>
          <cell r="Y76">
            <v>280747</v>
          </cell>
          <cell r="Z76">
            <v>281231</v>
          </cell>
          <cell r="AA76">
            <v>281231</v>
          </cell>
          <cell r="AB76">
            <v>281231</v>
          </cell>
          <cell r="AC76">
            <v>281231</v>
          </cell>
          <cell r="AD76">
            <v>281231</v>
          </cell>
          <cell r="AI76" t="str">
            <v xml:space="preserve"> </v>
          </cell>
          <cell r="AJ76" t="str">
            <v xml:space="preserve"> </v>
          </cell>
          <cell r="AK76" t="str">
            <v xml:space="preserve"> </v>
          </cell>
          <cell r="AL76" t="str">
            <v xml:space="preserve"> </v>
          </cell>
          <cell r="AM76" t="str">
            <v xml:space="preserve"> </v>
          </cell>
          <cell r="AN76" t="str">
            <v xml:space="preserve"> </v>
          </cell>
          <cell r="AO76" t="str">
            <v xml:space="preserve"> </v>
          </cell>
          <cell r="AP76" t="str">
            <v xml:space="preserve"> </v>
          </cell>
          <cell r="AQ76" t="str">
            <v xml:space="preserve"> </v>
          </cell>
          <cell r="AR76" t="str">
            <v xml:space="preserve"> 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K76">
            <v>721105</v>
          </cell>
          <cell r="BL76">
            <v>721105</v>
          </cell>
          <cell r="BM76">
            <v>721105</v>
          </cell>
          <cell r="BN76">
            <v>721105</v>
          </cell>
          <cell r="BO76">
            <v>719864</v>
          </cell>
          <cell r="BP76">
            <v>721105</v>
          </cell>
          <cell r="BQ76">
            <v>721105</v>
          </cell>
          <cell r="BR76">
            <v>721105</v>
          </cell>
          <cell r="BS76">
            <v>721105</v>
          </cell>
          <cell r="BT76">
            <v>721105</v>
          </cell>
          <cell r="BV76">
            <v>0</v>
          </cell>
        </row>
        <row r="77">
          <cell r="G77">
            <v>0</v>
          </cell>
          <cell r="H77">
            <v>-4146</v>
          </cell>
          <cell r="I77">
            <v>-2567</v>
          </cell>
          <cell r="K77">
            <v>-5176</v>
          </cell>
          <cell r="L77">
            <v>-5622</v>
          </cell>
          <cell r="M77">
            <v>-4963</v>
          </cell>
          <cell r="N77">
            <v>-10196</v>
          </cell>
          <cell r="O77">
            <v>-9604</v>
          </cell>
          <cell r="P77">
            <v>-9136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K77">
            <v>0</v>
          </cell>
          <cell r="BL77">
            <v>-4146</v>
          </cell>
          <cell r="BM77">
            <v>-2567</v>
          </cell>
          <cell r="BN77">
            <v>-2690</v>
          </cell>
          <cell r="BO77">
            <v>-5176</v>
          </cell>
          <cell r="BP77">
            <v>-5622</v>
          </cell>
          <cell r="BQ77">
            <v>-4963</v>
          </cell>
          <cell r="BR77">
            <v>-10196</v>
          </cell>
          <cell r="BS77">
            <v>-9604</v>
          </cell>
          <cell r="BT77">
            <v>-9136</v>
          </cell>
          <cell r="BV77">
            <v>0</v>
          </cell>
        </row>
        <row r="78">
          <cell r="G78">
            <v>37508</v>
          </cell>
          <cell r="H78">
            <v>37508</v>
          </cell>
          <cell r="I78">
            <v>37508</v>
          </cell>
          <cell r="K78">
            <v>37508</v>
          </cell>
          <cell r="L78">
            <v>37508</v>
          </cell>
          <cell r="M78">
            <v>37508</v>
          </cell>
          <cell r="N78">
            <v>37508</v>
          </cell>
          <cell r="O78">
            <v>37508</v>
          </cell>
          <cell r="P78">
            <v>41215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K78">
            <v>37508</v>
          </cell>
          <cell r="BL78">
            <v>37508</v>
          </cell>
          <cell r="BM78">
            <v>37508</v>
          </cell>
          <cell r="BN78">
            <v>37508</v>
          </cell>
          <cell r="BO78">
            <v>37508</v>
          </cell>
          <cell r="BP78">
            <v>37508</v>
          </cell>
          <cell r="BQ78">
            <v>37508</v>
          </cell>
          <cell r="BR78">
            <v>37508</v>
          </cell>
          <cell r="BS78">
            <v>37508</v>
          </cell>
          <cell r="BT78">
            <v>41215</v>
          </cell>
          <cell r="BV78">
            <v>0</v>
          </cell>
        </row>
        <row r="79">
          <cell r="G79">
            <v>-6000</v>
          </cell>
          <cell r="H79">
            <v>-6000</v>
          </cell>
          <cell r="I79">
            <v>-6000</v>
          </cell>
          <cell r="K79">
            <v>-6000</v>
          </cell>
          <cell r="L79">
            <v>-6000</v>
          </cell>
          <cell r="M79">
            <v>-6000</v>
          </cell>
          <cell r="N79">
            <v>-6000</v>
          </cell>
          <cell r="O79">
            <v>-6000</v>
          </cell>
          <cell r="P79">
            <v>-6000</v>
          </cell>
          <cell r="U79">
            <v>-3000</v>
          </cell>
          <cell r="V79">
            <v>-3000</v>
          </cell>
          <cell r="W79">
            <v>-3000</v>
          </cell>
          <cell r="X79">
            <v>-3000</v>
          </cell>
          <cell r="Y79">
            <v>-3000</v>
          </cell>
          <cell r="Z79">
            <v>-3000</v>
          </cell>
          <cell r="AA79">
            <v>-3000</v>
          </cell>
          <cell r="AB79">
            <v>-3000</v>
          </cell>
          <cell r="AC79">
            <v>-3000</v>
          </cell>
          <cell r="AD79">
            <v>-3000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K79">
            <v>-9000</v>
          </cell>
          <cell r="BL79">
            <v>-9000</v>
          </cell>
          <cell r="BM79">
            <v>-9000</v>
          </cell>
          <cell r="BN79">
            <v>-9000</v>
          </cell>
          <cell r="BO79">
            <v>-9000</v>
          </cell>
          <cell r="BP79">
            <v>-9000</v>
          </cell>
          <cell r="BQ79">
            <v>-9000</v>
          </cell>
          <cell r="BR79">
            <v>-9000</v>
          </cell>
          <cell r="BS79">
            <v>-9000</v>
          </cell>
          <cell r="BT79">
            <v>-9000</v>
          </cell>
          <cell r="BV79">
            <v>0</v>
          </cell>
        </row>
        <row r="80">
          <cell r="G80">
            <v>0</v>
          </cell>
          <cell r="H80">
            <v>-968363</v>
          </cell>
          <cell r="I80">
            <v>0</v>
          </cell>
          <cell r="K80">
            <v>-1083572</v>
          </cell>
          <cell r="L80">
            <v>0</v>
          </cell>
          <cell r="M80">
            <v>0</v>
          </cell>
          <cell r="N80">
            <v>-1066959</v>
          </cell>
          <cell r="O80">
            <v>0</v>
          </cell>
          <cell r="P80">
            <v>0</v>
          </cell>
          <cell r="U80">
            <v>0</v>
          </cell>
          <cell r="V80">
            <v>-322788</v>
          </cell>
          <cell r="W80">
            <v>0</v>
          </cell>
          <cell r="X80">
            <v>0</v>
          </cell>
          <cell r="Y80">
            <v>-361191</v>
          </cell>
          <cell r="Z80">
            <v>0</v>
          </cell>
          <cell r="AA80">
            <v>0</v>
          </cell>
          <cell r="AB80">
            <v>-355653</v>
          </cell>
          <cell r="AC80">
            <v>0</v>
          </cell>
          <cell r="AD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K80">
            <v>0</v>
          </cell>
          <cell r="BL80">
            <v>-1291151</v>
          </cell>
          <cell r="BM80">
            <v>0</v>
          </cell>
          <cell r="BN80">
            <v>0</v>
          </cell>
          <cell r="BO80">
            <v>-1444763</v>
          </cell>
          <cell r="BP80">
            <v>0</v>
          </cell>
          <cell r="BQ80">
            <v>0</v>
          </cell>
          <cell r="BR80">
            <v>-1422612</v>
          </cell>
          <cell r="BS80">
            <v>0</v>
          </cell>
          <cell r="BT80">
            <v>0</v>
          </cell>
          <cell r="BV80">
            <v>0</v>
          </cell>
        </row>
        <row r="81">
          <cell r="G81">
            <v>18092</v>
          </cell>
          <cell r="H81">
            <v>20919</v>
          </cell>
          <cell r="I81">
            <v>18465</v>
          </cell>
          <cell r="K81">
            <v>19166</v>
          </cell>
          <cell r="L81">
            <v>26977</v>
          </cell>
          <cell r="M81">
            <v>17672</v>
          </cell>
          <cell r="N81">
            <v>19388</v>
          </cell>
          <cell r="O81">
            <v>-4906</v>
          </cell>
          <cell r="P81">
            <v>20215</v>
          </cell>
          <cell r="U81">
            <v>6506</v>
          </cell>
          <cell r="V81">
            <v>7523</v>
          </cell>
          <cell r="W81">
            <v>6640</v>
          </cell>
          <cell r="X81">
            <v>6710</v>
          </cell>
          <cell r="Y81">
            <v>6892</v>
          </cell>
          <cell r="Z81">
            <v>9702</v>
          </cell>
          <cell r="AA81">
            <v>6355</v>
          </cell>
          <cell r="AB81">
            <v>6972</v>
          </cell>
          <cell r="AC81">
            <v>-1764</v>
          </cell>
          <cell r="AD81">
            <v>7270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K81">
            <v>24598</v>
          </cell>
          <cell r="BL81">
            <v>28442</v>
          </cell>
          <cell r="BM81">
            <v>25105</v>
          </cell>
          <cell r="BN81">
            <v>25370</v>
          </cell>
          <cell r="BO81">
            <v>26058</v>
          </cell>
          <cell r="BP81">
            <v>36679</v>
          </cell>
          <cell r="BQ81">
            <v>24027</v>
          </cell>
          <cell r="BR81">
            <v>26360</v>
          </cell>
          <cell r="BS81">
            <v>-6670</v>
          </cell>
          <cell r="BT81">
            <v>27485</v>
          </cell>
          <cell r="BV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W82">
            <v>-67193</v>
          </cell>
          <cell r="AX82">
            <v>0</v>
          </cell>
          <cell r="AY82">
            <v>25380</v>
          </cell>
          <cell r="AZ82">
            <v>0</v>
          </cell>
          <cell r="BA82">
            <v>0</v>
          </cell>
          <cell r="BB82">
            <v>2624</v>
          </cell>
          <cell r="BC82">
            <v>2361</v>
          </cell>
          <cell r="BD82">
            <v>1062007</v>
          </cell>
          <cell r="BE82">
            <v>0</v>
          </cell>
          <cell r="BF82">
            <v>2000</v>
          </cell>
          <cell r="BK82">
            <v>-67193</v>
          </cell>
          <cell r="BL82">
            <v>0</v>
          </cell>
          <cell r="BM82">
            <v>25380</v>
          </cell>
          <cell r="BN82">
            <v>0</v>
          </cell>
          <cell r="BO82">
            <v>0</v>
          </cell>
          <cell r="BP82">
            <v>2624</v>
          </cell>
          <cell r="BQ82">
            <v>2361</v>
          </cell>
          <cell r="BR82">
            <v>1062007</v>
          </cell>
          <cell r="BS82">
            <v>0</v>
          </cell>
          <cell r="BT82">
            <v>2000</v>
          </cell>
          <cell r="BV82">
            <v>0</v>
          </cell>
        </row>
        <row r="83">
          <cell r="G83">
            <v>-20419</v>
          </cell>
          <cell r="H83">
            <v>-20419</v>
          </cell>
          <cell r="I83">
            <v>-20419</v>
          </cell>
          <cell r="K83">
            <v>-20419</v>
          </cell>
          <cell r="L83">
            <v>-20419</v>
          </cell>
          <cell r="M83">
            <v>-20419</v>
          </cell>
          <cell r="N83">
            <v>-20419</v>
          </cell>
          <cell r="O83">
            <v>-20419</v>
          </cell>
          <cell r="P83">
            <v>-20419</v>
          </cell>
          <cell r="U83">
            <v>-16706</v>
          </cell>
          <cell r="V83">
            <v>-16706</v>
          </cell>
          <cell r="W83">
            <v>-16706</v>
          </cell>
          <cell r="X83">
            <v>-16706</v>
          </cell>
          <cell r="Y83">
            <v>-16706</v>
          </cell>
          <cell r="Z83">
            <v>-16706</v>
          </cell>
          <cell r="AA83">
            <v>-16706</v>
          </cell>
          <cell r="AB83">
            <v>-16706</v>
          </cell>
          <cell r="AC83">
            <v>-16706</v>
          </cell>
          <cell r="AD83">
            <v>-16706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K83">
            <v>-37125</v>
          </cell>
          <cell r="BL83">
            <v>-37125</v>
          </cell>
          <cell r="BM83">
            <v>-37125</v>
          </cell>
          <cell r="BN83">
            <v>-37125</v>
          </cell>
          <cell r="BO83">
            <v>-37125</v>
          </cell>
          <cell r="BP83">
            <v>-37125</v>
          </cell>
          <cell r="BQ83">
            <v>-37125</v>
          </cell>
          <cell r="BR83">
            <v>-37125</v>
          </cell>
          <cell r="BS83">
            <v>-37125</v>
          </cell>
          <cell r="BT83">
            <v>-37125</v>
          </cell>
          <cell r="BV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W84">
            <v>0</v>
          </cell>
          <cell r="AX84">
            <v>0</v>
          </cell>
          <cell r="AY84">
            <v>1000000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1375000</v>
          </cell>
          <cell r="BF84">
            <v>0</v>
          </cell>
          <cell r="BK84">
            <v>0</v>
          </cell>
          <cell r="BL84">
            <v>0</v>
          </cell>
          <cell r="BM84">
            <v>1000000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1375000</v>
          </cell>
          <cell r="BT84">
            <v>0</v>
          </cell>
          <cell r="BV84">
            <v>0</v>
          </cell>
        </row>
        <row r="85">
          <cell r="G85">
            <v>1915900</v>
          </cell>
          <cell r="H85">
            <v>1915900</v>
          </cell>
          <cell r="I85">
            <v>1915900</v>
          </cell>
          <cell r="K85">
            <v>1915900</v>
          </cell>
          <cell r="L85">
            <v>1915900</v>
          </cell>
          <cell r="M85">
            <v>1915900</v>
          </cell>
          <cell r="N85">
            <v>1915900</v>
          </cell>
          <cell r="O85">
            <v>1915900</v>
          </cell>
          <cell r="P85">
            <v>1915900</v>
          </cell>
          <cell r="U85">
            <v>638633</v>
          </cell>
          <cell r="V85">
            <v>638633</v>
          </cell>
          <cell r="W85">
            <v>638633</v>
          </cell>
          <cell r="X85">
            <v>638633</v>
          </cell>
          <cell r="Y85">
            <v>638633</v>
          </cell>
          <cell r="Z85">
            <v>638633</v>
          </cell>
          <cell r="AA85">
            <v>638633</v>
          </cell>
          <cell r="AB85">
            <v>638633</v>
          </cell>
          <cell r="AC85">
            <v>638633</v>
          </cell>
          <cell r="AD85">
            <v>638633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K85">
            <v>2554533</v>
          </cell>
          <cell r="BL85">
            <v>2554533</v>
          </cell>
          <cell r="BM85">
            <v>2554533</v>
          </cell>
          <cell r="BN85">
            <v>2554533</v>
          </cell>
          <cell r="BO85">
            <v>2554533</v>
          </cell>
          <cell r="BP85">
            <v>2554533</v>
          </cell>
          <cell r="BQ85">
            <v>2554533</v>
          </cell>
          <cell r="BR85">
            <v>2554533</v>
          </cell>
          <cell r="BS85">
            <v>2554533</v>
          </cell>
          <cell r="BT85">
            <v>2554533</v>
          </cell>
          <cell r="BV85">
            <v>0</v>
          </cell>
        </row>
        <row r="86">
          <cell r="G86">
            <v>-3160937</v>
          </cell>
          <cell r="H86">
            <v>-3160937</v>
          </cell>
          <cell r="I86">
            <v>-3160937</v>
          </cell>
          <cell r="K86">
            <v>-3160937</v>
          </cell>
          <cell r="L86">
            <v>-3160937</v>
          </cell>
          <cell r="M86">
            <v>-3160937</v>
          </cell>
          <cell r="N86">
            <v>-3160937</v>
          </cell>
          <cell r="O86">
            <v>-3160937</v>
          </cell>
          <cell r="P86">
            <v>-3160937</v>
          </cell>
          <cell r="U86">
            <v>-1053646</v>
          </cell>
          <cell r="V86">
            <v>-1053646</v>
          </cell>
          <cell r="W86">
            <v>-1053646</v>
          </cell>
          <cell r="X86">
            <v>-1053646</v>
          </cell>
          <cell r="Y86">
            <v>-1053646</v>
          </cell>
          <cell r="Z86">
            <v>-1053646</v>
          </cell>
          <cell r="AA86">
            <v>-1053646</v>
          </cell>
          <cell r="AB86">
            <v>-1053646</v>
          </cell>
          <cell r="AC86">
            <v>-1053646</v>
          </cell>
          <cell r="AD86">
            <v>-1053646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K86">
            <v>-4214583</v>
          </cell>
          <cell r="BL86">
            <v>-4214583</v>
          </cell>
          <cell r="BM86">
            <v>-4214583</v>
          </cell>
          <cell r="BN86">
            <v>-4214583</v>
          </cell>
          <cell r="BO86">
            <v>-4214583</v>
          </cell>
          <cell r="BP86">
            <v>-4214583</v>
          </cell>
          <cell r="BQ86">
            <v>-4214583</v>
          </cell>
          <cell r="BR86">
            <v>-4214583</v>
          </cell>
          <cell r="BS86">
            <v>-4214583</v>
          </cell>
          <cell r="BT86">
            <v>-4214583</v>
          </cell>
          <cell r="BV86">
            <v>0</v>
          </cell>
        </row>
        <row r="87">
          <cell r="G87">
            <v>49026</v>
          </cell>
          <cell r="H87">
            <v>49026</v>
          </cell>
          <cell r="I87">
            <v>49026</v>
          </cell>
          <cell r="K87">
            <v>49026</v>
          </cell>
          <cell r="L87">
            <v>49026</v>
          </cell>
          <cell r="M87">
            <v>49026</v>
          </cell>
          <cell r="N87">
            <v>49026</v>
          </cell>
          <cell r="O87">
            <v>49026</v>
          </cell>
          <cell r="P87">
            <v>49026</v>
          </cell>
          <cell r="U87">
            <v>17637</v>
          </cell>
          <cell r="V87">
            <v>17637</v>
          </cell>
          <cell r="W87">
            <v>17637</v>
          </cell>
          <cell r="X87">
            <v>17637</v>
          </cell>
          <cell r="Y87">
            <v>17637</v>
          </cell>
          <cell r="Z87">
            <v>17637</v>
          </cell>
          <cell r="AA87">
            <v>17637</v>
          </cell>
          <cell r="AB87">
            <v>17637</v>
          </cell>
          <cell r="AC87">
            <v>17637</v>
          </cell>
          <cell r="AD87">
            <v>17637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K87">
            <v>66663</v>
          </cell>
          <cell r="BL87">
            <v>66663</v>
          </cell>
          <cell r="BM87">
            <v>66663</v>
          </cell>
          <cell r="BN87">
            <v>66663</v>
          </cell>
          <cell r="BO87">
            <v>66663</v>
          </cell>
          <cell r="BP87">
            <v>66663</v>
          </cell>
          <cell r="BQ87">
            <v>66663</v>
          </cell>
          <cell r="BR87">
            <v>66663</v>
          </cell>
          <cell r="BS87">
            <v>66663</v>
          </cell>
          <cell r="BT87">
            <v>66663</v>
          </cell>
          <cell r="BV87">
            <v>0</v>
          </cell>
        </row>
        <row r="88">
          <cell r="G88">
            <v>829377</v>
          </cell>
          <cell r="H88">
            <v>541744</v>
          </cell>
          <cell r="I88">
            <v>572753</v>
          </cell>
          <cell r="K88">
            <v>21129</v>
          </cell>
          <cell r="L88">
            <v>222075</v>
          </cell>
          <cell r="M88">
            <v>52567</v>
          </cell>
          <cell r="N88">
            <v>-10829</v>
          </cell>
          <cell r="O88">
            <v>-2014195</v>
          </cell>
          <cell r="P88">
            <v>0</v>
          </cell>
          <cell r="U88">
            <v>276457</v>
          </cell>
          <cell r="V88">
            <v>180547</v>
          </cell>
          <cell r="W88">
            <v>190917</v>
          </cell>
          <cell r="X88">
            <v>-71264</v>
          </cell>
          <cell r="Y88">
            <v>7001</v>
          </cell>
          <cell r="Z88">
            <v>74048</v>
          </cell>
          <cell r="AA88">
            <v>17519</v>
          </cell>
          <cell r="AB88">
            <v>-3611</v>
          </cell>
          <cell r="AC88">
            <v>-671338</v>
          </cell>
          <cell r="AD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45614</v>
          </cell>
          <cell r="BE88">
            <v>3034786</v>
          </cell>
          <cell r="BF88">
            <v>132914</v>
          </cell>
          <cell r="BK88">
            <v>1105834</v>
          </cell>
          <cell r="BL88">
            <v>722291</v>
          </cell>
          <cell r="BM88">
            <v>763670</v>
          </cell>
          <cell r="BN88">
            <v>-285051</v>
          </cell>
          <cell r="BO88">
            <v>28130</v>
          </cell>
          <cell r="BP88">
            <v>296123</v>
          </cell>
          <cell r="BQ88">
            <v>70086</v>
          </cell>
          <cell r="BR88">
            <v>31174</v>
          </cell>
          <cell r="BS88">
            <v>349253</v>
          </cell>
          <cell r="BT88">
            <v>132914</v>
          </cell>
          <cell r="BV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U89">
            <v>-33301</v>
          </cell>
          <cell r="V89">
            <v>-2183</v>
          </cell>
          <cell r="W89">
            <v>-1081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K89">
            <v>-33301</v>
          </cell>
          <cell r="BL89">
            <v>-2183</v>
          </cell>
          <cell r="BM89">
            <v>-1081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V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W90">
            <v>-7454</v>
          </cell>
          <cell r="AX90">
            <v>-7454</v>
          </cell>
          <cell r="AY90">
            <v>-7454</v>
          </cell>
          <cell r="AZ90">
            <v>-7454</v>
          </cell>
          <cell r="BA90">
            <v>-7454</v>
          </cell>
          <cell r="BB90">
            <v>-7454</v>
          </cell>
          <cell r="BC90">
            <v>-7454</v>
          </cell>
          <cell r="BD90">
            <v>52178</v>
          </cell>
          <cell r="BE90">
            <v>0</v>
          </cell>
          <cell r="BF90">
            <v>0</v>
          </cell>
          <cell r="BK90">
            <v>-7454</v>
          </cell>
          <cell r="BL90">
            <v>-7454</v>
          </cell>
          <cell r="BM90">
            <v>-7454</v>
          </cell>
          <cell r="BN90">
            <v>-7454</v>
          </cell>
          <cell r="BO90">
            <v>-7454</v>
          </cell>
          <cell r="BP90">
            <v>-7454</v>
          </cell>
          <cell r="BQ90">
            <v>-7454</v>
          </cell>
          <cell r="BR90">
            <v>52178</v>
          </cell>
          <cell r="BS90">
            <v>0</v>
          </cell>
          <cell r="BT90">
            <v>0</v>
          </cell>
          <cell r="BV90">
            <v>0</v>
          </cell>
        </row>
        <row r="91">
          <cell r="I91">
            <v>3000000</v>
          </cell>
          <cell r="K91">
            <v>0</v>
          </cell>
          <cell r="L91">
            <v>0</v>
          </cell>
          <cell r="M91">
            <v>0</v>
          </cell>
          <cell r="N91">
            <v>-3000000</v>
          </cell>
          <cell r="O91">
            <v>0</v>
          </cell>
          <cell r="P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M91">
            <v>3000000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-3000000</v>
          </cell>
          <cell r="BS91">
            <v>0</v>
          </cell>
          <cell r="BT91">
            <v>0</v>
          </cell>
          <cell r="BV91">
            <v>0</v>
          </cell>
        </row>
        <row r="92">
          <cell r="O92">
            <v>1000000</v>
          </cell>
          <cell r="P92">
            <v>0</v>
          </cell>
          <cell r="AC92">
            <v>0</v>
          </cell>
          <cell r="AD92">
            <v>0</v>
          </cell>
          <cell r="AQ92">
            <v>0</v>
          </cell>
          <cell r="AR92">
            <v>0</v>
          </cell>
          <cell r="BE92">
            <v>0</v>
          </cell>
          <cell r="BF92">
            <v>0</v>
          </cell>
          <cell r="BS92">
            <v>1000000</v>
          </cell>
        </row>
        <row r="93">
          <cell r="G93">
            <v>0</v>
          </cell>
          <cell r="H93">
            <v>0</v>
          </cell>
          <cell r="U93">
            <v>0</v>
          </cell>
          <cell r="V93">
            <v>0</v>
          </cell>
          <cell r="AI93">
            <v>0</v>
          </cell>
          <cell r="AJ93">
            <v>0</v>
          </cell>
          <cell r="AW93">
            <v>0</v>
          </cell>
          <cell r="AX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V93">
            <v>0</v>
          </cell>
        </row>
        <row r="98">
          <cell r="G98">
            <v>0</v>
          </cell>
          <cell r="H98">
            <v>0</v>
          </cell>
          <cell r="I98">
            <v>-994782</v>
          </cell>
          <cell r="K98">
            <v>0</v>
          </cell>
          <cell r="L98">
            <v>-1069850</v>
          </cell>
          <cell r="M98">
            <v>0</v>
          </cell>
          <cell r="N98">
            <v>0</v>
          </cell>
          <cell r="O98">
            <v>-1705920</v>
          </cell>
          <cell r="P98">
            <v>-430137</v>
          </cell>
          <cell r="U98">
            <v>0</v>
          </cell>
          <cell r="V98">
            <v>0</v>
          </cell>
          <cell r="W98">
            <v>-132258</v>
          </cell>
          <cell r="X98">
            <v>0</v>
          </cell>
          <cell r="Y98">
            <v>0</v>
          </cell>
          <cell r="Z98">
            <v>-152250</v>
          </cell>
          <cell r="AA98">
            <v>0</v>
          </cell>
          <cell r="AB98">
            <v>0</v>
          </cell>
          <cell r="AC98">
            <v>-322193</v>
          </cell>
          <cell r="AD98">
            <v>8823</v>
          </cell>
          <cell r="AI98">
            <v>0</v>
          </cell>
          <cell r="AJ98">
            <v>0</v>
          </cell>
          <cell r="AK98">
            <v>-2508</v>
          </cell>
          <cell r="AL98">
            <v>0</v>
          </cell>
          <cell r="AM98">
            <v>0</v>
          </cell>
          <cell r="AN98">
            <v>-2900</v>
          </cell>
          <cell r="AO98">
            <v>0</v>
          </cell>
          <cell r="AP98">
            <v>0</v>
          </cell>
          <cell r="AQ98">
            <v>-6137</v>
          </cell>
          <cell r="AR98">
            <v>-6947</v>
          </cell>
          <cell r="AW98">
            <v>0</v>
          </cell>
          <cell r="AX98">
            <v>0</v>
          </cell>
          <cell r="AY98">
            <v>2548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-60081</v>
          </cell>
          <cell r="BK98">
            <v>0</v>
          </cell>
          <cell r="BL98">
            <v>0</v>
          </cell>
          <cell r="BM98">
            <v>-1127000</v>
          </cell>
          <cell r="BN98">
            <v>0</v>
          </cell>
          <cell r="BO98">
            <v>0</v>
          </cell>
          <cell r="BP98">
            <v>-1225000</v>
          </cell>
          <cell r="BQ98">
            <v>0</v>
          </cell>
          <cell r="BR98">
            <v>0</v>
          </cell>
          <cell r="BS98">
            <v>-2034250</v>
          </cell>
          <cell r="BT98">
            <v>-488342</v>
          </cell>
          <cell r="BV98">
            <v>0</v>
          </cell>
        </row>
        <row r="99">
          <cell r="BT99">
            <v>0</v>
          </cell>
        </row>
        <row r="105">
          <cell r="G105">
            <v>0</v>
          </cell>
          <cell r="H105">
            <v>0</v>
          </cell>
          <cell r="I105">
            <v>295676</v>
          </cell>
          <cell r="K105">
            <v>0</v>
          </cell>
          <cell r="L105">
            <v>-683463</v>
          </cell>
          <cell r="M105">
            <v>-1407606</v>
          </cell>
          <cell r="N105">
            <v>0</v>
          </cell>
          <cell r="O105">
            <v>-1193045</v>
          </cell>
          <cell r="P105">
            <v>0</v>
          </cell>
          <cell r="U105">
            <v>0</v>
          </cell>
          <cell r="V105">
            <v>0</v>
          </cell>
          <cell r="W105">
            <v>78744</v>
          </cell>
          <cell r="X105">
            <v>-182019</v>
          </cell>
          <cell r="Y105">
            <v>0</v>
          </cell>
          <cell r="Z105">
            <v>-182019</v>
          </cell>
          <cell r="AA105">
            <v>-374872</v>
          </cell>
          <cell r="AB105">
            <v>0</v>
          </cell>
          <cell r="AC105">
            <v>-317730</v>
          </cell>
          <cell r="AD105">
            <v>0</v>
          </cell>
          <cell r="AI105">
            <v>0</v>
          </cell>
          <cell r="AJ105">
            <v>0</v>
          </cell>
          <cell r="AK105">
            <v>1544</v>
          </cell>
          <cell r="AL105">
            <v>-3569</v>
          </cell>
          <cell r="AM105">
            <v>0</v>
          </cell>
          <cell r="AN105">
            <v>-3569</v>
          </cell>
          <cell r="AO105">
            <v>-7350</v>
          </cell>
          <cell r="AP105">
            <v>0</v>
          </cell>
          <cell r="AQ105">
            <v>-6230</v>
          </cell>
          <cell r="AR105">
            <v>0</v>
          </cell>
          <cell r="AW105">
            <v>0</v>
          </cell>
          <cell r="AX105">
            <v>0</v>
          </cell>
          <cell r="AY105">
            <v>10036</v>
          </cell>
          <cell r="AZ105">
            <v>-23199</v>
          </cell>
          <cell r="BA105">
            <v>0</v>
          </cell>
          <cell r="BB105">
            <v>-23199</v>
          </cell>
          <cell r="BC105">
            <v>-47778</v>
          </cell>
          <cell r="BD105">
            <v>0</v>
          </cell>
          <cell r="BE105">
            <v>-40495</v>
          </cell>
          <cell r="BF105">
            <v>0</v>
          </cell>
          <cell r="BK105">
            <v>0</v>
          </cell>
          <cell r="BL105">
            <v>0</v>
          </cell>
          <cell r="BM105">
            <v>386000</v>
          </cell>
          <cell r="BN105">
            <v>-892250</v>
          </cell>
          <cell r="BO105">
            <v>0</v>
          </cell>
          <cell r="BP105">
            <v>-892250</v>
          </cell>
          <cell r="BQ105">
            <v>-1837606</v>
          </cell>
          <cell r="BR105">
            <v>0</v>
          </cell>
          <cell r="BS105">
            <v>-1557500</v>
          </cell>
          <cell r="BT105">
            <v>0</v>
          </cell>
          <cell r="BV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V106">
            <v>0</v>
          </cell>
        </row>
        <row r="109">
          <cell r="G109">
            <v>0</v>
          </cell>
          <cell r="H109">
            <v>0</v>
          </cell>
          <cell r="I109">
            <v>922264</v>
          </cell>
          <cell r="K109">
            <v>0</v>
          </cell>
          <cell r="L109">
            <v>0</v>
          </cell>
          <cell r="M109">
            <v>0</v>
          </cell>
          <cell r="N109">
            <v>-9770</v>
          </cell>
          <cell r="O109">
            <v>0</v>
          </cell>
          <cell r="P109">
            <v>-544680</v>
          </cell>
          <cell r="U109">
            <v>0</v>
          </cell>
          <cell r="V109">
            <v>0</v>
          </cell>
          <cell r="W109">
            <v>245616</v>
          </cell>
          <cell r="X109">
            <v>0</v>
          </cell>
          <cell r="Y109">
            <v>0</v>
          </cell>
          <cell r="Z109">
            <v>0</v>
          </cell>
          <cell r="AA109">
            <v>-4921</v>
          </cell>
          <cell r="AB109">
            <v>-2611</v>
          </cell>
          <cell r="AC109">
            <v>0</v>
          </cell>
          <cell r="AD109">
            <v>-559215</v>
          </cell>
          <cell r="AI109">
            <v>0</v>
          </cell>
          <cell r="AJ109">
            <v>0</v>
          </cell>
          <cell r="AK109">
            <v>4816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-50</v>
          </cell>
          <cell r="AQ109">
            <v>0</v>
          </cell>
          <cell r="AR109">
            <v>-57975</v>
          </cell>
          <cell r="AW109">
            <v>0</v>
          </cell>
          <cell r="AX109">
            <v>0</v>
          </cell>
          <cell r="AY109">
            <v>31304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-399542</v>
          </cell>
          <cell r="BK109">
            <v>0</v>
          </cell>
          <cell r="BL109">
            <v>0</v>
          </cell>
          <cell r="BM109">
            <v>1204000</v>
          </cell>
          <cell r="BN109">
            <v>0</v>
          </cell>
          <cell r="BO109">
            <v>0</v>
          </cell>
          <cell r="BP109">
            <v>0</v>
          </cell>
          <cell r="BQ109">
            <v>-4921</v>
          </cell>
          <cell r="BR109">
            <v>-12431</v>
          </cell>
          <cell r="BS109">
            <v>0</v>
          </cell>
          <cell r="BT109">
            <v>-1561412</v>
          </cell>
          <cell r="BV109">
            <v>0</v>
          </cell>
        </row>
        <row r="121">
          <cell r="F121">
            <v>2640000</v>
          </cell>
          <cell r="T121">
            <v>0</v>
          </cell>
          <cell r="BM121">
            <v>264000</v>
          </cell>
        </row>
        <row r="122">
          <cell r="F122">
            <v>-1760000</v>
          </cell>
          <cell r="G122">
            <v>-176000</v>
          </cell>
          <cell r="H122">
            <v>-176000</v>
          </cell>
          <cell r="I122">
            <v>-176000</v>
          </cell>
          <cell r="J122">
            <v>-176000</v>
          </cell>
          <cell r="K122">
            <v>-176000</v>
          </cell>
          <cell r="L122">
            <v>-176000</v>
          </cell>
          <cell r="M122">
            <v>-176000</v>
          </cell>
          <cell r="N122">
            <v>-176000</v>
          </cell>
          <cell r="O122">
            <v>-176000</v>
          </cell>
          <cell r="P122">
            <v>-176000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F122">
            <v>0</v>
          </cell>
          <cell r="BK122">
            <v>-176000</v>
          </cell>
          <cell r="BL122">
            <v>-176000</v>
          </cell>
          <cell r="BM122">
            <v>-176000</v>
          </cell>
          <cell r="BN122">
            <v>-176000</v>
          </cell>
          <cell r="BO122">
            <v>-176000</v>
          </cell>
          <cell r="BP122">
            <v>-176000</v>
          </cell>
          <cell r="BQ122">
            <v>-176000</v>
          </cell>
          <cell r="BR122">
            <v>-176000</v>
          </cell>
          <cell r="BS122">
            <v>-176000</v>
          </cell>
          <cell r="BT122">
            <v>-176000</v>
          </cell>
          <cell r="BU122">
            <v>0</v>
          </cell>
          <cell r="BV122">
            <v>0</v>
          </cell>
        </row>
        <row r="123">
          <cell r="F123">
            <v>21710000</v>
          </cell>
          <cell r="G123">
            <v>2115000</v>
          </cell>
          <cell r="H123">
            <v>2115000</v>
          </cell>
          <cell r="I123">
            <v>2115000</v>
          </cell>
          <cell r="J123">
            <v>2339000</v>
          </cell>
          <cell r="K123">
            <v>2171000</v>
          </cell>
          <cell r="L123">
            <v>2171000</v>
          </cell>
          <cell r="M123">
            <v>2171000</v>
          </cell>
          <cell r="N123">
            <v>2171000</v>
          </cell>
          <cell r="O123">
            <v>2171000</v>
          </cell>
          <cell r="P123">
            <v>2171000</v>
          </cell>
          <cell r="T123">
            <v>8320000</v>
          </cell>
          <cell r="U123">
            <v>777000</v>
          </cell>
          <cell r="V123">
            <v>777000</v>
          </cell>
          <cell r="W123">
            <v>777000</v>
          </cell>
          <cell r="X123">
            <v>997000</v>
          </cell>
          <cell r="Y123">
            <v>832000</v>
          </cell>
          <cell r="Z123">
            <v>832000</v>
          </cell>
          <cell r="AA123">
            <v>832000</v>
          </cell>
          <cell r="AB123">
            <v>832000</v>
          </cell>
          <cell r="AC123">
            <v>832000</v>
          </cell>
          <cell r="AD123">
            <v>832000</v>
          </cell>
          <cell r="AI123">
            <v>10000</v>
          </cell>
          <cell r="AJ123">
            <v>10000</v>
          </cell>
          <cell r="AK123">
            <v>10000</v>
          </cell>
          <cell r="AL123">
            <v>10000</v>
          </cell>
          <cell r="AM123">
            <v>10000</v>
          </cell>
          <cell r="AN123">
            <v>10000</v>
          </cell>
          <cell r="AO123">
            <v>10000</v>
          </cell>
          <cell r="AP123">
            <v>10000</v>
          </cell>
          <cell r="AQ123">
            <v>10000</v>
          </cell>
          <cell r="AR123">
            <v>10000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K123">
            <v>2902000</v>
          </cell>
          <cell r="BL123">
            <v>2902000</v>
          </cell>
          <cell r="BM123">
            <v>2902000</v>
          </cell>
          <cell r="BN123">
            <v>3346000</v>
          </cell>
          <cell r="BO123">
            <v>3013000</v>
          </cell>
          <cell r="BP123">
            <v>3013000</v>
          </cell>
          <cell r="BQ123">
            <v>3013000</v>
          </cell>
          <cell r="BR123">
            <v>3013000</v>
          </cell>
          <cell r="BS123">
            <v>3013000</v>
          </cell>
          <cell r="BT123">
            <v>3013000</v>
          </cell>
          <cell r="BU123">
            <v>0</v>
          </cell>
          <cell r="BV123">
            <v>0</v>
          </cell>
        </row>
        <row r="124">
          <cell r="F124">
            <v>-5560000</v>
          </cell>
          <cell r="G124">
            <v>-556000</v>
          </cell>
          <cell r="H124">
            <v>-556000</v>
          </cell>
          <cell r="I124">
            <v>-556000</v>
          </cell>
          <cell r="J124">
            <v>-556000</v>
          </cell>
          <cell r="K124">
            <v>-556000</v>
          </cell>
          <cell r="L124">
            <v>-556000</v>
          </cell>
          <cell r="M124">
            <v>-556000</v>
          </cell>
          <cell r="N124">
            <v>-556000</v>
          </cell>
          <cell r="O124">
            <v>-556000</v>
          </cell>
          <cell r="P124">
            <v>-556000</v>
          </cell>
          <cell r="T124">
            <v>-1360000</v>
          </cell>
          <cell r="U124">
            <v>-136000</v>
          </cell>
          <cell r="V124">
            <v>-136000</v>
          </cell>
          <cell r="W124">
            <v>-136000</v>
          </cell>
          <cell r="X124">
            <v>-136000</v>
          </cell>
          <cell r="Y124">
            <v>-136000</v>
          </cell>
          <cell r="Z124">
            <v>-136000</v>
          </cell>
          <cell r="AA124">
            <v>-136000</v>
          </cell>
          <cell r="AB124">
            <v>-136000</v>
          </cell>
          <cell r="AC124">
            <v>-136000</v>
          </cell>
          <cell r="AD124">
            <v>-136000</v>
          </cell>
          <cell r="AI124">
            <v>-1000</v>
          </cell>
          <cell r="AJ124">
            <v>-1000</v>
          </cell>
          <cell r="AK124">
            <v>-1000</v>
          </cell>
          <cell r="AL124">
            <v>-1000</v>
          </cell>
          <cell r="AM124">
            <v>-1000</v>
          </cell>
          <cell r="AN124">
            <v>-1000</v>
          </cell>
          <cell r="AO124">
            <v>-1000</v>
          </cell>
          <cell r="AP124">
            <v>-1000</v>
          </cell>
          <cell r="AQ124">
            <v>-1000</v>
          </cell>
          <cell r="AR124">
            <v>-1000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K124">
            <v>-693000</v>
          </cell>
          <cell r="BL124">
            <v>-693000</v>
          </cell>
          <cell r="BM124">
            <v>-693000</v>
          </cell>
          <cell r="BN124">
            <v>-693000</v>
          </cell>
          <cell r="BO124">
            <v>-693000</v>
          </cell>
          <cell r="BP124">
            <v>-693000</v>
          </cell>
          <cell r="BQ124">
            <v>-693000</v>
          </cell>
          <cell r="BR124">
            <v>-693000</v>
          </cell>
          <cell r="BS124">
            <v>-693000</v>
          </cell>
          <cell r="BT124">
            <v>-693000</v>
          </cell>
          <cell r="BU124">
            <v>0</v>
          </cell>
          <cell r="BV124">
            <v>0</v>
          </cell>
        </row>
        <row r="125">
          <cell r="F125">
            <v>2870000</v>
          </cell>
          <cell r="G125">
            <v>287000</v>
          </cell>
          <cell r="H125">
            <v>287000</v>
          </cell>
          <cell r="I125">
            <v>287000</v>
          </cell>
          <cell r="J125">
            <v>287000</v>
          </cell>
          <cell r="K125">
            <v>287000</v>
          </cell>
          <cell r="L125">
            <v>287000</v>
          </cell>
          <cell r="M125">
            <v>287000</v>
          </cell>
          <cell r="N125">
            <v>287000</v>
          </cell>
          <cell r="O125">
            <v>287000</v>
          </cell>
          <cell r="P125">
            <v>287000</v>
          </cell>
          <cell r="T125">
            <v>940000</v>
          </cell>
          <cell r="U125">
            <v>94000</v>
          </cell>
          <cell r="V125">
            <v>94000</v>
          </cell>
          <cell r="W125">
            <v>94000</v>
          </cell>
          <cell r="X125">
            <v>94000</v>
          </cell>
          <cell r="Y125">
            <v>94000</v>
          </cell>
          <cell r="Z125">
            <v>94000</v>
          </cell>
          <cell r="AA125">
            <v>94000</v>
          </cell>
          <cell r="AB125">
            <v>94000</v>
          </cell>
          <cell r="AC125">
            <v>94000</v>
          </cell>
          <cell r="AD125">
            <v>94000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K125">
            <v>381000</v>
          </cell>
          <cell r="BL125">
            <v>381000</v>
          </cell>
          <cell r="BM125">
            <v>381000</v>
          </cell>
          <cell r="BN125">
            <v>381000</v>
          </cell>
          <cell r="BO125">
            <v>381000</v>
          </cell>
          <cell r="BP125">
            <v>381000</v>
          </cell>
          <cell r="BQ125">
            <v>381000</v>
          </cell>
          <cell r="BR125">
            <v>381000</v>
          </cell>
          <cell r="BS125">
            <v>381000</v>
          </cell>
          <cell r="BT125">
            <v>381000</v>
          </cell>
          <cell r="BU125">
            <v>0</v>
          </cell>
          <cell r="BV125">
            <v>0</v>
          </cell>
        </row>
        <row r="126">
          <cell r="F126">
            <v>-30000</v>
          </cell>
          <cell r="G126">
            <v>-3000</v>
          </cell>
          <cell r="H126">
            <v>-3000</v>
          </cell>
          <cell r="I126">
            <v>-3000</v>
          </cell>
          <cell r="J126">
            <v>-3000</v>
          </cell>
          <cell r="K126">
            <v>-3000</v>
          </cell>
          <cell r="L126">
            <v>-3000</v>
          </cell>
          <cell r="M126">
            <v>-3000</v>
          </cell>
          <cell r="N126">
            <v>-3000</v>
          </cell>
          <cell r="O126">
            <v>-3000</v>
          </cell>
          <cell r="P126">
            <v>-3000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K126">
            <v>-3000</v>
          </cell>
          <cell r="BL126">
            <v>-3000</v>
          </cell>
          <cell r="BM126">
            <v>-3000</v>
          </cell>
          <cell r="BN126">
            <v>-3000</v>
          </cell>
          <cell r="BO126">
            <v>-3000</v>
          </cell>
          <cell r="BP126">
            <v>-3000</v>
          </cell>
          <cell r="BQ126">
            <v>-3000</v>
          </cell>
          <cell r="BR126">
            <v>-3000</v>
          </cell>
          <cell r="BS126">
            <v>-3000</v>
          </cell>
          <cell r="BT126">
            <v>-3000</v>
          </cell>
          <cell r="BU126">
            <v>0</v>
          </cell>
          <cell r="BV126">
            <v>0</v>
          </cell>
        </row>
        <row r="127">
          <cell r="F127">
            <v>180000</v>
          </cell>
          <cell r="G127">
            <v>18000</v>
          </cell>
          <cell r="H127">
            <v>18000</v>
          </cell>
          <cell r="I127">
            <v>18000</v>
          </cell>
          <cell r="J127">
            <v>18000</v>
          </cell>
          <cell r="K127">
            <v>18000</v>
          </cell>
          <cell r="L127">
            <v>18000</v>
          </cell>
          <cell r="M127">
            <v>18000</v>
          </cell>
          <cell r="N127">
            <v>18000</v>
          </cell>
          <cell r="O127">
            <v>18000</v>
          </cell>
          <cell r="P127">
            <v>18000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K127">
            <v>18000</v>
          </cell>
          <cell r="BL127">
            <v>18000</v>
          </cell>
          <cell r="BM127">
            <v>18000</v>
          </cell>
          <cell r="BN127">
            <v>18000</v>
          </cell>
          <cell r="BO127">
            <v>18000</v>
          </cell>
          <cell r="BP127">
            <v>18000</v>
          </cell>
          <cell r="BQ127">
            <v>18000</v>
          </cell>
          <cell r="BR127">
            <v>18000</v>
          </cell>
          <cell r="BS127">
            <v>18000</v>
          </cell>
          <cell r="BT127">
            <v>18000</v>
          </cell>
          <cell r="BU127">
            <v>0</v>
          </cell>
          <cell r="BV127">
            <v>0</v>
          </cell>
        </row>
        <row r="128">
          <cell r="F128">
            <v>27673880</v>
          </cell>
          <cell r="G128">
            <v>2739848</v>
          </cell>
          <cell r="H128">
            <v>2739848</v>
          </cell>
          <cell r="I128">
            <v>2739848</v>
          </cell>
          <cell r="J128">
            <v>2850008</v>
          </cell>
          <cell r="K128">
            <v>2767388</v>
          </cell>
          <cell r="L128">
            <v>2767388</v>
          </cell>
          <cell r="M128">
            <v>2767388</v>
          </cell>
          <cell r="N128">
            <v>2767388</v>
          </cell>
          <cell r="O128">
            <v>2767388</v>
          </cell>
          <cell r="P128">
            <v>2767388</v>
          </cell>
          <cell r="T128">
            <v>10029150</v>
          </cell>
          <cell r="U128">
            <v>976905</v>
          </cell>
          <cell r="V128">
            <v>976905</v>
          </cell>
          <cell r="W128">
            <v>976905</v>
          </cell>
          <cell r="X128">
            <v>1080945</v>
          </cell>
          <cell r="Y128">
            <v>1002915</v>
          </cell>
          <cell r="Z128">
            <v>1002915</v>
          </cell>
          <cell r="AA128">
            <v>1002915</v>
          </cell>
          <cell r="AB128">
            <v>1002915</v>
          </cell>
          <cell r="AC128">
            <v>1002915</v>
          </cell>
          <cell r="AD128">
            <v>1002915</v>
          </cell>
          <cell r="AI128">
            <v>11093</v>
          </cell>
          <cell r="AJ128">
            <v>11093</v>
          </cell>
          <cell r="AK128">
            <v>11093</v>
          </cell>
          <cell r="AL128">
            <v>11093</v>
          </cell>
          <cell r="AM128">
            <v>11093</v>
          </cell>
          <cell r="AN128">
            <v>11093</v>
          </cell>
          <cell r="AO128">
            <v>11093</v>
          </cell>
          <cell r="AP128">
            <v>11093</v>
          </cell>
          <cell r="AQ128">
            <v>11093</v>
          </cell>
          <cell r="AR128">
            <v>11093</v>
          </cell>
          <cell r="AW128">
            <v>3825</v>
          </cell>
          <cell r="AX128">
            <v>3825</v>
          </cell>
          <cell r="AY128">
            <v>3825</v>
          </cell>
          <cell r="AZ128">
            <v>3825</v>
          </cell>
          <cell r="BA128">
            <v>3825</v>
          </cell>
          <cell r="BB128">
            <v>3825</v>
          </cell>
          <cell r="BC128">
            <v>3825</v>
          </cell>
          <cell r="BD128">
            <v>3825</v>
          </cell>
          <cell r="BE128">
            <v>3825</v>
          </cell>
          <cell r="BF128">
            <v>3825</v>
          </cell>
          <cell r="BK128">
            <v>3731671</v>
          </cell>
          <cell r="BL128">
            <v>3731671</v>
          </cell>
          <cell r="BM128">
            <v>3731671</v>
          </cell>
          <cell r="BN128">
            <v>3945871</v>
          </cell>
          <cell r="BO128">
            <v>3785221</v>
          </cell>
          <cell r="BP128">
            <v>3785221</v>
          </cell>
          <cell r="BQ128">
            <v>3785221</v>
          </cell>
          <cell r="BR128">
            <v>3785221</v>
          </cell>
          <cell r="BS128">
            <v>3785221</v>
          </cell>
          <cell r="BT128">
            <v>3785221</v>
          </cell>
          <cell r="BU128">
            <v>0</v>
          </cell>
          <cell r="BV128">
            <v>0</v>
          </cell>
        </row>
        <row r="129">
          <cell r="F129">
            <v>-29783836</v>
          </cell>
          <cell r="G129">
            <v>-2926508</v>
          </cell>
          <cell r="H129">
            <v>-2926508</v>
          </cell>
          <cell r="I129">
            <v>-2926508</v>
          </cell>
          <cell r="J129">
            <v>-3103223</v>
          </cell>
          <cell r="K129">
            <v>-2970495</v>
          </cell>
          <cell r="L129">
            <v>-2970495</v>
          </cell>
          <cell r="M129">
            <v>-2970495</v>
          </cell>
          <cell r="N129">
            <v>-2970495</v>
          </cell>
          <cell r="O129">
            <v>-2970495</v>
          </cell>
          <cell r="P129">
            <v>-3048614</v>
          </cell>
          <cell r="T129">
            <v>-8387570</v>
          </cell>
          <cell r="U129">
            <v>-787568</v>
          </cell>
          <cell r="V129">
            <v>-787568</v>
          </cell>
          <cell r="W129">
            <v>-787568</v>
          </cell>
          <cell r="X129">
            <v>-939803</v>
          </cell>
          <cell r="Y129">
            <v>-825818</v>
          </cell>
          <cell r="Z129">
            <v>-825818</v>
          </cell>
          <cell r="AA129">
            <v>-825818</v>
          </cell>
          <cell r="AB129">
            <v>-825818</v>
          </cell>
          <cell r="AC129">
            <v>-825818</v>
          </cell>
          <cell r="AD129">
            <v>-955973</v>
          </cell>
          <cell r="AI129">
            <v>-13770</v>
          </cell>
          <cell r="AJ129">
            <v>-13770</v>
          </cell>
          <cell r="AK129">
            <v>-13770</v>
          </cell>
          <cell r="AL129">
            <v>-13770</v>
          </cell>
          <cell r="AM129">
            <v>-13770</v>
          </cell>
          <cell r="AN129">
            <v>-13770</v>
          </cell>
          <cell r="AO129">
            <v>-13770</v>
          </cell>
          <cell r="AP129">
            <v>-13770</v>
          </cell>
          <cell r="AQ129">
            <v>-13770</v>
          </cell>
          <cell r="AR129">
            <v>-26755</v>
          </cell>
          <cell r="AW129">
            <v>-3443</v>
          </cell>
          <cell r="AX129">
            <v>-3443</v>
          </cell>
          <cell r="AY129">
            <v>-3443</v>
          </cell>
          <cell r="AZ129">
            <v>-3443</v>
          </cell>
          <cell r="BA129">
            <v>-3443</v>
          </cell>
          <cell r="BB129">
            <v>-3443</v>
          </cell>
          <cell r="BC129">
            <v>-3443</v>
          </cell>
          <cell r="BD129">
            <v>-3443</v>
          </cell>
          <cell r="BE129">
            <v>-3443</v>
          </cell>
          <cell r="BF129">
            <v>-3443</v>
          </cell>
          <cell r="BK129">
            <v>-3731289</v>
          </cell>
          <cell r="BL129">
            <v>-3731289</v>
          </cell>
          <cell r="BM129">
            <v>-3731289</v>
          </cell>
          <cell r="BN129">
            <v>-4060239</v>
          </cell>
          <cell r="BO129">
            <v>-3813526</v>
          </cell>
          <cell r="BP129">
            <v>-3813526</v>
          </cell>
          <cell r="BQ129">
            <v>-3813526</v>
          </cell>
          <cell r="BR129">
            <v>-3813526</v>
          </cell>
          <cell r="BS129">
            <v>-3813526</v>
          </cell>
          <cell r="BT129">
            <v>-4034785</v>
          </cell>
          <cell r="BU129">
            <v>0</v>
          </cell>
          <cell r="BV129">
            <v>0</v>
          </cell>
        </row>
        <row r="130">
          <cell r="F130">
            <v>-141530</v>
          </cell>
          <cell r="G130">
            <v>-14153</v>
          </cell>
          <cell r="H130">
            <v>-14153</v>
          </cell>
          <cell r="I130">
            <v>-14153</v>
          </cell>
          <cell r="J130">
            <v>-14153</v>
          </cell>
          <cell r="K130">
            <v>-14153</v>
          </cell>
          <cell r="L130">
            <v>-14153</v>
          </cell>
          <cell r="M130">
            <v>-14153</v>
          </cell>
          <cell r="N130">
            <v>-14153</v>
          </cell>
          <cell r="O130">
            <v>-14153</v>
          </cell>
          <cell r="P130">
            <v>-14153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K130">
            <v>-14153</v>
          </cell>
          <cell r="BL130">
            <v>-14153</v>
          </cell>
          <cell r="BM130">
            <v>-14153</v>
          </cell>
          <cell r="BN130">
            <v>-14153</v>
          </cell>
          <cell r="BO130">
            <v>-14153</v>
          </cell>
          <cell r="BP130">
            <v>-14153</v>
          </cell>
          <cell r="BQ130">
            <v>-14153</v>
          </cell>
          <cell r="BR130">
            <v>-14153</v>
          </cell>
          <cell r="BS130">
            <v>-14153</v>
          </cell>
          <cell r="BT130">
            <v>-14153</v>
          </cell>
          <cell r="BU130">
            <v>0</v>
          </cell>
          <cell r="BV130">
            <v>0</v>
          </cell>
        </row>
        <row r="131">
          <cell r="F131">
            <v>-77840</v>
          </cell>
          <cell r="G131">
            <v>-7784</v>
          </cell>
          <cell r="H131">
            <v>-7784</v>
          </cell>
          <cell r="I131">
            <v>-7784</v>
          </cell>
          <cell r="J131">
            <v>-7784</v>
          </cell>
          <cell r="K131">
            <v>-7784</v>
          </cell>
          <cell r="L131">
            <v>-7784</v>
          </cell>
          <cell r="M131">
            <v>-7784</v>
          </cell>
          <cell r="N131">
            <v>-7784</v>
          </cell>
          <cell r="O131">
            <v>-7784</v>
          </cell>
          <cell r="P131">
            <v>-7784</v>
          </cell>
          <cell r="T131">
            <v>-63690</v>
          </cell>
          <cell r="U131">
            <v>-6369</v>
          </cell>
          <cell r="V131">
            <v>-6369</v>
          </cell>
          <cell r="W131">
            <v>-6369</v>
          </cell>
          <cell r="X131">
            <v>-6369</v>
          </cell>
          <cell r="Y131">
            <v>-6369</v>
          </cell>
          <cell r="Z131">
            <v>-6369</v>
          </cell>
          <cell r="AA131">
            <v>-6369</v>
          </cell>
          <cell r="AB131">
            <v>-6369</v>
          </cell>
          <cell r="AC131">
            <v>-6369</v>
          </cell>
          <cell r="AD131">
            <v>-6369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K131">
            <v>-14153</v>
          </cell>
          <cell r="BL131">
            <v>-14153</v>
          </cell>
          <cell r="BM131">
            <v>-14153</v>
          </cell>
          <cell r="BN131">
            <v>-14153</v>
          </cell>
          <cell r="BO131">
            <v>-14153</v>
          </cell>
          <cell r="BP131">
            <v>-14153</v>
          </cell>
          <cell r="BQ131">
            <v>-14153</v>
          </cell>
          <cell r="BR131">
            <v>-14153</v>
          </cell>
          <cell r="BS131">
            <v>-14153</v>
          </cell>
          <cell r="BT131">
            <v>-14153</v>
          </cell>
          <cell r="BU131">
            <v>0</v>
          </cell>
          <cell r="BV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W132">
            <v>-3443</v>
          </cell>
          <cell r="AX132">
            <v>-3443</v>
          </cell>
          <cell r="AY132">
            <v>-3443</v>
          </cell>
          <cell r="AZ132">
            <v>10329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K132">
            <v>-3443</v>
          </cell>
          <cell r="BL132">
            <v>-3443</v>
          </cell>
          <cell r="BM132">
            <v>-3443</v>
          </cell>
          <cell r="BN132">
            <v>10329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</row>
        <row r="134">
          <cell r="F134">
            <v>-1785721</v>
          </cell>
          <cell r="G134">
            <v>-185313</v>
          </cell>
          <cell r="H134">
            <v>-191538</v>
          </cell>
          <cell r="I134">
            <v>-167771</v>
          </cell>
          <cell r="J134">
            <v>-180498</v>
          </cell>
          <cell r="K134">
            <v>-176191</v>
          </cell>
          <cell r="L134">
            <v>-164859</v>
          </cell>
          <cell r="M134">
            <v>-208878</v>
          </cell>
          <cell r="N134">
            <v>-173478</v>
          </cell>
          <cell r="O134">
            <v>-165621</v>
          </cell>
          <cell r="P134">
            <v>-171574</v>
          </cell>
          <cell r="T134">
            <v>-962418</v>
          </cell>
          <cell r="U134">
            <v>-102282</v>
          </cell>
          <cell r="V134">
            <v>-105410</v>
          </cell>
          <cell r="W134">
            <v>-92550</v>
          </cell>
          <cell r="X134">
            <v>-99552</v>
          </cell>
          <cell r="Y134">
            <v>-97089</v>
          </cell>
          <cell r="Z134">
            <v>-89221</v>
          </cell>
          <cell r="AA134">
            <v>-99321</v>
          </cell>
          <cell r="AB134">
            <v>-93278</v>
          </cell>
          <cell r="AC134">
            <v>-91371</v>
          </cell>
          <cell r="AD134">
            <v>-92344</v>
          </cell>
          <cell r="AI134">
            <v>-477</v>
          </cell>
          <cell r="AJ134">
            <v>-489</v>
          </cell>
          <cell r="AK134">
            <v>-445</v>
          </cell>
          <cell r="AL134">
            <v>-470</v>
          </cell>
          <cell r="AM134">
            <v>-463</v>
          </cell>
          <cell r="AN134">
            <v>-414</v>
          </cell>
          <cell r="AO134">
            <v>72</v>
          </cell>
          <cell r="AP134">
            <v>-373</v>
          </cell>
          <cell r="AQ134">
            <v>-439</v>
          </cell>
          <cell r="AR134">
            <v>-370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K134">
            <v>-288072</v>
          </cell>
          <cell r="BL134">
            <v>-297437</v>
          </cell>
          <cell r="BM134">
            <v>-260766</v>
          </cell>
          <cell r="BN134">
            <v>-280520</v>
          </cell>
          <cell r="BO134">
            <v>-273743</v>
          </cell>
          <cell r="BP134">
            <v>-254494</v>
          </cell>
          <cell r="BQ134">
            <v>-308127</v>
          </cell>
          <cell r="BR134">
            <v>-267129</v>
          </cell>
          <cell r="BS134">
            <v>-257431</v>
          </cell>
          <cell r="BT134">
            <v>-264288</v>
          </cell>
          <cell r="BU134">
            <v>0</v>
          </cell>
          <cell r="BV134">
            <v>0</v>
          </cell>
        </row>
        <row r="135">
          <cell r="F135">
            <v>4101</v>
          </cell>
          <cell r="G135">
            <v>485</v>
          </cell>
          <cell r="H135">
            <v>485</v>
          </cell>
          <cell r="I135">
            <v>485</v>
          </cell>
          <cell r="J135">
            <v>378</v>
          </cell>
          <cell r="K135">
            <v>378</v>
          </cell>
          <cell r="L135">
            <v>378</v>
          </cell>
          <cell r="M135">
            <v>378</v>
          </cell>
          <cell r="N135">
            <v>378</v>
          </cell>
          <cell r="O135">
            <v>378</v>
          </cell>
          <cell r="P135">
            <v>378</v>
          </cell>
          <cell r="T135">
            <v>-42820</v>
          </cell>
          <cell r="U135">
            <v>-4282</v>
          </cell>
          <cell r="V135">
            <v>-4282</v>
          </cell>
          <cell r="W135">
            <v>-4282</v>
          </cell>
          <cell r="X135">
            <v>-4282</v>
          </cell>
          <cell r="Y135">
            <v>-4282</v>
          </cell>
          <cell r="Z135">
            <v>-4282</v>
          </cell>
          <cell r="AA135">
            <v>-4282</v>
          </cell>
          <cell r="AB135">
            <v>-4282</v>
          </cell>
          <cell r="AC135">
            <v>-4282</v>
          </cell>
          <cell r="AD135">
            <v>-4282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K135">
            <v>-3797</v>
          </cell>
          <cell r="BL135">
            <v>-3797</v>
          </cell>
          <cell r="BM135">
            <v>-3797</v>
          </cell>
          <cell r="BN135">
            <v>-3904</v>
          </cell>
          <cell r="BO135">
            <v>-3904</v>
          </cell>
          <cell r="BP135">
            <v>-3904</v>
          </cell>
          <cell r="BQ135">
            <v>-3904</v>
          </cell>
          <cell r="BR135">
            <v>-3904</v>
          </cell>
          <cell r="BS135">
            <v>-3904</v>
          </cell>
          <cell r="BT135">
            <v>-3904</v>
          </cell>
          <cell r="BU135">
            <v>0</v>
          </cell>
          <cell r="BV135">
            <v>0</v>
          </cell>
        </row>
        <row r="136">
          <cell r="F136">
            <v>1157551</v>
          </cell>
          <cell r="G136">
            <v>73607</v>
          </cell>
          <cell r="H136">
            <v>73734</v>
          </cell>
          <cell r="I136">
            <v>110863</v>
          </cell>
          <cell r="J136">
            <v>32672</v>
          </cell>
          <cell r="K136">
            <v>167526</v>
          </cell>
          <cell r="L136">
            <v>111954</v>
          </cell>
          <cell r="M136">
            <v>157418</v>
          </cell>
          <cell r="N136">
            <v>74490</v>
          </cell>
          <cell r="O136">
            <v>242389</v>
          </cell>
          <cell r="P136">
            <v>112898</v>
          </cell>
          <cell r="T136">
            <v>394254</v>
          </cell>
          <cell r="U136">
            <v>41861</v>
          </cell>
          <cell r="V136">
            <v>41793</v>
          </cell>
          <cell r="W136">
            <v>75833</v>
          </cell>
          <cell r="X136">
            <v>30028</v>
          </cell>
          <cell r="Y136">
            <v>33526</v>
          </cell>
          <cell r="Z136">
            <v>30915</v>
          </cell>
          <cell r="AA136">
            <v>38064</v>
          </cell>
          <cell r="AB136">
            <v>26819</v>
          </cell>
          <cell r="AC136">
            <v>32952</v>
          </cell>
          <cell r="AD136">
            <v>42463</v>
          </cell>
          <cell r="AI136">
            <v>0</v>
          </cell>
          <cell r="AJ136">
            <v>6622</v>
          </cell>
          <cell r="AK136">
            <v>347</v>
          </cell>
          <cell r="AL136">
            <v>0</v>
          </cell>
          <cell r="AM136">
            <v>0</v>
          </cell>
          <cell r="AN136">
            <v>383</v>
          </cell>
          <cell r="AO136">
            <v>0</v>
          </cell>
          <cell r="AP136">
            <v>1148</v>
          </cell>
          <cell r="AQ136">
            <v>0</v>
          </cell>
          <cell r="AR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K136">
            <v>115468</v>
          </cell>
          <cell r="BL136">
            <v>122149</v>
          </cell>
          <cell r="BM136">
            <v>187043</v>
          </cell>
          <cell r="BN136">
            <v>62700</v>
          </cell>
          <cell r="BO136">
            <v>201052</v>
          </cell>
          <cell r="BP136">
            <v>143252</v>
          </cell>
          <cell r="BQ136">
            <v>195482</v>
          </cell>
          <cell r="BR136">
            <v>102457</v>
          </cell>
          <cell r="BS136">
            <v>275341</v>
          </cell>
          <cell r="BT136">
            <v>155361</v>
          </cell>
          <cell r="BU136">
            <v>0</v>
          </cell>
          <cell r="BV136">
            <v>0</v>
          </cell>
        </row>
        <row r="137">
          <cell r="F137">
            <v>-7039947</v>
          </cell>
          <cell r="G137">
            <v>-365695</v>
          </cell>
          <cell r="H137">
            <v>-734880</v>
          </cell>
          <cell r="I137">
            <v>-589725</v>
          </cell>
          <cell r="J137">
            <v>-666061</v>
          </cell>
          <cell r="K137">
            <v>-910700</v>
          </cell>
          <cell r="L137">
            <v>-772167</v>
          </cell>
          <cell r="M137">
            <v>-913504</v>
          </cell>
          <cell r="N137">
            <v>-695692</v>
          </cell>
          <cell r="O137">
            <v>-511111</v>
          </cell>
          <cell r="P137">
            <v>-880412</v>
          </cell>
          <cell r="T137">
            <v>-2390772</v>
          </cell>
          <cell r="U137">
            <v>-43220</v>
          </cell>
          <cell r="V137">
            <v>-81561</v>
          </cell>
          <cell r="W137">
            <v>-378377</v>
          </cell>
          <cell r="X137">
            <v>-148606</v>
          </cell>
          <cell r="Y137">
            <v>-233541</v>
          </cell>
          <cell r="Z137">
            <v>-261744</v>
          </cell>
          <cell r="AA137">
            <v>-350255</v>
          </cell>
          <cell r="AB137">
            <v>-281455</v>
          </cell>
          <cell r="AC137">
            <v>-235436</v>
          </cell>
          <cell r="AD137">
            <v>-376577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K137">
            <v>-408915</v>
          </cell>
          <cell r="BL137">
            <v>-816441</v>
          </cell>
          <cell r="BM137">
            <v>-968102</v>
          </cell>
          <cell r="BN137">
            <v>-814667</v>
          </cell>
          <cell r="BO137">
            <v>-1144241</v>
          </cell>
          <cell r="BP137">
            <v>-1033911</v>
          </cell>
          <cell r="BQ137">
            <v>-1263759</v>
          </cell>
          <cell r="BR137">
            <v>-977147</v>
          </cell>
          <cell r="BS137">
            <v>-746547</v>
          </cell>
          <cell r="BT137">
            <v>-1256989</v>
          </cell>
          <cell r="BU137">
            <v>0</v>
          </cell>
          <cell r="BV137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</row>
        <row r="139">
          <cell r="F139">
            <v>-1511415</v>
          </cell>
          <cell r="G139">
            <v>-54614</v>
          </cell>
          <cell r="H139">
            <v>-91847</v>
          </cell>
          <cell r="I139">
            <v>-115377</v>
          </cell>
          <cell r="J139">
            <v>-160859</v>
          </cell>
          <cell r="K139">
            <v>-130482</v>
          </cell>
          <cell r="L139">
            <v>-225041</v>
          </cell>
          <cell r="M139">
            <v>-224859</v>
          </cell>
          <cell r="N139">
            <v>-169599</v>
          </cell>
          <cell r="O139">
            <v>-182434</v>
          </cell>
          <cell r="P139">
            <v>-156303</v>
          </cell>
          <cell r="T139">
            <v>-463650</v>
          </cell>
          <cell r="U139">
            <v>-22949</v>
          </cell>
          <cell r="V139">
            <v>-25521</v>
          </cell>
          <cell r="W139">
            <v>-54747</v>
          </cell>
          <cell r="X139">
            <v>-39116</v>
          </cell>
          <cell r="Y139">
            <v>-22471</v>
          </cell>
          <cell r="Z139">
            <v>-51839</v>
          </cell>
          <cell r="AA139">
            <v>-53477</v>
          </cell>
          <cell r="AB139">
            <v>-59453</v>
          </cell>
          <cell r="AC139">
            <v>-68814</v>
          </cell>
          <cell r="AD139">
            <v>-65263</v>
          </cell>
          <cell r="AI139">
            <v>0</v>
          </cell>
          <cell r="AJ139">
            <v>-1</v>
          </cell>
          <cell r="AK139">
            <v>-33</v>
          </cell>
          <cell r="AL139">
            <v>-33</v>
          </cell>
          <cell r="AM139">
            <v>-255</v>
          </cell>
          <cell r="AN139">
            <v>-130</v>
          </cell>
          <cell r="AO139">
            <v>-108</v>
          </cell>
          <cell r="AP139">
            <v>-453</v>
          </cell>
          <cell r="AQ139">
            <v>-778</v>
          </cell>
          <cell r="AR139">
            <v>-239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K139">
            <v>-77563</v>
          </cell>
          <cell r="BL139">
            <v>-117369</v>
          </cell>
          <cell r="BM139">
            <v>-170157</v>
          </cell>
          <cell r="BN139">
            <v>-200008</v>
          </cell>
          <cell r="BO139">
            <v>-153208</v>
          </cell>
          <cell r="BP139">
            <v>-277010</v>
          </cell>
          <cell r="BQ139">
            <v>-278444</v>
          </cell>
          <cell r="BR139">
            <v>-229505</v>
          </cell>
          <cell r="BS139">
            <v>-252026</v>
          </cell>
          <cell r="BT139">
            <v>-221805</v>
          </cell>
          <cell r="BU139">
            <v>0</v>
          </cell>
          <cell r="BV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W140">
            <v>61</v>
          </cell>
          <cell r="AX140">
            <v>61</v>
          </cell>
          <cell r="AY140">
            <v>61</v>
          </cell>
          <cell r="AZ140">
            <v>61</v>
          </cell>
          <cell r="BA140">
            <v>61</v>
          </cell>
          <cell r="BB140">
            <v>61</v>
          </cell>
          <cell r="BC140">
            <v>61</v>
          </cell>
          <cell r="BD140">
            <v>61</v>
          </cell>
          <cell r="BE140">
            <v>61</v>
          </cell>
          <cell r="BF140">
            <v>61</v>
          </cell>
          <cell r="BK140">
            <v>61</v>
          </cell>
          <cell r="BL140">
            <v>61</v>
          </cell>
          <cell r="BM140">
            <v>61</v>
          </cell>
          <cell r="BN140">
            <v>61</v>
          </cell>
          <cell r="BO140">
            <v>61</v>
          </cell>
          <cell r="BP140">
            <v>61</v>
          </cell>
          <cell r="BQ140">
            <v>61</v>
          </cell>
          <cell r="BR140">
            <v>61</v>
          </cell>
          <cell r="BS140">
            <v>61</v>
          </cell>
          <cell r="BT140">
            <v>61</v>
          </cell>
          <cell r="BU140">
            <v>0</v>
          </cell>
          <cell r="BV140">
            <v>0</v>
          </cell>
        </row>
        <row r="141">
          <cell r="F141">
            <v>3584687</v>
          </cell>
          <cell r="G141">
            <v>323083</v>
          </cell>
          <cell r="H141">
            <v>315554</v>
          </cell>
          <cell r="I141">
            <v>360504</v>
          </cell>
          <cell r="J141">
            <v>305587</v>
          </cell>
          <cell r="K141">
            <v>281852</v>
          </cell>
          <cell r="L141">
            <v>350897</v>
          </cell>
          <cell r="M141">
            <v>366821</v>
          </cell>
          <cell r="N141">
            <v>562120</v>
          </cell>
          <cell r="O141">
            <v>311169</v>
          </cell>
          <cell r="P141">
            <v>407100</v>
          </cell>
          <cell r="T141">
            <v>2291848</v>
          </cell>
          <cell r="U141">
            <v>206561</v>
          </cell>
          <cell r="V141">
            <v>201747</v>
          </cell>
          <cell r="W141">
            <v>230486</v>
          </cell>
          <cell r="X141">
            <v>195375</v>
          </cell>
          <cell r="Y141">
            <v>180201</v>
          </cell>
          <cell r="Z141">
            <v>224344</v>
          </cell>
          <cell r="AA141">
            <v>234525</v>
          </cell>
          <cell r="AB141">
            <v>359388</v>
          </cell>
          <cell r="AC141">
            <v>198944</v>
          </cell>
          <cell r="AD141">
            <v>260277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K141">
            <v>529644</v>
          </cell>
          <cell r="BL141">
            <v>517301</v>
          </cell>
          <cell r="BM141">
            <v>590990</v>
          </cell>
          <cell r="BN141">
            <v>500962</v>
          </cell>
          <cell r="BO141">
            <v>462053</v>
          </cell>
          <cell r="BP141">
            <v>575241</v>
          </cell>
          <cell r="BQ141">
            <v>601346</v>
          </cell>
          <cell r="BR141">
            <v>921508</v>
          </cell>
          <cell r="BS141">
            <v>510113</v>
          </cell>
          <cell r="BT141">
            <v>667377</v>
          </cell>
          <cell r="BU141">
            <v>0</v>
          </cell>
          <cell r="BV141">
            <v>0</v>
          </cell>
        </row>
        <row r="142">
          <cell r="F142">
            <v>-1335016</v>
          </cell>
          <cell r="G142">
            <v>-164540</v>
          </cell>
          <cell r="H142">
            <v>-230260</v>
          </cell>
          <cell r="I142">
            <v>-51409</v>
          </cell>
          <cell r="J142">
            <v>-310117</v>
          </cell>
          <cell r="K142">
            <v>-91354</v>
          </cell>
          <cell r="L142">
            <v>-90563</v>
          </cell>
          <cell r="M142">
            <v>-96758</v>
          </cell>
          <cell r="N142">
            <v>-91912</v>
          </cell>
          <cell r="O142">
            <v>-100279</v>
          </cell>
          <cell r="P142">
            <v>-107824</v>
          </cell>
          <cell r="T142">
            <v>-200526</v>
          </cell>
          <cell r="U142">
            <v>-40893</v>
          </cell>
          <cell r="V142">
            <v>12578</v>
          </cell>
          <cell r="W142">
            <v>24086</v>
          </cell>
          <cell r="X142">
            <v>-71878</v>
          </cell>
          <cell r="Y142">
            <v>-15018</v>
          </cell>
          <cell r="Z142">
            <v>-17295</v>
          </cell>
          <cell r="AA142">
            <v>-21814</v>
          </cell>
          <cell r="AB142">
            <v>-20411</v>
          </cell>
          <cell r="AC142">
            <v>-25539</v>
          </cell>
          <cell r="AD142">
            <v>-24342</v>
          </cell>
          <cell r="AI142">
            <v>-784</v>
          </cell>
          <cell r="AJ142">
            <v>744</v>
          </cell>
          <cell r="AK142">
            <v>811</v>
          </cell>
          <cell r="AL142">
            <v>-826</v>
          </cell>
          <cell r="AM142">
            <v>-184</v>
          </cell>
          <cell r="AN142">
            <v>-56</v>
          </cell>
          <cell r="AO142">
            <v>-34</v>
          </cell>
          <cell r="AP142">
            <v>-130</v>
          </cell>
          <cell r="AQ142">
            <v>-133</v>
          </cell>
          <cell r="AR142">
            <v>-46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K142">
            <v>-206217</v>
          </cell>
          <cell r="BL142">
            <v>-216938</v>
          </cell>
          <cell r="BM142">
            <v>-26512</v>
          </cell>
          <cell r="BN142">
            <v>-382821</v>
          </cell>
          <cell r="BO142">
            <v>-106556</v>
          </cell>
          <cell r="BP142">
            <v>-107914</v>
          </cell>
          <cell r="BQ142">
            <v>-118606</v>
          </cell>
          <cell r="BR142">
            <v>-112453</v>
          </cell>
          <cell r="BS142">
            <v>-125951</v>
          </cell>
          <cell r="BT142">
            <v>-132212</v>
          </cell>
          <cell r="BU142">
            <v>0</v>
          </cell>
          <cell r="BV142">
            <v>0</v>
          </cell>
        </row>
        <row r="143">
          <cell r="F143">
            <v>-4578815</v>
          </cell>
          <cell r="G143">
            <v>-308741</v>
          </cell>
          <cell r="H143">
            <v>-337668</v>
          </cell>
          <cell r="I143">
            <v>-439422</v>
          </cell>
          <cell r="J143">
            <v>-527120</v>
          </cell>
          <cell r="K143">
            <v>-532293</v>
          </cell>
          <cell r="L143">
            <v>-533207</v>
          </cell>
          <cell r="M143">
            <v>-535021</v>
          </cell>
          <cell r="N143">
            <v>-457509</v>
          </cell>
          <cell r="O143">
            <v>-415310</v>
          </cell>
          <cell r="P143">
            <v>-492524</v>
          </cell>
          <cell r="T143">
            <v>-2784193</v>
          </cell>
          <cell r="U143">
            <v>-206410</v>
          </cell>
          <cell r="V143">
            <v>-186018</v>
          </cell>
          <cell r="W143">
            <v>-207946</v>
          </cell>
          <cell r="X143">
            <v>-240046</v>
          </cell>
          <cell r="Y143">
            <v>-274086</v>
          </cell>
          <cell r="Z143">
            <v>-292529</v>
          </cell>
          <cell r="AA143">
            <v>-331276</v>
          </cell>
          <cell r="AB143">
            <v>-327563</v>
          </cell>
          <cell r="AC143">
            <v>-365364</v>
          </cell>
          <cell r="AD143">
            <v>-352955</v>
          </cell>
          <cell r="AI143">
            <v>0</v>
          </cell>
          <cell r="AJ143">
            <v>-2194</v>
          </cell>
          <cell r="AK143">
            <v>-242</v>
          </cell>
          <cell r="AL143">
            <v>-2404</v>
          </cell>
          <cell r="AM143">
            <v>-7860</v>
          </cell>
          <cell r="AN143">
            <v>-2080</v>
          </cell>
          <cell r="AO143">
            <v>-1274</v>
          </cell>
          <cell r="AP143">
            <v>-4134</v>
          </cell>
          <cell r="AQ143">
            <v>-1142</v>
          </cell>
          <cell r="AR143">
            <v>-727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K143">
            <v>-515151</v>
          </cell>
          <cell r="BL143">
            <v>-525880</v>
          </cell>
          <cell r="BM143">
            <v>-647610</v>
          </cell>
          <cell r="BN143">
            <v>-769570</v>
          </cell>
          <cell r="BO143">
            <v>-814239</v>
          </cell>
          <cell r="BP143">
            <v>-827816</v>
          </cell>
          <cell r="BQ143">
            <v>-867571</v>
          </cell>
          <cell r="BR143">
            <v>-789206</v>
          </cell>
          <cell r="BS143">
            <v>-781816</v>
          </cell>
          <cell r="BT143">
            <v>-846206</v>
          </cell>
          <cell r="BU143">
            <v>0</v>
          </cell>
          <cell r="BV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T144">
            <v>-256280</v>
          </cell>
          <cell r="U144">
            <v>-25628</v>
          </cell>
          <cell r="V144">
            <v>-25628</v>
          </cell>
          <cell r="W144">
            <v>-25628</v>
          </cell>
          <cell r="X144">
            <v>-25628</v>
          </cell>
          <cell r="Y144">
            <v>-25628</v>
          </cell>
          <cell r="Z144">
            <v>-25628</v>
          </cell>
          <cell r="AA144">
            <v>-25628</v>
          </cell>
          <cell r="AB144">
            <v>-25628</v>
          </cell>
          <cell r="AC144">
            <v>-25628</v>
          </cell>
          <cell r="AD144">
            <v>-25628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K144">
            <v>-25628</v>
          </cell>
          <cell r="BL144">
            <v>-25628</v>
          </cell>
          <cell r="BM144">
            <v>-25628</v>
          </cell>
          <cell r="BN144">
            <v>-25628</v>
          </cell>
          <cell r="BO144">
            <v>-25628</v>
          </cell>
          <cell r="BP144">
            <v>-25628</v>
          </cell>
          <cell r="BQ144">
            <v>-25628</v>
          </cell>
          <cell r="BR144">
            <v>-25628</v>
          </cell>
          <cell r="BS144">
            <v>-25628</v>
          </cell>
          <cell r="BT144">
            <v>-25628</v>
          </cell>
          <cell r="BU144">
            <v>0</v>
          </cell>
          <cell r="BV144">
            <v>0</v>
          </cell>
        </row>
        <row r="145">
          <cell r="F145">
            <v>-54954</v>
          </cell>
          <cell r="G145">
            <v>-5645</v>
          </cell>
          <cell r="H145">
            <v>-5645</v>
          </cell>
          <cell r="I145">
            <v>-5646</v>
          </cell>
          <cell r="J145">
            <v>-5646</v>
          </cell>
          <cell r="K145">
            <v>-5646</v>
          </cell>
          <cell r="L145">
            <v>-5646</v>
          </cell>
          <cell r="M145">
            <v>-5646</v>
          </cell>
          <cell r="N145">
            <v>-5646</v>
          </cell>
          <cell r="O145">
            <v>-4894</v>
          </cell>
          <cell r="P145">
            <v>-4894</v>
          </cell>
          <cell r="T145">
            <v>-38296</v>
          </cell>
          <cell r="U145">
            <v>-3941</v>
          </cell>
          <cell r="V145">
            <v>-3941</v>
          </cell>
          <cell r="W145">
            <v>-3942</v>
          </cell>
          <cell r="X145">
            <v>-3942</v>
          </cell>
          <cell r="Y145">
            <v>-3942</v>
          </cell>
          <cell r="Z145">
            <v>-3942</v>
          </cell>
          <cell r="AA145">
            <v>-3942</v>
          </cell>
          <cell r="AB145">
            <v>-3942</v>
          </cell>
          <cell r="AC145">
            <v>-3381</v>
          </cell>
          <cell r="AD145">
            <v>-3381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K145">
            <v>-9586</v>
          </cell>
          <cell r="BL145">
            <v>-9586</v>
          </cell>
          <cell r="BM145">
            <v>-9588</v>
          </cell>
          <cell r="BN145">
            <v>-9588</v>
          </cell>
          <cell r="BO145">
            <v>-9588</v>
          </cell>
          <cell r="BP145">
            <v>-9588</v>
          </cell>
          <cell r="BQ145">
            <v>-9588</v>
          </cell>
          <cell r="BR145">
            <v>-9588</v>
          </cell>
          <cell r="BS145">
            <v>-8275</v>
          </cell>
          <cell r="BT145">
            <v>-8275</v>
          </cell>
          <cell r="BU145">
            <v>0</v>
          </cell>
          <cell r="BV145">
            <v>0</v>
          </cell>
        </row>
        <row r="146">
          <cell r="F146">
            <v>-141141</v>
          </cell>
          <cell r="G146">
            <v>-12614</v>
          </cell>
          <cell r="H146">
            <v>-12948</v>
          </cell>
          <cell r="I146">
            <v>-13247</v>
          </cell>
          <cell r="J146">
            <v>-13503</v>
          </cell>
          <cell r="K146">
            <v>-13877</v>
          </cell>
          <cell r="L146">
            <v>-14387</v>
          </cell>
          <cell r="M146">
            <v>-14464</v>
          </cell>
          <cell r="N146">
            <v>-14922</v>
          </cell>
          <cell r="O146">
            <v>-15001</v>
          </cell>
          <cell r="P146">
            <v>-16178</v>
          </cell>
          <cell r="T146">
            <v>-115478</v>
          </cell>
          <cell r="U146">
            <v>-10320</v>
          </cell>
          <cell r="V146">
            <v>-10594</v>
          </cell>
          <cell r="W146">
            <v>-10839</v>
          </cell>
          <cell r="X146">
            <v>-11048</v>
          </cell>
          <cell r="Y146">
            <v>-11353</v>
          </cell>
          <cell r="Z146">
            <v>-11771</v>
          </cell>
          <cell r="AA146">
            <v>-11834</v>
          </cell>
          <cell r="AB146">
            <v>-12209</v>
          </cell>
          <cell r="AC146">
            <v>-12274</v>
          </cell>
          <cell r="AD146">
            <v>-13236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K146">
            <v>-22934</v>
          </cell>
          <cell r="BL146">
            <v>-23542</v>
          </cell>
          <cell r="BM146">
            <v>-24086</v>
          </cell>
          <cell r="BN146">
            <v>-24551</v>
          </cell>
          <cell r="BO146">
            <v>-25230</v>
          </cell>
          <cell r="BP146">
            <v>-26158</v>
          </cell>
          <cell r="BQ146">
            <v>-26298</v>
          </cell>
          <cell r="BR146">
            <v>-27131</v>
          </cell>
          <cell r="BS146">
            <v>-27275</v>
          </cell>
          <cell r="BT146">
            <v>-29414</v>
          </cell>
          <cell r="BU146">
            <v>0</v>
          </cell>
          <cell r="BV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W148">
            <v>148281</v>
          </cell>
          <cell r="AX148">
            <v>119264</v>
          </cell>
          <cell r="AY148">
            <v>141276</v>
          </cell>
          <cell r="AZ148">
            <v>116960</v>
          </cell>
          <cell r="BA148">
            <v>53940</v>
          </cell>
          <cell r="BB148">
            <v>72769</v>
          </cell>
          <cell r="BC148">
            <v>90918</v>
          </cell>
          <cell r="BD148">
            <v>103459</v>
          </cell>
          <cell r="BE148">
            <v>81949</v>
          </cell>
          <cell r="BF148">
            <v>106545</v>
          </cell>
          <cell r="BK148">
            <v>148281</v>
          </cell>
          <cell r="BL148">
            <v>119264</v>
          </cell>
          <cell r="BM148">
            <v>141276</v>
          </cell>
          <cell r="BN148">
            <v>116960</v>
          </cell>
          <cell r="BO148">
            <v>53940</v>
          </cell>
          <cell r="BP148">
            <v>72769</v>
          </cell>
          <cell r="BQ148">
            <v>90918</v>
          </cell>
          <cell r="BR148">
            <v>103459</v>
          </cell>
          <cell r="BS148">
            <v>81949</v>
          </cell>
          <cell r="BT148">
            <v>106545</v>
          </cell>
          <cell r="BU148">
            <v>0</v>
          </cell>
          <cell r="BV148">
            <v>0</v>
          </cell>
        </row>
        <row r="149">
          <cell r="G149">
            <v>1040416</v>
          </cell>
          <cell r="H149">
            <v>525390</v>
          </cell>
          <cell r="I149">
            <v>829658</v>
          </cell>
          <cell r="J149">
            <v>372681</v>
          </cell>
          <cell r="K149">
            <v>369169</v>
          </cell>
          <cell r="L149">
            <v>437315</v>
          </cell>
          <cell r="M149">
            <v>305443</v>
          </cell>
          <cell r="N149">
            <v>808186</v>
          </cell>
          <cell r="O149">
            <v>939242</v>
          </cell>
          <cell r="P149">
            <v>392504</v>
          </cell>
          <cell r="Q149">
            <v>0</v>
          </cell>
          <cell r="U149">
            <v>706465</v>
          </cell>
          <cell r="V149">
            <v>731131</v>
          </cell>
          <cell r="W149">
            <v>470062</v>
          </cell>
          <cell r="X149">
            <v>671078</v>
          </cell>
          <cell r="Y149">
            <v>487045</v>
          </cell>
          <cell r="Z149">
            <v>457736</v>
          </cell>
          <cell r="AA149">
            <v>331488</v>
          </cell>
          <cell r="AB149">
            <v>518714</v>
          </cell>
          <cell r="AC149">
            <v>360535</v>
          </cell>
          <cell r="AD149">
            <v>175305</v>
          </cell>
          <cell r="AE149">
            <v>0</v>
          </cell>
          <cell r="AF149">
            <v>0</v>
          </cell>
          <cell r="AI149">
            <v>5062</v>
          </cell>
          <cell r="AJ149">
            <v>11005</v>
          </cell>
          <cell r="AK149">
            <v>6761</v>
          </cell>
          <cell r="AL149">
            <v>2590</v>
          </cell>
          <cell r="AM149">
            <v>-2439</v>
          </cell>
          <cell r="AN149">
            <v>4026</v>
          </cell>
          <cell r="AO149">
            <v>4979</v>
          </cell>
          <cell r="AP149">
            <v>2381</v>
          </cell>
          <cell r="AQ149">
            <v>3831</v>
          </cell>
          <cell r="AR149">
            <v>-8044</v>
          </cell>
          <cell r="AS149">
            <v>0</v>
          </cell>
          <cell r="AT149">
            <v>0</v>
          </cell>
          <cell r="AW149">
            <v>145281</v>
          </cell>
          <cell r="AX149">
            <v>116264</v>
          </cell>
          <cell r="AY149">
            <v>138276</v>
          </cell>
          <cell r="AZ149">
            <v>127732</v>
          </cell>
          <cell r="BA149">
            <v>54383</v>
          </cell>
          <cell r="BB149">
            <v>73212</v>
          </cell>
          <cell r="BC149">
            <v>91361</v>
          </cell>
          <cell r="BD149">
            <v>103902</v>
          </cell>
          <cell r="BE149">
            <v>82392</v>
          </cell>
          <cell r="BF149">
            <v>106988</v>
          </cell>
          <cell r="BH149">
            <v>0</v>
          </cell>
          <cell r="BK149">
            <v>1897224</v>
          </cell>
          <cell r="BL149">
            <v>1383790</v>
          </cell>
          <cell r="BM149">
            <v>1444757</v>
          </cell>
          <cell r="BN149">
            <v>1174081</v>
          </cell>
          <cell r="BO149">
            <v>908158</v>
          </cell>
          <cell r="BP149">
            <v>972289</v>
          </cell>
          <cell r="BQ149">
            <v>733271</v>
          </cell>
          <cell r="BR149">
            <v>1433183</v>
          </cell>
          <cell r="BS149">
            <v>1386000</v>
          </cell>
          <cell r="BT149">
            <v>666753</v>
          </cell>
          <cell r="BU149">
            <v>0</v>
          </cell>
          <cell r="BV149">
            <v>0</v>
          </cell>
        </row>
        <row r="150">
          <cell r="F150">
            <v>38530</v>
          </cell>
          <cell r="G150">
            <v>3853</v>
          </cell>
          <cell r="H150">
            <v>3853</v>
          </cell>
          <cell r="I150">
            <v>3853</v>
          </cell>
          <cell r="J150">
            <v>3853</v>
          </cell>
          <cell r="K150">
            <v>3853</v>
          </cell>
          <cell r="L150">
            <v>3853</v>
          </cell>
          <cell r="M150">
            <v>3853</v>
          </cell>
          <cell r="N150">
            <v>3853</v>
          </cell>
          <cell r="O150">
            <v>3853</v>
          </cell>
          <cell r="P150">
            <v>3853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K150">
            <v>3853</v>
          </cell>
          <cell r="BL150">
            <v>3853</v>
          </cell>
          <cell r="BM150">
            <v>3853</v>
          </cell>
          <cell r="BN150">
            <v>3853</v>
          </cell>
          <cell r="BO150">
            <v>3853</v>
          </cell>
          <cell r="BP150">
            <v>3853</v>
          </cell>
          <cell r="BQ150">
            <v>3853</v>
          </cell>
          <cell r="BR150">
            <v>3853</v>
          </cell>
          <cell r="BS150">
            <v>3853</v>
          </cell>
          <cell r="BT150">
            <v>3853</v>
          </cell>
          <cell r="BU150">
            <v>0</v>
          </cell>
          <cell r="BV150">
            <v>0</v>
          </cell>
        </row>
        <row r="151">
          <cell r="F151">
            <v>2331126</v>
          </cell>
          <cell r="G151">
            <v>37863</v>
          </cell>
          <cell r="H151">
            <v>-53872</v>
          </cell>
          <cell r="I151">
            <v>2347135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K151">
            <v>37863</v>
          </cell>
          <cell r="BL151">
            <v>-53872</v>
          </cell>
          <cell r="BM151">
            <v>2347135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</row>
        <row r="152">
          <cell r="F152">
            <v>5133745</v>
          </cell>
          <cell r="G152">
            <v>2055767</v>
          </cell>
          <cell r="H152">
            <v>53872</v>
          </cell>
          <cell r="I152">
            <v>-2041005</v>
          </cell>
          <cell r="J152">
            <v>488485</v>
          </cell>
          <cell r="K152">
            <v>871668</v>
          </cell>
          <cell r="L152">
            <v>327542</v>
          </cell>
          <cell r="M152">
            <v>-515959</v>
          </cell>
          <cell r="N152">
            <v>1977013</v>
          </cell>
          <cell r="O152">
            <v>948889</v>
          </cell>
          <cell r="P152">
            <v>967473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K152">
            <v>2055767</v>
          </cell>
          <cell r="BL152">
            <v>53872</v>
          </cell>
          <cell r="BM152">
            <v>-2041005</v>
          </cell>
          <cell r="BN152">
            <v>488485</v>
          </cell>
          <cell r="BO152">
            <v>871668</v>
          </cell>
          <cell r="BP152">
            <v>327542</v>
          </cell>
          <cell r="BQ152">
            <v>-515959</v>
          </cell>
          <cell r="BR152">
            <v>1977013</v>
          </cell>
          <cell r="BS152">
            <v>948889</v>
          </cell>
          <cell r="BT152">
            <v>967473</v>
          </cell>
          <cell r="BU152">
            <v>0</v>
          </cell>
          <cell r="BV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</row>
        <row r="154">
          <cell r="F154">
            <v>1067408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388170</v>
          </cell>
          <cell r="P154">
            <v>679238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388170</v>
          </cell>
          <cell r="BT154">
            <v>679238</v>
          </cell>
          <cell r="BU154">
            <v>0</v>
          </cell>
          <cell r="BV154">
            <v>0</v>
          </cell>
        </row>
        <row r="155">
          <cell r="F155">
            <v>-1338750</v>
          </cell>
          <cell r="I155">
            <v>-1338750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M155">
            <v>-1338750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</row>
        <row r="156">
          <cell r="F156">
            <v>-2586823</v>
          </cell>
          <cell r="G156">
            <v>-266242</v>
          </cell>
          <cell r="H156">
            <v>-257434</v>
          </cell>
          <cell r="I156">
            <v>-254717</v>
          </cell>
          <cell r="J156">
            <v>-253155</v>
          </cell>
          <cell r="K156">
            <v>-254307</v>
          </cell>
          <cell r="L156">
            <v>-255484</v>
          </cell>
          <cell r="M156">
            <v>-256380</v>
          </cell>
          <cell r="N156">
            <v>-257164</v>
          </cell>
          <cell r="O156">
            <v>-299757</v>
          </cell>
          <cell r="P156">
            <v>-232183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K156">
            <v>-266242</v>
          </cell>
          <cell r="BL156">
            <v>-257434</v>
          </cell>
          <cell r="BM156">
            <v>-254717</v>
          </cell>
          <cell r="BN156">
            <v>-253155</v>
          </cell>
          <cell r="BO156">
            <v>-254307</v>
          </cell>
          <cell r="BP156">
            <v>-255484</v>
          </cell>
          <cell r="BQ156">
            <v>-256380</v>
          </cell>
          <cell r="BR156">
            <v>-257164</v>
          </cell>
          <cell r="BS156">
            <v>-299757</v>
          </cell>
          <cell r="BT156">
            <v>-232183</v>
          </cell>
          <cell r="BU156">
            <v>0</v>
          </cell>
          <cell r="BV156">
            <v>0</v>
          </cell>
        </row>
        <row r="157">
          <cell r="F157">
            <v>5737500</v>
          </cell>
          <cell r="I157">
            <v>5737500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T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M157">
            <v>5737500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</row>
        <row r="159">
          <cell r="F159">
            <v>-4208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-4208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-4208</v>
          </cell>
          <cell r="BU159">
            <v>0</v>
          </cell>
          <cell r="BV159">
            <v>0</v>
          </cell>
        </row>
        <row r="160">
          <cell r="F160">
            <v>2677500</v>
          </cell>
          <cell r="I160">
            <v>2677500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M160">
            <v>2677500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W161">
            <v>115</v>
          </cell>
          <cell r="AX161">
            <v>115</v>
          </cell>
          <cell r="AY161">
            <v>115</v>
          </cell>
          <cell r="AZ161">
            <v>115</v>
          </cell>
          <cell r="BA161">
            <v>115</v>
          </cell>
          <cell r="BB161">
            <v>115</v>
          </cell>
          <cell r="BC161">
            <v>115</v>
          </cell>
          <cell r="BD161">
            <v>115</v>
          </cell>
          <cell r="BE161">
            <v>115</v>
          </cell>
          <cell r="BF161">
            <v>115</v>
          </cell>
          <cell r="BK161">
            <v>115</v>
          </cell>
          <cell r="BL161">
            <v>115</v>
          </cell>
          <cell r="BM161">
            <v>115</v>
          </cell>
          <cell r="BN161">
            <v>115</v>
          </cell>
          <cell r="BO161">
            <v>115</v>
          </cell>
          <cell r="BP161">
            <v>115</v>
          </cell>
          <cell r="BQ161">
            <v>115</v>
          </cell>
          <cell r="BR161">
            <v>115</v>
          </cell>
          <cell r="BS161">
            <v>115</v>
          </cell>
          <cell r="BT161">
            <v>115</v>
          </cell>
          <cell r="BU161">
            <v>0</v>
          </cell>
          <cell r="BV161">
            <v>0</v>
          </cell>
        </row>
        <row r="162">
          <cell r="F162">
            <v>1281180</v>
          </cell>
          <cell r="G162">
            <v>305403</v>
          </cell>
          <cell r="H162">
            <v>1183378</v>
          </cell>
          <cell r="I162">
            <v>707522</v>
          </cell>
          <cell r="J162">
            <v>68497</v>
          </cell>
          <cell r="K162">
            <v>-1143438</v>
          </cell>
          <cell r="L162">
            <v>433756</v>
          </cell>
          <cell r="M162">
            <v>-113034</v>
          </cell>
          <cell r="N162">
            <v>-893987</v>
          </cell>
          <cell r="O162">
            <v>2286951</v>
          </cell>
          <cell r="P162">
            <v>-1553868</v>
          </cell>
          <cell r="T162">
            <v>9331914</v>
          </cell>
          <cell r="U162">
            <v>-4415948</v>
          </cell>
          <cell r="V162">
            <v>6562244</v>
          </cell>
          <cell r="W162">
            <v>-323574</v>
          </cell>
          <cell r="X162">
            <v>4140723</v>
          </cell>
          <cell r="Y162">
            <v>3948129</v>
          </cell>
          <cell r="Z162">
            <v>2124426</v>
          </cell>
          <cell r="AA162">
            <v>-48704</v>
          </cell>
          <cell r="AB162">
            <v>-156061</v>
          </cell>
          <cell r="AC162">
            <v>-402153</v>
          </cell>
          <cell r="AD162">
            <v>-2097168</v>
          </cell>
          <cell r="AI162">
            <v>-6852</v>
          </cell>
          <cell r="AJ162">
            <v>14231</v>
          </cell>
          <cell r="AK162">
            <v>8488</v>
          </cell>
          <cell r="AL162">
            <v>6283</v>
          </cell>
          <cell r="AM162">
            <v>7867</v>
          </cell>
          <cell r="AN162">
            <v>2781</v>
          </cell>
          <cell r="AO162">
            <v>1393</v>
          </cell>
          <cell r="AP162">
            <v>1042</v>
          </cell>
          <cell r="AQ162">
            <v>-4193</v>
          </cell>
          <cell r="AR162">
            <v>-14494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K162">
            <v>-4117397</v>
          </cell>
          <cell r="BL162">
            <v>7759853</v>
          </cell>
          <cell r="BM162">
            <v>392436</v>
          </cell>
          <cell r="BN162">
            <v>4215503</v>
          </cell>
          <cell r="BO162">
            <v>2812558</v>
          </cell>
          <cell r="BP162">
            <v>2560963</v>
          </cell>
          <cell r="BQ162">
            <v>-160345</v>
          </cell>
          <cell r="BR162">
            <v>-1049006</v>
          </cell>
          <cell r="BS162">
            <v>1880605</v>
          </cell>
          <cell r="BT162">
            <v>-3665530</v>
          </cell>
          <cell r="BU162">
            <v>0</v>
          </cell>
          <cell r="BV162">
            <v>0</v>
          </cell>
        </row>
        <row r="163">
          <cell r="F163">
            <v>68978</v>
          </cell>
          <cell r="G163">
            <v>8754</v>
          </cell>
          <cell r="H163">
            <v>7992</v>
          </cell>
          <cell r="I163">
            <v>8243</v>
          </cell>
          <cell r="J163">
            <v>8132</v>
          </cell>
          <cell r="K163">
            <v>8394</v>
          </cell>
          <cell r="L163">
            <v>8055</v>
          </cell>
          <cell r="M163">
            <v>-2296</v>
          </cell>
          <cell r="N163">
            <v>6799</v>
          </cell>
          <cell r="O163">
            <v>8086</v>
          </cell>
          <cell r="P163">
            <v>6819</v>
          </cell>
          <cell r="T163">
            <v>50634</v>
          </cell>
          <cell r="U163">
            <v>5301</v>
          </cell>
          <cell r="V163">
            <v>4839</v>
          </cell>
          <cell r="W163">
            <v>4992</v>
          </cell>
          <cell r="X163">
            <v>4924</v>
          </cell>
          <cell r="Y163">
            <v>5083</v>
          </cell>
          <cell r="Z163">
            <v>4878</v>
          </cell>
          <cell r="AA163">
            <v>5492</v>
          </cell>
          <cell r="AB163">
            <v>5107</v>
          </cell>
          <cell r="AC163">
            <v>4896</v>
          </cell>
          <cell r="AD163">
            <v>5122</v>
          </cell>
          <cell r="AI163">
            <v>54</v>
          </cell>
          <cell r="AJ163">
            <v>50</v>
          </cell>
          <cell r="AK163">
            <v>51</v>
          </cell>
          <cell r="AL163">
            <v>50</v>
          </cell>
          <cell r="AM163">
            <v>52</v>
          </cell>
          <cell r="AN163">
            <v>50</v>
          </cell>
          <cell r="AO163">
            <v>-308</v>
          </cell>
          <cell r="AP163">
            <v>0</v>
          </cell>
          <cell r="AQ163">
            <v>50</v>
          </cell>
          <cell r="AR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K163">
            <v>14109</v>
          </cell>
          <cell r="BL163">
            <v>12881</v>
          </cell>
          <cell r="BM163">
            <v>13286</v>
          </cell>
          <cell r="BN163">
            <v>13106</v>
          </cell>
          <cell r="BO163">
            <v>13529</v>
          </cell>
          <cell r="BP163">
            <v>12983</v>
          </cell>
          <cell r="BQ163">
            <v>2888</v>
          </cell>
          <cell r="BR163">
            <v>11906</v>
          </cell>
          <cell r="BS163">
            <v>13032</v>
          </cell>
          <cell r="BT163">
            <v>11941</v>
          </cell>
          <cell r="BU163">
            <v>0</v>
          </cell>
          <cell r="BV163">
            <v>0</v>
          </cell>
        </row>
        <row r="164">
          <cell r="F164">
            <v>142077</v>
          </cell>
          <cell r="G164">
            <v>7702</v>
          </cell>
          <cell r="H164">
            <v>3010</v>
          </cell>
          <cell r="I164">
            <v>75192</v>
          </cell>
          <cell r="J164">
            <v>29526</v>
          </cell>
          <cell r="K164">
            <v>17490</v>
          </cell>
          <cell r="L164">
            <v>-5829</v>
          </cell>
          <cell r="M164">
            <v>3174</v>
          </cell>
          <cell r="N164">
            <v>-21080</v>
          </cell>
          <cell r="O164">
            <v>23694</v>
          </cell>
          <cell r="P164">
            <v>9198</v>
          </cell>
          <cell r="T164">
            <v>125036</v>
          </cell>
          <cell r="U164">
            <v>6778</v>
          </cell>
          <cell r="V164">
            <v>2649</v>
          </cell>
          <cell r="W164">
            <v>66173</v>
          </cell>
          <cell r="X164">
            <v>25984</v>
          </cell>
          <cell r="Y164">
            <v>15392</v>
          </cell>
          <cell r="Z164">
            <v>-5130</v>
          </cell>
          <cell r="AA164">
            <v>2793</v>
          </cell>
          <cell r="AB164">
            <v>-18550</v>
          </cell>
          <cell r="AC164">
            <v>20852</v>
          </cell>
          <cell r="AD164">
            <v>8095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K164">
            <v>14480</v>
          </cell>
          <cell r="BL164">
            <v>5659</v>
          </cell>
          <cell r="BM164">
            <v>141365</v>
          </cell>
          <cell r="BN164">
            <v>55510</v>
          </cell>
          <cell r="BO164">
            <v>32882</v>
          </cell>
          <cell r="BP164">
            <v>-10959</v>
          </cell>
          <cell r="BQ164">
            <v>5967</v>
          </cell>
          <cell r="BR164">
            <v>-39630</v>
          </cell>
          <cell r="BS164">
            <v>44546</v>
          </cell>
          <cell r="BT164">
            <v>17293</v>
          </cell>
          <cell r="BU164">
            <v>0</v>
          </cell>
          <cell r="BV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</row>
        <row r="166">
          <cell r="F166">
            <v>-4122</v>
          </cell>
          <cell r="G166">
            <v>283</v>
          </cell>
          <cell r="H166">
            <v>6</v>
          </cell>
          <cell r="I166">
            <v>6029</v>
          </cell>
          <cell r="J166">
            <v>10459</v>
          </cell>
          <cell r="K166">
            <v>-4721</v>
          </cell>
          <cell r="L166">
            <v>-20850</v>
          </cell>
          <cell r="M166">
            <v>2798</v>
          </cell>
          <cell r="N166">
            <v>0</v>
          </cell>
          <cell r="O166">
            <v>1254</v>
          </cell>
          <cell r="P166">
            <v>620</v>
          </cell>
          <cell r="T166">
            <v>-2636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7708</v>
          </cell>
          <cell r="Z166">
            <v>-13331</v>
          </cell>
          <cell r="AA166">
            <v>1789</v>
          </cell>
          <cell r="AB166">
            <v>0</v>
          </cell>
          <cell r="AC166">
            <v>802</v>
          </cell>
          <cell r="AD166">
            <v>396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K166">
            <v>283</v>
          </cell>
          <cell r="BL166">
            <v>6</v>
          </cell>
          <cell r="BM166">
            <v>6029</v>
          </cell>
          <cell r="BN166">
            <v>10459</v>
          </cell>
          <cell r="BO166">
            <v>2987</v>
          </cell>
          <cell r="BP166">
            <v>-34181</v>
          </cell>
          <cell r="BQ166">
            <v>4587</v>
          </cell>
          <cell r="BR166">
            <v>0</v>
          </cell>
          <cell r="BS166">
            <v>2056</v>
          </cell>
          <cell r="BT166">
            <v>1016</v>
          </cell>
          <cell r="BU166">
            <v>0</v>
          </cell>
          <cell r="BV166">
            <v>0</v>
          </cell>
        </row>
        <row r="167">
          <cell r="F167">
            <v>-2843310</v>
          </cell>
          <cell r="G167">
            <v>-284331</v>
          </cell>
          <cell r="H167">
            <v>-284331</v>
          </cell>
          <cell r="I167">
            <v>-284331</v>
          </cell>
          <cell r="J167">
            <v>-284331</v>
          </cell>
          <cell r="K167">
            <v>-284331</v>
          </cell>
          <cell r="L167">
            <v>-284331</v>
          </cell>
          <cell r="M167">
            <v>-284331</v>
          </cell>
          <cell r="N167">
            <v>-284331</v>
          </cell>
          <cell r="O167">
            <v>-284331</v>
          </cell>
          <cell r="P167">
            <v>-284331</v>
          </cell>
          <cell r="T167">
            <v>-1895530</v>
          </cell>
          <cell r="U167">
            <v>-189553</v>
          </cell>
          <cell r="V167">
            <v>-189553</v>
          </cell>
          <cell r="W167">
            <v>-189553</v>
          </cell>
          <cell r="X167">
            <v>-189553</v>
          </cell>
          <cell r="Y167">
            <v>-189553</v>
          </cell>
          <cell r="Z167">
            <v>-189553</v>
          </cell>
          <cell r="AA167">
            <v>-189553</v>
          </cell>
          <cell r="AB167">
            <v>-189553</v>
          </cell>
          <cell r="AC167">
            <v>-189553</v>
          </cell>
          <cell r="AD167">
            <v>-189553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K167">
            <v>-473884</v>
          </cell>
          <cell r="BL167">
            <v>-473884</v>
          </cell>
          <cell r="BM167">
            <v>-473884</v>
          </cell>
          <cell r="BN167">
            <v>-473884</v>
          </cell>
          <cell r="BO167">
            <v>-473884</v>
          </cell>
          <cell r="BP167">
            <v>-473884</v>
          </cell>
          <cell r="BQ167">
            <v>-473884</v>
          </cell>
          <cell r="BR167">
            <v>-473884</v>
          </cell>
          <cell r="BS167">
            <v>-473884</v>
          </cell>
          <cell r="BT167">
            <v>-473884</v>
          </cell>
          <cell r="BU167">
            <v>0</v>
          </cell>
          <cell r="BV167">
            <v>0</v>
          </cell>
        </row>
        <row r="168">
          <cell r="F168">
            <v>2415556</v>
          </cell>
          <cell r="G168">
            <v>172496</v>
          </cell>
          <cell r="H168">
            <v>252422</v>
          </cell>
          <cell r="I168">
            <v>313773</v>
          </cell>
          <cell r="J168">
            <v>136812</v>
          </cell>
          <cell r="K168">
            <v>192018</v>
          </cell>
          <cell r="L168">
            <v>203918</v>
          </cell>
          <cell r="M168">
            <v>282642</v>
          </cell>
          <cell r="N168">
            <v>181265</v>
          </cell>
          <cell r="O168">
            <v>182335</v>
          </cell>
          <cell r="P168">
            <v>497875</v>
          </cell>
          <cell r="T168">
            <v>506444</v>
          </cell>
          <cell r="U168">
            <v>35</v>
          </cell>
          <cell r="V168">
            <v>-1504</v>
          </cell>
          <cell r="W168">
            <v>76677</v>
          </cell>
          <cell r="X168">
            <v>50418</v>
          </cell>
          <cell r="Y168">
            <v>32546</v>
          </cell>
          <cell r="Z168">
            <v>49197</v>
          </cell>
          <cell r="AA168">
            <v>44062</v>
          </cell>
          <cell r="AB168">
            <v>60575</v>
          </cell>
          <cell r="AC168">
            <v>59560</v>
          </cell>
          <cell r="AD168">
            <v>134878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K168">
            <v>172531</v>
          </cell>
          <cell r="BL168">
            <v>250918</v>
          </cell>
          <cell r="BM168">
            <v>390450</v>
          </cell>
          <cell r="BN168">
            <v>187230</v>
          </cell>
          <cell r="BO168">
            <v>224564</v>
          </cell>
          <cell r="BP168">
            <v>253115</v>
          </cell>
          <cell r="BQ168">
            <v>326704</v>
          </cell>
          <cell r="BR168">
            <v>241840</v>
          </cell>
          <cell r="BS168">
            <v>241895</v>
          </cell>
          <cell r="BT168">
            <v>632753</v>
          </cell>
          <cell r="BU168">
            <v>0</v>
          </cell>
          <cell r="BV168">
            <v>0</v>
          </cell>
        </row>
        <row r="169">
          <cell r="F169">
            <v>-1077082</v>
          </cell>
          <cell r="G169">
            <v>-81667</v>
          </cell>
          <cell r="H169">
            <v>-81667</v>
          </cell>
          <cell r="I169">
            <v>-81667</v>
          </cell>
          <cell r="J169">
            <v>-81667</v>
          </cell>
          <cell r="K169">
            <v>-81667</v>
          </cell>
          <cell r="L169">
            <v>-81667</v>
          </cell>
          <cell r="M169">
            <v>-146770</v>
          </cell>
          <cell r="N169">
            <v>-146770</v>
          </cell>
          <cell r="O169">
            <v>-146770</v>
          </cell>
          <cell r="P169">
            <v>-146770</v>
          </cell>
          <cell r="T169">
            <v>-254726</v>
          </cell>
          <cell r="U169">
            <v>-18863</v>
          </cell>
          <cell r="V169">
            <v>-18863</v>
          </cell>
          <cell r="W169">
            <v>-18863</v>
          </cell>
          <cell r="X169">
            <v>-18863</v>
          </cell>
          <cell r="Y169">
            <v>-18863</v>
          </cell>
          <cell r="Z169">
            <v>-18863</v>
          </cell>
          <cell r="AA169">
            <v>-35387</v>
          </cell>
          <cell r="AB169">
            <v>-35387</v>
          </cell>
          <cell r="AC169">
            <v>-35387</v>
          </cell>
          <cell r="AD169">
            <v>-35387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K169">
            <v>-100530</v>
          </cell>
          <cell r="BL169">
            <v>-100530</v>
          </cell>
          <cell r="BM169">
            <v>-100530</v>
          </cell>
          <cell r="BN169">
            <v>-100530</v>
          </cell>
          <cell r="BO169">
            <v>-100530</v>
          </cell>
          <cell r="BP169">
            <v>-100530</v>
          </cell>
          <cell r="BQ169">
            <v>-182157</v>
          </cell>
          <cell r="BR169">
            <v>-182157</v>
          </cell>
          <cell r="BS169">
            <v>-182157</v>
          </cell>
          <cell r="BT169">
            <v>-182157</v>
          </cell>
          <cell r="BU169">
            <v>0</v>
          </cell>
          <cell r="BV169">
            <v>0</v>
          </cell>
        </row>
        <row r="170">
          <cell r="F170">
            <v>-1077588</v>
          </cell>
          <cell r="G170">
            <v>-143882</v>
          </cell>
          <cell r="H170">
            <v>-121298</v>
          </cell>
          <cell r="I170">
            <v>-127450</v>
          </cell>
          <cell r="J170">
            <v>-129307</v>
          </cell>
          <cell r="K170">
            <v>-145098</v>
          </cell>
          <cell r="L170">
            <v>-158661</v>
          </cell>
          <cell r="M170">
            <v>-134715</v>
          </cell>
          <cell r="N170">
            <v>-46257</v>
          </cell>
          <cell r="O170">
            <v>-37241</v>
          </cell>
          <cell r="P170">
            <v>-33679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K170">
            <v>-143882</v>
          </cell>
          <cell r="BL170">
            <v>-121298</v>
          </cell>
          <cell r="BM170">
            <v>-127450</v>
          </cell>
          <cell r="BN170">
            <v>-129307</v>
          </cell>
          <cell r="BO170">
            <v>-145098</v>
          </cell>
          <cell r="BP170">
            <v>-158661</v>
          </cell>
          <cell r="BQ170">
            <v>-134715</v>
          </cell>
          <cell r="BR170">
            <v>-46257</v>
          </cell>
          <cell r="BS170">
            <v>-37241</v>
          </cell>
          <cell r="BT170">
            <v>-33679</v>
          </cell>
          <cell r="BU170">
            <v>0</v>
          </cell>
          <cell r="BV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</row>
        <row r="172">
          <cell r="F172">
            <v>-2686641</v>
          </cell>
          <cell r="G172">
            <v>-211755</v>
          </cell>
          <cell r="H172">
            <v>-695396</v>
          </cell>
          <cell r="I172">
            <v>-354530</v>
          </cell>
          <cell r="J172">
            <v>-566544</v>
          </cell>
          <cell r="K172">
            <v>629557</v>
          </cell>
          <cell r="L172">
            <v>-793635</v>
          </cell>
          <cell r="M172">
            <v>-860002</v>
          </cell>
          <cell r="N172">
            <v>2284822</v>
          </cell>
          <cell r="O172">
            <v>-896042</v>
          </cell>
          <cell r="P172">
            <v>-1223116</v>
          </cell>
          <cell r="T172">
            <v>-7329293</v>
          </cell>
          <cell r="U172">
            <v>536466</v>
          </cell>
          <cell r="V172">
            <v>-6541106</v>
          </cell>
          <cell r="W172">
            <v>-3400074</v>
          </cell>
          <cell r="X172">
            <v>-3821878</v>
          </cell>
          <cell r="Y172">
            <v>-1396182</v>
          </cell>
          <cell r="Z172">
            <v>-858406</v>
          </cell>
          <cell r="AA172">
            <v>1030680</v>
          </cell>
          <cell r="AB172">
            <v>1612530</v>
          </cell>
          <cell r="AC172">
            <v>1935829</v>
          </cell>
          <cell r="AD172">
            <v>3572848</v>
          </cell>
          <cell r="AI172">
            <v>77667</v>
          </cell>
          <cell r="AJ172">
            <v>-37176</v>
          </cell>
          <cell r="AK172">
            <v>16820</v>
          </cell>
          <cell r="AL172">
            <v>-13453</v>
          </cell>
          <cell r="AM172">
            <v>24976</v>
          </cell>
          <cell r="AN172">
            <v>-7173</v>
          </cell>
          <cell r="AO172">
            <v>-23343</v>
          </cell>
          <cell r="AP172">
            <v>8823</v>
          </cell>
          <cell r="AQ172">
            <v>40114</v>
          </cell>
          <cell r="AR172">
            <v>37298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K172">
            <v>402378</v>
          </cell>
          <cell r="BL172">
            <v>-7273678</v>
          </cell>
          <cell r="BM172">
            <v>-3737784</v>
          </cell>
          <cell r="BN172">
            <v>-4401875</v>
          </cell>
          <cell r="BO172">
            <v>-741649</v>
          </cell>
          <cell r="BP172">
            <v>-1659214</v>
          </cell>
          <cell r="BQ172">
            <v>147335</v>
          </cell>
          <cell r="BR172">
            <v>3906175</v>
          </cell>
          <cell r="BS172">
            <v>1079901</v>
          </cell>
          <cell r="BT172">
            <v>2387030</v>
          </cell>
          <cell r="BU172">
            <v>0</v>
          </cell>
          <cell r="BV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</row>
        <row r="174">
          <cell r="F174">
            <v>-1561130</v>
          </cell>
          <cell r="G174">
            <v>-148848</v>
          </cell>
          <cell r="H174">
            <v>-163378</v>
          </cell>
          <cell r="I174">
            <v>-156113</v>
          </cell>
          <cell r="J174">
            <v>-156113</v>
          </cell>
          <cell r="K174">
            <v>-156113</v>
          </cell>
          <cell r="L174">
            <v>-156113</v>
          </cell>
          <cell r="M174">
            <v>-156113</v>
          </cell>
          <cell r="N174">
            <v>-156113</v>
          </cell>
          <cell r="O174">
            <v>-156113</v>
          </cell>
          <cell r="P174">
            <v>-156113</v>
          </cell>
          <cell r="T174">
            <v>-577410</v>
          </cell>
          <cell r="U174">
            <v>-55054</v>
          </cell>
          <cell r="V174">
            <v>-60428</v>
          </cell>
          <cell r="W174">
            <v>-57741</v>
          </cell>
          <cell r="X174">
            <v>-57741</v>
          </cell>
          <cell r="Y174">
            <v>-57741</v>
          </cell>
          <cell r="Z174">
            <v>-57741</v>
          </cell>
          <cell r="AA174">
            <v>-57741</v>
          </cell>
          <cell r="AB174">
            <v>-57741</v>
          </cell>
          <cell r="AC174">
            <v>-57741</v>
          </cell>
          <cell r="AD174">
            <v>-57741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K174">
            <v>-203902</v>
          </cell>
          <cell r="BL174">
            <v>-223806</v>
          </cell>
          <cell r="BM174">
            <v>-213854</v>
          </cell>
          <cell r="BN174">
            <v>-213854</v>
          </cell>
          <cell r="BO174">
            <v>-213854</v>
          </cell>
          <cell r="BP174">
            <v>-213854</v>
          </cell>
          <cell r="BQ174">
            <v>-213854</v>
          </cell>
          <cell r="BR174">
            <v>-213854</v>
          </cell>
          <cell r="BS174">
            <v>-213854</v>
          </cell>
          <cell r="BT174">
            <v>-213854</v>
          </cell>
          <cell r="BU174">
            <v>0</v>
          </cell>
          <cell r="BV174">
            <v>0</v>
          </cell>
        </row>
        <row r="175">
          <cell r="F175">
            <v>3006450</v>
          </cell>
          <cell r="G175">
            <v>300645</v>
          </cell>
          <cell r="H175">
            <v>300645</v>
          </cell>
          <cell r="I175">
            <v>300645</v>
          </cell>
          <cell r="J175">
            <v>300645</v>
          </cell>
          <cell r="K175">
            <v>300645</v>
          </cell>
          <cell r="L175">
            <v>300645</v>
          </cell>
          <cell r="M175">
            <v>300645</v>
          </cell>
          <cell r="N175">
            <v>300645</v>
          </cell>
          <cell r="O175">
            <v>300645</v>
          </cell>
          <cell r="P175">
            <v>300645</v>
          </cell>
          <cell r="T175">
            <v>1002150</v>
          </cell>
          <cell r="U175">
            <v>100215</v>
          </cell>
          <cell r="V175">
            <v>100215</v>
          </cell>
          <cell r="W175">
            <v>100215</v>
          </cell>
          <cell r="X175">
            <v>100215</v>
          </cell>
          <cell r="Y175">
            <v>100215</v>
          </cell>
          <cell r="Z175">
            <v>100215</v>
          </cell>
          <cell r="AA175">
            <v>100215</v>
          </cell>
          <cell r="AB175">
            <v>100215</v>
          </cell>
          <cell r="AC175">
            <v>100215</v>
          </cell>
          <cell r="AD175">
            <v>100215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K175">
            <v>400860</v>
          </cell>
          <cell r="BL175">
            <v>400860</v>
          </cell>
          <cell r="BM175">
            <v>400860</v>
          </cell>
          <cell r="BN175">
            <v>400860</v>
          </cell>
          <cell r="BO175">
            <v>400860</v>
          </cell>
          <cell r="BP175">
            <v>400860</v>
          </cell>
          <cell r="BQ175">
            <v>400860</v>
          </cell>
          <cell r="BR175">
            <v>400860</v>
          </cell>
          <cell r="BS175">
            <v>400860</v>
          </cell>
          <cell r="BT175">
            <v>400860</v>
          </cell>
          <cell r="BU175">
            <v>0</v>
          </cell>
          <cell r="BV175">
            <v>0</v>
          </cell>
        </row>
        <row r="176">
          <cell r="F176">
            <v>-262635</v>
          </cell>
          <cell r="G176">
            <v>-15778</v>
          </cell>
          <cell r="H176">
            <v>-15778</v>
          </cell>
          <cell r="I176">
            <v>-46943</v>
          </cell>
          <cell r="J176">
            <v>-26180</v>
          </cell>
          <cell r="K176">
            <v>-26618</v>
          </cell>
          <cell r="L176">
            <v>-26180</v>
          </cell>
          <cell r="M176">
            <v>-26618</v>
          </cell>
          <cell r="N176">
            <v>-26180</v>
          </cell>
          <cell r="O176">
            <v>-26180</v>
          </cell>
          <cell r="P176">
            <v>-26180</v>
          </cell>
          <cell r="T176">
            <v>-167913</v>
          </cell>
          <cell r="U176">
            <v>-5259</v>
          </cell>
          <cell r="V176">
            <v>-5259</v>
          </cell>
          <cell r="W176">
            <v>-39669</v>
          </cell>
          <cell r="X176">
            <v>-16738</v>
          </cell>
          <cell r="Y176">
            <v>-17018</v>
          </cell>
          <cell r="Z176">
            <v>-16738</v>
          </cell>
          <cell r="AA176">
            <v>-17018</v>
          </cell>
          <cell r="AB176">
            <v>-16738</v>
          </cell>
          <cell r="AC176">
            <v>-16738</v>
          </cell>
          <cell r="AD176">
            <v>-16738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K176">
            <v>-21037</v>
          </cell>
          <cell r="BL176">
            <v>-21037</v>
          </cell>
          <cell r="BM176">
            <v>-86612</v>
          </cell>
          <cell r="BN176">
            <v>-42918</v>
          </cell>
          <cell r="BO176">
            <v>-43636</v>
          </cell>
          <cell r="BP176">
            <v>-42918</v>
          </cell>
          <cell r="BQ176">
            <v>-43636</v>
          </cell>
          <cell r="BR176">
            <v>-42918</v>
          </cell>
          <cell r="BS176">
            <v>-42918</v>
          </cell>
          <cell r="BT176">
            <v>-42918</v>
          </cell>
          <cell r="BU176">
            <v>0</v>
          </cell>
          <cell r="BV176">
            <v>0</v>
          </cell>
        </row>
        <row r="177">
          <cell r="F177">
            <v>121099</v>
          </cell>
          <cell r="I177">
            <v>36329</v>
          </cell>
          <cell r="J177">
            <v>12110</v>
          </cell>
          <cell r="K177">
            <v>12110</v>
          </cell>
          <cell r="L177">
            <v>12110</v>
          </cell>
          <cell r="M177">
            <v>12110</v>
          </cell>
          <cell r="N177">
            <v>12110</v>
          </cell>
          <cell r="O177">
            <v>12110</v>
          </cell>
          <cell r="P177">
            <v>12110</v>
          </cell>
          <cell r="T177">
            <v>77421</v>
          </cell>
          <cell r="W177">
            <v>23227</v>
          </cell>
          <cell r="X177">
            <v>7742</v>
          </cell>
          <cell r="Y177">
            <v>7742</v>
          </cell>
          <cell r="Z177">
            <v>7742</v>
          </cell>
          <cell r="AA177">
            <v>7742</v>
          </cell>
          <cell r="AB177">
            <v>7742</v>
          </cell>
          <cell r="AC177">
            <v>7742</v>
          </cell>
          <cell r="AD177">
            <v>7742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M177">
            <v>59556</v>
          </cell>
          <cell r="BN177">
            <v>19852</v>
          </cell>
          <cell r="BO177">
            <v>19852</v>
          </cell>
          <cell r="BP177">
            <v>19852</v>
          </cell>
          <cell r="BQ177">
            <v>19852</v>
          </cell>
          <cell r="BR177">
            <v>19852</v>
          </cell>
          <cell r="BS177">
            <v>19852</v>
          </cell>
          <cell r="BT177">
            <v>19852</v>
          </cell>
          <cell r="BU177">
            <v>0</v>
          </cell>
          <cell r="BV177">
            <v>0</v>
          </cell>
        </row>
        <row r="178">
          <cell r="F178">
            <v>-514340</v>
          </cell>
          <cell r="G178">
            <v>-51434</v>
          </cell>
          <cell r="H178">
            <v>-51434</v>
          </cell>
          <cell r="I178">
            <v>-51434</v>
          </cell>
          <cell r="J178">
            <v>-51434</v>
          </cell>
          <cell r="K178">
            <v>-51434</v>
          </cell>
          <cell r="L178">
            <v>-51434</v>
          </cell>
          <cell r="M178">
            <v>-51434</v>
          </cell>
          <cell r="N178">
            <v>-51434</v>
          </cell>
          <cell r="O178">
            <v>-51434</v>
          </cell>
          <cell r="P178">
            <v>-51434</v>
          </cell>
          <cell r="T178">
            <v>-127430</v>
          </cell>
          <cell r="U178">
            <v>-12743</v>
          </cell>
          <cell r="V178">
            <v>-12743</v>
          </cell>
          <cell r="W178">
            <v>-12743</v>
          </cell>
          <cell r="X178">
            <v>-12743</v>
          </cell>
          <cell r="Y178">
            <v>-12743</v>
          </cell>
          <cell r="Z178">
            <v>-12743</v>
          </cell>
          <cell r="AA178">
            <v>-12743</v>
          </cell>
          <cell r="AB178">
            <v>-12743</v>
          </cell>
          <cell r="AC178">
            <v>-12743</v>
          </cell>
          <cell r="AD178">
            <v>-12743</v>
          </cell>
          <cell r="AI178">
            <v>-277</v>
          </cell>
          <cell r="AJ178">
            <v>-277</v>
          </cell>
          <cell r="AK178">
            <v>-277</v>
          </cell>
          <cell r="AL178">
            <v>-277</v>
          </cell>
          <cell r="AM178">
            <v>-277</v>
          </cell>
          <cell r="AN178">
            <v>-277</v>
          </cell>
          <cell r="AO178">
            <v>-277</v>
          </cell>
          <cell r="AP178">
            <v>-277</v>
          </cell>
          <cell r="AQ178">
            <v>-277</v>
          </cell>
          <cell r="AR178">
            <v>-277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K178">
            <v>-64454</v>
          </cell>
          <cell r="BL178">
            <v>-64454</v>
          </cell>
          <cell r="BM178">
            <v>-64454</v>
          </cell>
          <cell r="BN178">
            <v>-64454</v>
          </cell>
          <cell r="BO178">
            <v>-64454</v>
          </cell>
          <cell r="BP178">
            <v>-64454</v>
          </cell>
          <cell r="BQ178">
            <v>-64454</v>
          </cell>
          <cell r="BR178">
            <v>-64454</v>
          </cell>
          <cell r="BS178">
            <v>-64454</v>
          </cell>
          <cell r="BT178">
            <v>-64454</v>
          </cell>
          <cell r="BU178">
            <v>0</v>
          </cell>
          <cell r="BV178">
            <v>0</v>
          </cell>
        </row>
        <row r="179">
          <cell r="F179">
            <v>-12456</v>
          </cell>
          <cell r="G179">
            <v>185</v>
          </cell>
          <cell r="H179">
            <v>-185</v>
          </cell>
          <cell r="I179">
            <v>-12456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K179">
            <v>185</v>
          </cell>
          <cell r="BL179">
            <v>-185</v>
          </cell>
          <cell r="BM179">
            <v>-12456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</row>
        <row r="180">
          <cell r="F180">
            <v>-353703</v>
          </cell>
          <cell r="O180">
            <v>-358816</v>
          </cell>
          <cell r="P180">
            <v>5113</v>
          </cell>
          <cell r="T180">
            <v>0</v>
          </cell>
          <cell r="AC180">
            <v>0</v>
          </cell>
          <cell r="AD180">
            <v>0</v>
          </cell>
          <cell r="AQ180">
            <v>0</v>
          </cell>
          <cell r="AR180">
            <v>0</v>
          </cell>
          <cell r="BE180">
            <v>0</v>
          </cell>
          <cell r="BF180">
            <v>0</v>
          </cell>
          <cell r="BS180">
            <v>-358816</v>
          </cell>
          <cell r="BT180">
            <v>5113</v>
          </cell>
        </row>
        <row r="181">
          <cell r="F181">
            <v>0</v>
          </cell>
          <cell r="O181">
            <v>0</v>
          </cell>
          <cell r="P181">
            <v>0</v>
          </cell>
          <cell r="T181">
            <v>0</v>
          </cell>
          <cell r="AC181">
            <v>0</v>
          </cell>
          <cell r="AD181">
            <v>0</v>
          </cell>
          <cell r="AQ181">
            <v>0</v>
          </cell>
          <cell r="AR181">
            <v>0</v>
          </cell>
          <cell r="BE181">
            <v>-392063</v>
          </cell>
          <cell r="BF181">
            <v>0</v>
          </cell>
          <cell r="BS181">
            <v>-392063</v>
          </cell>
          <cell r="BT181">
            <v>0</v>
          </cell>
        </row>
        <row r="182">
          <cell r="F182">
            <v>244800</v>
          </cell>
          <cell r="G182">
            <v>24480</v>
          </cell>
          <cell r="H182">
            <v>24480</v>
          </cell>
          <cell r="I182">
            <v>24480</v>
          </cell>
          <cell r="J182">
            <v>24480</v>
          </cell>
          <cell r="K182">
            <v>24480</v>
          </cell>
          <cell r="L182">
            <v>24480</v>
          </cell>
          <cell r="M182">
            <v>24480</v>
          </cell>
          <cell r="N182">
            <v>24480</v>
          </cell>
          <cell r="O182">
            <v>24480</v>
          </cell>
          <cell r="P182">
            <v>24480</v>
          </cell>
          <cell r="T182">
            <v>61200</v>
          </cell>
          <cell r="U182">
            <v>6120</v>
          </cell>
          <cell r="V182">
            <v>6120</v>
          </cell>
          <cell r="W182">
            <v>6120</v>
          </cell>
          <cell r="X182">
            <v>6120</v>
          </cell>
          <cell r="Y182">
            <v>6120</v>
          </cell>
          <cell r="Z182">
            <v>6120</v>
          </cell>
          <cell r="AA182">
            <v>6120</v>
          </cell>
          <cell r="AB182">
            <v>6120</v>
          </cell>
          <cell r="AC182">
            <v>6120</v>
          </cell>
          <cell r="AD182">
            <v>6120</v>
          </cell>
          <cell r="AI182">
            <v>115</v>
          </cell>
          <cell r="AJ182">
            <v>115</v>
          </cell>
          <cell r="AK182">
            <v>115</v>
          </cell>
          <cell r="AL182">
            <v>115</v>
          </cell>
          <cell r="AM182">
            <v>115</v>
          </cell>
          <cell r="AN182">
            <v>115</v>
          </cell>
          <cell r="AO182">
            <v>115</v>
          </cell>
          <cell r="AP182">
            <v>115</v>
          </cell>
          <cell r="AQ182">
            <v>115</v>
          </cell>
          <cell r="AR182">
            <v>115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K182">
            <v>30715</v>
          </cell>
          <cell r="BL182">
            <v>30715</v>
          </cell>
          <cell r="BM182">
            <v>30715</v>
          </cell>
          <cell r="BN182">
            <v>30715</v>
          </cell>
          <cell r="BO182">
            <v>30715</v>
          </cell>
          <cell r="BP182">
            <v>30715</v>
          </cell>
          <cell r="BQ182">
            <v>30715</v>
          </cell>
          <cell r="BR182">
            <v>30715</v>
          </cell>
          <cell r="BS182">
            <v>30715</v>
          </cell>
          <cell r="BT182">
            <v>30715</v>
          </cell>
          <cell r="BU182">
            <v>0</v>
          </cell>
          <cell r="BV182">
            <v>0</v>
          </cell>
        </row>
        <row r="183">
          <cell r="F183">
            <v>849150</v>
          </cell>
          <cell r="I183">
            <v>254745</v>
          </cell>
          <cell r="J183">
            <v>84915</v>
          </cell>
          <cell r="K183">
            <v>84915</v>
          </cell>
          <cell r="L183">
            <v>84915</v>
          </cell>
          <cell r="M183">
            <v>84915</v>
          </cell>
          <cell r="N183">
            <v>84915</v>
          </cell>
          <cell r="O183">
            <v>84915</v>
          </cell>
          <cell r="P183">
            <v>84915</v>
          </cell>
          <cell r="T183">
            <v>818550</v>
          </cell>
          <cell r="W183">
            <v>245565</v>
          </cell>
          <cell r="X183">
            <v>81855</v>
          </cell>
          <cell r="Y183">
            <v>81855</v>
          </cell>
          <cell r="Z183">
            <v>81855</v>
          </cell>
          <cell r="AA183">
            <v>81855</v>
          </cell>
          <cell r="AB183">
            <v>81855</v>
          </cell>
          <cell r="AC183">
            <v>81855</v>
          </cell>
          <cell r="AD183">
            <v>81855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M183">
            <v>500310</v>
          </cell>
          <cell r="BN183">
            <v>166770</v>
          </cell>
          <cell r="BO183">
            <v>166770</v>
          </cell>
          <cell r="BP183">
            <v>166770</v>
          </cell>
          <cell r="BQ183">
            <v>166770</v>
          </cell>
          <cell r="BR183">
            <v>166770</v>
          </cell>
          <cell r="BS183">
            <v>166770</v>
          </cell>
          <cell r="BT183">
            <v>166770</v>
          </cell>
          <cell r="BU183">
            <v>0</v>
          </cell>
          <cell r="BV183">
            <v>0</v>
          </cell>
        </row>
        <row r="184">
          <cell r="F184">
            <v>-574012</v>
          </cell>
          <cell r="I184">
            <v>-140657</v>
          </cell>
          <cell r="J184">
            <v>-47295</v>
          </cell>
          <cell r="K184">
            <v>-47297</v>
          </cell>
          <cell r="L184">
            <v>-41786</v>
          </cell>
          <cell r="M184">
            <v>-41786</v>
          </cell>
          <cell r="N184">
            <v>-41786</v>
          </cell>
          <cell r="O184">
            <v>-57641</v>
          </cell>
          <cell r="P184">
            <v>-155764</v>
          </cell>
          <cell r="T184">
            <v>-669540</v>
          </cell>
          <cell r="W184">
            <v>-135123</v>
          </cell>
          <cell r="X184">
            <v>-45376</v>
          </cell>
          <cell r="Y184">
            <v>-45378</v>
          </cell>
          <cell r="Z184">
            <v>-40322</v>
          </cell>
          <cell r="AA184">
            <v>-40322</v>
          </cell>
          <cell r="AB184">
            <v>-40322</v>
          </cell>
          <cell r="AC184">
            <v>-121207</v>
          </cell>
          <cell r="AD184">
            <v>-201490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M184">
            <v>-275780</v>
          </cell>
          <cell r="BN184">
            <v>-92671</v>
          </cell>
          <cell r="BO184">
            <v>-92675</v>
          </cell>
          <cell r="BP184">
            <v>-82108</v>
          </cell>
          <cell r="BQ184">
            <v>-82108</v>
          </cell>
          <cell r="BR184">
            <v>-82108</v>
          </cell>
          <cell r="BS184">
            <v>-178848</v>
          </cell>
          <cell r="BT184">
            <v>-357254</v>
          </cell>
          <cell r="BU184">
            <v>0</v>
          </cell>
          <cell r="BV184">
            <v>0</v>
          </cell>
        </row>
        <row r="185">
          <cell r="F185">
            <v>-1220564</v>
          </cell>
          <cell r="G185">
            <v>-111806</v>
          </cell>
          <cell r="H185">
            <v>-111806</v>
          </cell>
          <cell r="I185">
            <v>-111806</v>
          </cell>
          <cell r="J185">
            <v>-111806</v>
          </cell>
          <cell r="K185">
            <v>-111806</v>
          </cell>
          <cell r="L185">
            <v>-111806</v>
          </cell>
          <cell r="M185">
            <v>-111806</v>
          </cell>
          <cell r="N185">
            <v>-111806</v>
          </cell>
          <cell r="O185">
            <v>-239927</v>
          </cell>
          <cell r="P185">
            <v>-86189</v>
          </cell>
          <cell r="T185">
            <v>-1000036</v>
          </cell>
          <cell r="U185">
            <v>-91617</v>
          </cell>
          <cell r="V185">
            <v>-91617</v>
          </cell>
          <cell r="W185">
            <v>-91617</v>
          </cell>
          <cell r="X185">
            <v>-91617</v>
          </cell>
          <cell r="Y185">
            <v>-91617</v>
          </cell>
          <cell r="Z185">
            <v>-91617</v>
          </cell>
          <cell r="AA185">
            <v>-91617</v>
          </cell>
          <cell r="AB185">
            <v>-91617</v>
          </cell>
          <cell r="AC185">
            <v>-196443</v>
          </cell>
          <cell r="AD185">
            <v>-70657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K185">
            <v>-203423</v>
          </cell>
          <cell r="BL185">
            <v>-203423</v>
          </cell>
          <cell r="BM185">
            <v>-203423</v>
          </cell>
          <cell r="BN185">
            <v>-203423</v>
          </cell>
          <cell r="BO185">
            <v>-203423</v>
          </cell>
          <cell r="BP185">
            <v>-203423</v>
          </cell>
          <cell r="BQ185">
            <v>-203423</v>
          </cell>
          <cell r="BR185">
            <v>-203423</v>
          </cell>
          <cell r="BS185">
            <v>-436370</v>
          </cell>
          <cell r="BT185">
            <v>-156846</v>
          </cell>
          <cell r="BU185">
            <v>0</v>
          </cell>
          <cell r="BV185">
            <v>0</v>
          </cell>
        </row>
        <row r="186">
          <cell r="F186">
            <v>-64164</v>
          </cell>
          <cell r="G186">
            <v>-51493</v>
          </cell>
          <cell r="H186">
            <v>-21662</v>
          </cell>
          <cell r="I186">
            <v>-21663</v>
          </cell>
          <cell r="J186">
            <v>-21558</v>
          </cell>
          <cell r="K186">
            <v>8702</v>
          </cell>
          <cell r="L186">
            <v>8702</v>
          </cell>
          <cell r="M186">
            <v>8702</v>
          </cell>
          <cell r="N186">
            <v>8702</v>
          </cell>
          <cell r="O186">
            <v>8702</v>
          </cell>
          <cell r="P186">
            <v>8702</v>
          </cell>
          <cell r="T186">
            <v>-21392</v>
          </cell>
          <cell r="U186">
            <v>-12873</v>
          </cell>
          <cell r="V186">
            <v>-11512</v>
          </cell>
          <cell r="W186">
            <v>-7221</v>
          </cell>
          <cell r="X186">
            <v>-7186</v>
          </cell>
          <cell r="Y186">
            <v>2900</v>
          </cell>
          <cell r="Z186">
            <v>2900</v>
          </cell>
          <cell r="AA186">
            <v>2900</v>
          </cell>
          <cell r="AB186">
            <v>2900</v>
          </cell>
          <cell r="AC186">
            <v>2900</v>
          </cell>
          <cell r="AD186">
            <v>2900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K186">
            <v>-64366</v>
          </cell>
          <cell r="BL186">
            <v>-33174</v>
          </cell>
          <cell r="BM186">
            <v>-28884</v>
          </cell>
          <cell r="BN186">
            <v>-28744</v>
          </cell>
          <cell r="BO186">
            <v>11602</v>
          </cell>
          <cell r="BP186">
            <v>11602</v>
          </cell>
          <cell r="BQ186">
            <v>11602</v>
          </cell>
          <cell r="BR186">
            <v>11602</v>
          </cell>
          <cell r="BS186">
            <v>11602</v>
          </cell>
          <cell r="BT186">
            <v>11602</v>
          </cell>
          <cell r="BU186">
            <v>0</v>
          </cell>
          <cell r="BV186">
            <v>0</v>
          </cell>
        </row>
        <row r="187">
          <cell r="F187">
            <v>-116835</v>
          </cell>
          <cell r="G187">
            <v>-15466</v>
          </cell>
          <cell r="H187">
            <v>-15466</v>
          </cell>
          <cell r="I187">
            <v>-15466</v>
          </cell>
          <cell r="J187">
            <v>-15466</v>
          </cell>
          <cell r="K187">
            <v>-15466</v>
          </cell>
          <cell r="L187">
            <v>-7901</v>
          </cell>
          <cell r="M187">
            <v>-7901</v>
          </cell>
          <cell r="N187">
            <v>-7901</v>
          </cell>
          <cell r="O187">
            <v>-7901</v>
          </cell>
          <cell r="P187">
            <v>-7901</v>
          </cell>
          <cell r="T187">
            <v>-74695</v>
          </cell>
          <cell r="U187">
            <v>-9888</v>
          </cell>
          <cell r="V187">
            <v>-9888</v>
          </cell>
          <cell r="W187">
            <v>-9888</v>
          </cell>
          <cell r="X187">
            <v>-9888</v>
          </cell>
          <cell r="Y187">
            <v>-9888</v>
          </cell>
          <cell r="Z187">
            <v>-5051</v>
          </cell>
          <cell r="AA187">
            <v>-5051</v>
          </cell>
          <cell r="AB187">
            <v>-5051</v>
          </cell>
          <cell r="AC187">
            <v>-5051</v>
          </cell>
          <cell r="AD187">
            <v>-5051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K187">
            <v>-25354</v>
          </cell>
          <cell r="BL187">
            <v>-25354</v>
          </cell>
          <cell r="BM187">
            <v>-25354</v>
          </cell>
          <cell r="BN187">
            <v>-25354</v>
          </cell>
          <cell r="BO187">
            <v>-25354</v>
          </cell>
          <cell r="BP187">
            <v>-12952</v>
          </cell>
          <cell r="BQ187">
            <v>-12952</v>
          </cell>
          <cell r="BR187">
            <v>-12952</v>
          </cell>
          <cell r="BS187">
            <v>-12952</v>
          </cell>
          <cell r="BT187">
            <v>-12952</v>
          </cell>
          <cell r="BU187">
            <v>0</v>
          </cell>
          <cell r="BV187">
            <v>0</v>
          </cell>
        </row>
        <row r="188">
          <cell r="F188">
            <v>-1682230</v>
          </cell>
          <cell r="G188">
            <v>-168252</v>
          </cell>
          <cell r="H188">
            <v>-168252</v>
          </cell>
          <cell r="I188">
            <v>-168252</v>
          </cell>
          <cell r="J188">
            <v>-168252</v>
          </cell>
          <cell r="K188">
            <v>-167962</v>
          </cell>
          <cell r="L188">
            <v>-168252</v>
          </cell>
          <cell r="M188">
            <v>-168252</v>
          </cell>
          <cell r="N188">
            <v>-168252</v>
          </cell>
          <cell r="O188">
            <v>-168252</v>
          </cell>
          <cell r="P188">
            <v>-168252</v>
          </cell>
          <cell r="T188">
            <v>-1075525</v>
          </cell>
          <cell r="U188">
            <v>-107571</v>
          </cell>
          <cell r="V188">
            <v>-107571</v>
          </cell>
          <cell r="W188">
            <v>-107571</v>
          </cell>
          <cell r="X188">
            <v>-107571</v>
          </cell>
          <cell r="Y188">
            <v>-107386</v>
          </cell>
          <cell r="Z188">
            <v>-107571</v>
          </cell>
          <cell r="AA188">
            <v>-107571</v>
          </cell>
          <cell r="AB188">
            <v>-107571</v>
          </cell>
          <cell r="AC188">
            <v>-107571</v>
          </cell>
          <cell r="AD188">
            <v>-107571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K188">
            <v>-275823</v>
          </cell>
          <cell r="BL188">
            <v>-275823</v>
          </cell>
          <cell r="BM188">
            <v>-275823</v>
          </cell>
          <cell r="BN188">
            <v>-275823</v>
          </cell>
          <cell r="BO188">
            <v>-275348</v>
          </cell>
          <cell r="BP188">
            <v>-275823</v>
          </cell>
          <cell r="BQ188">
            <v>-275823</v>
          </cell>
          <cell r="BR188">
            <v>-275823</v>
          </cell>
          <cell r="BS188">
            <v>-275823</v>
          </cell>
          <cell r="BT188">
            <v>-275823</v>
          </cell>
          <cell r="BU188">
            <v>0</v>
          </cell>
          <cell r="BV188">
            <v>0</v>
          </cell>
        </row>
        <row r="189">
          <cell r="F189">
            <v>20694</v>
          </cell>
          <cell r="G189">
            <v>0</v>
          </cell>
          <cell r="H189">
            <v>1586</v>
          </cell>
          <cell r="I189">
            <v>982</v>
          </cell>
          <cell r="J189">
            <v>1029</v>
          </cell>
          <cell r="K189">
            <v>1980</v>
          </cell>
          <cell r="L189">
            <v>2150</v>
          </cell>
          <cell r="M189">
            <v>1898</v>
          </cell>
          <cell r="N189">
            <v>3900</v>
          </cell>
          <cell r="O189">
            <v>3674</v>
          </cell>
          <cell r="P189">
            <v>3495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K189">
            <v>0</v>
          </cell>
          <cell r="BL189">
            <v>1586</v>
          </cell>
          <cell r="BM189">
            <v>982</v>
          </cell>
          <cell r="BN189">
            <v>1029</v>
          </cell>
          <cell r="BO189">
            <v>1980</v>
          </cell>
          <cell r="BP189">
            <v>2150</v>
          </cell>
          <cell r="BQ189">
            <v>1898</v>
          </cell>
          <cell r="BR189">
            <v>3900</v>
          </cell>
          <cell r="BS189">
            <v>3674</v>
          </cell>
          <cell r="BT189">
            <v>3495</v>
          </cell>
          <cell r="BU189">
            <v>0</v>
          </cell>
          <cell r="BV189">
            <v>0</v>
          </cell>
        </row>
        <row r="190">
          <cell r="F190">
            <v>-144888</v>
          </cell>
          <cell r="G190">
            <v>-14347</v>
          </cell>
          <cell r="H190">
            <v>-14347</v>
          </cell>
          <cell r="I190">
            <v>-14347</v>
          </cell>
          <cell r="J190">
            <v>-14347</v>
          </cell>
          <cell r="K190">
            <v>-14347</v>
          </cell>
          <cell r="L190">
            <v>-14347</v>
          </cell>
          <cell r="M190">
            <v>-14347</v>
          </cell>
          <cell r="N190">
            <v>-14347</v>
          </cell>
          <cell r="O190">
            <v>-14347</v>
          </cell>
          <cell r="P190">
            <v>-15765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K190">
            <v>-14347</v>
          </cell>
          <cell r="BL190">
            <v>-14347</v>
          </cell>
          <cell r="BM190">
            <v>-14347</v>
          </cell>
          <cell r="BN190">
            <v>-14347</v>
          </cell>
          <cell r="BO190">
            <v>-14347</v>
          </cell>
          <cell r="BP190">
            <v>-14347</v>
          </cell>
          <cell r="BQ190">
            <v>-14347</v>
          </cell>
          <cell r="BR190">
            <v>-14347</v>
          </cell>
          <cell r="BS190">
            <v>-14347</v>
          </cell>
          <cell r="BT190">
            <v>-15765</v>
          </cell>
          <cell r="BU190">
            <v>0</v>
          </cell>
          <cell r="BV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</row>
        <row r="195">
          <cell r="F195">
            <v>78100</v>
          </cell>
          <cell r="G195">
            <v>7810</v>
          </cell>
          <cell r="H195">
            <v>7810</v>
          </cell>
          <cell r="I195">
            <v>7810</v>
          </cell>
          <cell r="J195">
            <v>7810</v>
          </cell>
          <cell r="K195">
            <v>7810</v>
          </cell>
          <cell r="L195">
            <v>7810</v>
          </cell>
          <cell r="M195">
            <v>7810</v>
          </cell>
          <cell r="N195">
            <v>7810</v>
          </cell>
          <cell r="O195">
            <v>7810</v>
          </cell>
          <cell r="P195">
            <v>7810</v>
          </cell>
          <cell r="T195">
            <v>63900</v>
          </cell>
          <cell r="U195">
            <v>6390</v>
          </cell>
          <cell r="V195">
            <v>6390</v>
          </cell>
          <cell r="W195">
            <v>6390</v>
          </cell>
          <cell r="X195">
            <v>6390</v>
          </cell>
          <cell r="Y195">
            <v>6390</v>
          </cell>
          <cell r="Z195">
            <v>6390</v>
          </cell>
          <cell r="AA195">
            <v>6390</v>
          </cell>
          <cell r="AB195">
            <v>6390</v>
          </cell>
          <cell r="AC195">
            <v>6390</v>
          </cell>
          <cell r="AD195">
            <v>6390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K195">
            <v>14200</v>
          </cell>
          <cell r="BL195">
            <v>14200</v>
          </cell>
          <cell r="BM195">
            <v>14200</v>
          </cell>
          <cell r="BN195">
            <v>14200</v>
          </cell>
          <cell r="BO195">
            <v>14200</v>
          </cell>
          <cell r="BP195">
            <v>14200</v>
          </cell>
          <cell r="BQ195">
            <v>14200</v>
          </cell>
          <cell r="BR195">
            <v>14200</v>
          </cell>
          <cell r="BS195">
            <v>14200</v>
          </cell>
          <cell r="BT195">
            <v>14200</v>
          </cell>
          <cell r="BU195">
            <v>0</v>
          </cell>
          <cell r="BV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W196">
            <v>0</v>
          </cell>
          <cell r="AX196">
            <v>0</v>
          </cell>
          <cell r="AY196">
            <v>-382500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-525938</v>
          </cell>
          <cell r="BF196">
            <v>0</v>
          </cell>
          <cell r="BK196">
            <v>0</v>
          </cell>
          <cell r="BL196">
            <v>0</v>
          </cell>
          <cell r="BM196">
            <v>-382500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-525938</v>
          </cell>
          <cell r="BT196">
            <v>0</v>
          </cell>
          <cell r="BU196">
            <v>0</v>
          </cell>
          <cell r="BV196">
            <v>0</v>
          </cell>
        </row>
        <row r="197">
          <cell r="F197">
            <v>-7328320</v>
          </cell>
          <cell r="G197">
            <v>-732832</v>
          </cell>
          <cell r="H197">
            <v>-732832</v>
          </cell>
          <cell r="I197">
            <v>-732832</v>
          </cell>
          <cell r="J197">
            <v>-732832</v>
          </cell>
          <cell r="K197">
            <v>-732832</v>
          </cell>
          <cell r="L197">
            <v>-732832</v>
          </cell>
          <cell r="M197">
            <v>-732832</v>
          </cell>
          <cell r="N197">
            <v>-732832</v>
          </cell>
          <cell r="O197">
            <v>-732832</v>
          </cell>
          <cell r="P197">
            <v>-732832</v>
          </cell>
          <cell r="T197">
            <v>-2442770</v>
          </cell>
          <cell r="U197">
            <v>-244277</v>
          </cell>
          <cell r="V197">
            <v>-244277</v>
          </cell>
          <cell r="W197">
            <v>-244277</v>
          </cell>
          <cell r="X197">
            <v>-244277</v>
          </cell>
          <cell r="Y197">
            <v>-244277</v>
          </cell>
          <cell r="Z197">
            <v>-244277</v>
          </cell>
          <cell r="AA197">
            <v>-244277</v>
          </cell>
          <cell r="AB197">
            <v>-244277</v>
          </cell>
          <cell r="AC197">
            <v>-244277</v>
          </cell>
          <cell r="AD197">
            <v>-244277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K197">
            <v>-977109</v>
          </cell>
          <cell r="BL197">
            <v>-977109</v>
          </cell>
          <cell r="BM197">
            <v>-977109</v>
          </cell>
          <cell r="BN197">
            <v>-977109</v>
          </cell>
          <cell r="BO197">
            <v>-977109</v>
          </cell>
          <cell r="BP197">
            <v>-977109</v>
          </cell>
          <cell r="BQ197">
            <v>-977109</v>
          </cell>
          <cell r="BR197">
            <v>-977109</v>
          </cell>
          <cell r="BS197">
            <v>-977109</v>
          </cell>
          <cell r="BT197">
            <v>-977109</v>
          </cell>
          <cell r="BU197">
            <v>0</v>
          </cell>
          <cell r="BV197">
            <v>0</v>
          </cell>
        </row>
        <row r="198">
          <cell r="F198">
            <v>12090580</v>
          </cell>
          <cell r="G198">
            <v>1209058</v>
          </cell>
          <cell r="H198">
            <v>1209058</v>
          </cell>
          <cell r="I198">
            <v>1209058</v>
          </cell>
          <cell r="J198">
            <v>1209058</v>
          </cell>
          <cell r="K198">
            <v>1209058</v>
          </cell>
          <cell r="L198">
            <v>1209058</v>
          </cell>
          <cell r="M198">
            <v>1209058</v>
          </cell>
          <cell r="N198">
            <v>1209058</v>
          </cell>
          <cell r="O198">
            <v>1209058</v>
          </cell>
          <cell r="P198">
            <v>1209058</v>
          </cell>
          <cell r="T198">
            <v>4030200</v>
          </cell>
          <cell r="U198">
            <v>403020</v>
          </cell>
          <cell r="V198">
            <v>403020</v>
          </cell>
          <cell r="W198">
            <v>403020</v>
          </cell>
          <cell r="X198">
            <v>403020</v>
          </cell>
          <cell r="Y198">
            <v>403020</v>
          </cell>
          <cell r="Z198">
            <v>403020</v>
          </cell>
          <cell r="AA198">
            <v>403020</v>
          </cell>
          <cell r="AB198">
            <v>403020</v>
          </cell>
          <cell r="AC198">
            <v>403020</v>
          </cell>
          <cell r="AD198">
            <v>403020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K198">
            <v>1612078</v>
          </cell>
          <cell r="BL198">
            <v>1612078</v>
          </cell>
          <cell r="BM198">
            <v>1612078</v>
          </cell>
          <cell r="BN198">
            <v>1612078</v>
          </cell>
          <cell r="BO198">
            <v>1612078</v>
          </cell>
          <cell r="BP198">
            <v>1612078</v>
          </cell>
          <cell r="BQ198">
            <v>1612078</v>
          </cell>
          <cell r="BR198">
            <v>1612078</v>
          </cell>
          <cell r="BS198">
            <v>1612078</v>
          </cell>
          <cell r="BT198">
            <v>1612078</v>
          </cell>
          <cell r="BU198">
            <v>0</v>
          </cell>
          <cell r="BV198">
            <v>0</v>
          </cell>
        </row>
        <row r="199">
          <cell r="F199">
            <v>-187520</v>
          </cell>
          <cell r="G199">
            <v>-18752</v>
          </cell>
          <cell r="H199">
            <v>-18752</v>
          </cell>
          <cell r="I199">
            <v>-18752</v>
          </cell>
          <cell r="J199">
            <v>-18752</v>
          </cell>
          <cell r="K199">
            <v>-18752</v>
          </cell>
          <cell r="L199">
            <v>-18752</v>
          </cell>
          <cell r="M199">
            <v>-18752</v>
          </cell>
          <cell r="N199">
            <v>-18752</v>
          </cell>
          <cell r="O199">
            <v>-18752</v>
          </cell>
          <cell r="P199">
            <v>-18752</v>
          </cell>
          <cell r="T199">
            <v>-67460</v>
          </cell>
          <cell r="U199">
            <v>-6746</v>
          </cell>
          <cell r="V199">
            <v>-6746</v>
          </cell>
          <cell r="W199">
            <v>-6746</v>
          </cell>
          <cell r="X199">
            <v>-6746</v>
          </cell>
          <cell r="Y199">
            <v>-6746</v>
          </cell>
          <cell r="Z199">
            <v>-6746</v>
          </cell>
          <cell r="AA199">
            <v>-6746</v>
          </cell>
          <cell r="AB199">
            <v>-6746</v>
          </cell>
          <cell r="AC199">
            <v>-6746</v>
          </cell>
          <cell r="AD199">
            <v>-6746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K199">
            <v>-25498</v>
          </cell>
          <cell r="BL199">
            <v>-25498</v>
          </cell>
          <cell r="BM199">
            <v>-25498</v>
          </cell>
          <cell r="BN199">
            <v>-25498</v>
          </cell>
          <cell r="BO199">
            <v>-25498</v>
          </cell>
          <cell r="BP199">
            <v>-25498</v>
          </cell>
          <cell r="BQ199">
            <v>-25498</v>
          </cell>
          <cell r="BR199">
            <v>-25498</v>
          </cell>
          <cell r="BS199">
            <v>-25498</v>
          </cell>
          <cell r="BT199">
            <v>-25498</v>
          </cell>
          <cell r="BU199">
            <v>0</v>
          </cell>
          <cell r="BV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T201">
            <v>13986</v>
          </cell>
          <cell r="U201">
            <v>12738</v>
          </cell>
          <cell r="V201">
            <v>835</v>
          </cell>
          <cell r="W201">
            <v>413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K201">
            <v>12738</v>
          </cell>
          <cell r="BL201">
            <v>835</v>
          </cell>
          <cell r="BM201">
            <v>413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W202">
            <v>2851</v>
          </cell>
          <cell r="AX202">
            <v>2851</v>
          </cell>
          <cell r="AY202">
            <v>2851</v>
          </cell>
          <cell r="AZ202">
            <v>2851</v>
          </cell>
          <cell r="BA202">
            <v>2851</v>
          </cell>
          <cell r="BB202">
            <v>2851</v>
          </cell>
          <cell r="BC202">
            <v>2851</v>
          </cell>
          <cell r="BD202">
            <v>-19958</v>
          </cell>
          <cell r="BE202">
            <v>0</v>
          </cell>
          <cell r="BF202">
            <v>0</v>
          </cell>
          <cell r="BK202">
            <v>2851</v>
          </cell>
          <cell r="BL202">
            <v>2851</v>
          </cell>
          <cell r="BM202">
            <v>2851</v>
          </cell>
          <cell r="BN202">
            <v>2851</v>
          </cell>
          <cell r="BO202">
            <v>2851</v>
          </cell>
          <cell r="BP202">
            <v>2851</v>
          </cell>
          <cell r="BQ202">
            <v>2851</v>
          </cell>
          <cell r="BR202">
            <v>-19958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</row>
        <row r="203">
          <cell r="F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</row>
        <row r="204">
          <cell r="F204">
            <v>-382500</v>
          </cell>
          <cell r="O204">
            <v>-382500</v>
          </cell>
          <cell r="P204">
            <v>0</v>
          </cell>
          <cell r="T204">
            <v>0</v>
          </cell>
          <cell r="AC204">
            <v>0</v>
          </cell>
          <cell r="AD204">
            <v>0</v>
          </cell>
          <cell r="AQ204">
            <v>0</v>
          </cell>
          <cell r="AR204">
            <v>0</v>
          </cell>
          <cell r="BE204">
            <v>0</v>
          </cell>
          <cell r="BF204">
            <v>0</v>
          </cell>
          <cell r="BS204">
            <v>-382500</v>
          </cell>
          <cell r="BT204">
            <v>0</v>
          </cell>
        </row>
        <row r="205">
          <cell r="F205">
            <v>250000</v>
          </cell>
          <cell r="G205">
            <v>25000</v>
          </cell>
          <cell r="H205">
            <v>25000</v>
          </cell>
          <cell r="I205">
            <v>25000</v>
          </cell>
          <cell r="J205">
            <v>25000</v>
          </cell>
          <cell r="K205">
            <v>25000</v>
          </cell>
          <cell r="L205">
            <v>25000</v>
          </cell>
          <cell r="M205">
            <v>25000</v>
          </cell>
          <cell r="N205">
            <v>25000</v>
          </cell>
          <cell r="O205">
            <v>25000</v>
          </cell>
          <cell r="P205">
            <v>25000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K205">
            <v>25000</v>
          </cell>
          <cell r="BL205">
            <v>25000</v>
          </cell>
          <cell r="BM205">
            <v>25000</v>
          </cell>
          <cell r="BN205">
            <v>25000</v>
          </cell>
          <cell r="BO205">
            <v>25000</v>
          </cell>
          <cell r="BP205">
            <v>25000</v>
          </cell>
          <cell r="BQ205">
            <v>25000</v>
          </cell>
          <cell r="BR205">
            <v>25000</v>
          </cell>
          <cell r="BS205">
            <v>25000</v>
          </cell>
          <cell r="BT205">
            <v>25000</v>
          </cell>
          <cell r="BU205">
            <v>0</v>
          </cell>
          <cell r="BV205">
            <v>0</v>
          </cell>
        </row>
        <row r="206">
          <cell r="F206">
            <v>5945000</v>
          </cell>
          <cell r="G206">
            <v>590000</v>
          </cell>
          <cell r="H206">
            <v>595000</v>
          </cell>
          <cell r="I206">
            <v>595000</v>
          </cell>
          <cell r="J206">
            <v>595000</v>
          </cell>
          <cell r="K206">
            <v>595000</v>
          </cell>
          <cell r="L206">
            <v>595000</v>
          </cell>
          <cell r="M206">
            <v>595000</v>
          </cell>
          <cell r="N206">
            <v>595000</v>
          </cell>
          <cell r="O206">
            <v>595000</v>
          </cell>
          <cell r="P206">
            <v>595000</v>
          </cell>
          <cell r="T206">
            <v>456000</v>
          </cell>
          <cell r="U206">
            <v>42000</v>
          </cell>
          <cell r="V206">
            <v>46000</v>
          </cell>
          <cell r="W206">
            <v>46000</v>
          </cell>
          <cell r="X206">
            <v>46000</v>
          </cell>
          <cell r="Y206">
            <v>46000</v>
          </cell>
          <cell r="Z206">
            <v>46000</v>
          </cell>
          <cell r="AA206">
            <v>46000</v>
          </cell>
          <cell r="AB206">
            <v>46000</v>
          </cell>
          <cell r="AC206">
            <v>46000</v>
          </cell>
          <cell r="AD206">
            <v>46000</v>
          </cell>
          <cell r="AI206">
            <v>6000</v>
          </cell>
          <cell r="AJ206">
            <v>3000</v>
          </cell>
          <cell r="AK206">
            <v>3000</v>
          </cell>
          <cell r="AL206">
            <v>3000</v>
          </cell>
          <cell r="AM206">
            <v>3000</v>
          </cell>
          <cell r="AN206">
            <v>3000</v>
          </cell>
          <cell r="AO206">
            <v>3000</v>
          </cell>
          <cell r="AP206">
            <v>3000</v>
          </cell>
          <cell r="AQ206">
            <v>3000</v>
          </cell>
          <cell r="AR206">
            <v>3000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K206">
            <v>638000</v>
          </cell>
          <cell r="BL206">
            <v>644000</v>
          </cell>
          <cell r="BM206">
            <v>644000</v>
          </cell>
          <cell r="BN206">
            <v>644000</v>
          </cell>
          <cell r="BO206">
            <v>644000</v>
          </cell>
          <cell r="BP206">
            <v>644000</v>
          </cell>
          <cell r="BQ206">
            <v>644000</v>
          </cell>
          <cell r="BR206">
            <v>644000</v>
          </cell>
          <cell r="BS206">
            <v>644000</v>
          </cell>
          <cell r="BT206">
            <v>644000</v>
          </cell>
          <cell r="BU206">
            <v>0</v>
          </cell>
          <cell r="BV206">
            <v>0</v>
          </cell>
        </row>
        <row r="207">
          <cell r="F207">
            <v>2097000</v>
          </cell>
          <cell r="G207">
            <v>207000</v>
          </cell>
          <cell r="H207">
            <v>210000</v>
          </cell>
          <cell r="I207">
            <v>210000</v>
          </cell>
          <cell r="J207">
            <v>210000</v>
          </cell>
          <cell r="K207">
            <v>210000</v>
          </cell>
          <cell r="L207">
            <v>210000</v>
          </cell>
          <cell r="M207">
            <v>210000</v>
          </cell>
          <cell r="N207">
            <v>210000</v>
          </cell>
          <cell r="O207">
            <v>210000</v>
          </cell>
          <cell r="P207">
            <v>210000</v>
          </cell>
          <cell r="T207">
            <v>161000</v>
          </cell>
          <cell r="U207">
            <v>17000</v>
          </cell>
          <cell r="V207">
            <v>16000</v>
          </cell>
          <cell r="W207">
            <v>16000</v>
          </cell>
          <cell r="X207">
            <v>16000</v>
          </cell>
          <cell r="Y207">
            <v>16000</v>
          </cell>
          <cell r="Z207">
            <v>16000</v>
          </cell>
          <cell r="AA207">
            <v>16000</v>
          </cell>
          <cell r="AB207">
            <v>16000</v>
          </cell>
          <cell r="AC207">
            <v>16000</v>
          </cell>
          <cell r="AD207">
            <v>16000</v>
          </cell>
          <cell r="AI207">
            <v>3000</v>
          </cell>
          <cell r="AJ207">
            <v>1000</v>
          </cell>
          <cell r="AK207">
            <v>1000</v>
          </cell>
          <cell r="AL207">
            <v>1000</v>
          </cell>
          <cell r="AM207">
            <v>1000</v>
          </cell>
          <cell r="AN207">
            <v>1000</v>
          </cell>
          <cell r="AO207">
            <v>1000</v>
          </cell>
          <cell r="AP207">
            <v>1000</v>
          </cell>
          <cell r="AQ207">
            <v>1000</v>
          </cell>
          <cell r="AR207">
            <v>1000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K207">
            <v>227000</v>
          </cell>
          <cell r="BL207">
            <v>227000</v>
          </cell>
          <cell r="BM207">
            <v>227000</v>
          </cell>
          <cell r="BN207">
            <v>227000</v>
          </cell>
          <cell r="BO207">
            <v>227000</v>
          </cell>
          <cell r="BP207">
            <v>227000</v>
          </cell>
          <cell r="BQ207">
            <v>227000</v>
          </cell>
          <cell r="BR207">
            <v>227000</v>
          </cell>
          <cell r="BS207">
            <v>227000</v>
          </cell>
          <cell r="BT207">
            <v>227000</v>
          </cell>
          <cell r="BU207">
            <v>0</v>
          </cell>
          <cell r="BV207">
            <v>0</v>
          </cell>
        </row>
        <row r="208">
          <cell r="F208">
            <v>120000</v>
          </cell>
          <cell r="T208">
            <v>0</v>
          </cell>
        </row>
        <row r="212">
          <cell r="F212">
            <v>1713016</v>
          </cell>
          <cell r="H212">
            <v>0</v>
          </cell>
          <cell r="T212">
            <v>888840</v>
          </cell>
          <cell r="AI212">
            <v>0</v>
          </cell>
          <cell r="AJ212">
            <v>0</v>
          </cell>
          <cell r="AL212">
            <v>0</v>
          </cell>
          <cell r="AM212">
            <v>0</v>
          </cell>
          <cell r="AO212">
            <v>2300</v>
          </cell>
          <cell r="AP212">
            <v>0</v>
          </cell>
          <cell r="AQ212">
            <v>2300</v>
          </cell>
          <cell r="AR212">
            <v>67019</v>
          </cell>
          <cell r="BM212">
            <v>575250</v>
          </cell>
        </row>
        <row r="213">
          <cell r="F213">
            <v>3671901</v>
          </cell>
          <cell r="G213">
            <v>0</v>
          </cell>
          <cell r="H213">
            <v>0</v>
          </cell>
          <cell r="I213">
            <v>-295676</v>
          </cell>
          <cell r="J213">
            <v>683463</v>
          </cell>
          <cell r="K213">
            <v>0</v>
          </cell>
          <cell r="L213">
            <v>683463</v>
          </cell>
          <cell r="M213">
            <v>1407606</v>
          </cell>
          <cell r="N213">
            <v>0</v>
          </cell>
          <cell r="O213">
            <v>1193045</v>
          </cell>
          <cell r="P213">
            <v>0</v>
          </cell>
          <cell r="T213">
            <v>977896</v>
          </cell>
          <cell r="U213">
            <v>0</v>
          </cell>
          <cell r="V213">
            <v>0</v>
          </cell>
          <cell r="W213">
            <v>-78744</v>
          </cell>
          <cell r="X213">
            <v>182019</v>
          </cell>
          <cell r="Y213">
            <v>0</v>
          </cell>
          <cell r="Z213">
            <v>182019</v>
          </cell>
          <cell r="AA213">
            <v>374872</v>
          </cell>
          <cell r="AB213">
            <v>0</v>
          </cell>
          <cell r="AC213">
            <v>317730</v>
          </cell>
          <cell r="AD213">
            <v>0</v>
          </cell>
          <cell r="AI213">
            <v>0</v>
          </cell>
          <cell r="AJ213">
            <v>0</v>
          </cell>
          <cell r="AK213">
            <v>-1544</v>
          </cell>
          <cell r="AL213">
            <v>3569</v>
          </cell>
          <cell r="AM213">
            <v>0</v>
          </cell>
          <cell r="AN213">
            <v>3569</v>
          </cell>
          <cell r="AO213">
            <v>7350</v>
          </cell>
          <cell r="AP213">
            <v>0</v>
          </cell>
          <cell r="AQ213">
            <v>6230</v>
          </cell>
          <cell r="AR213">
            <v>0</v>
          </cell>
          <cell r="AW213">
            <v>0</v>
          </cell>
          <cell r="AX213">
            <v>0</v>
          </cell>
          <cell r="AY213">
            <v>-10036</v>
          </cell>
          <cell r="AZ213">
            <v>23199</v>
          </cell>
          <cell r="BA213">
            <v>0</v>
          </cell>
          <cell r="BB213">
            <v>23199</v>
          </cell>
          <cell r="BC213">
            <v>47778</v>
          </cell>
          <cell r="BD213">
            <v>0</v>
          </cell>
          <cell r="BE213">
            <v>40495</v>
          </cell>
          <cell r="BF213">
            <v>0</v>
          </cell>
          <cell r="BK213">
            <v>0</v>
          </cell>
          <cell r="BL213">
            <v>0</v>
          </cell>
          <cell r="BM213">
            <v>-386000</v>
          </cell>
          <cell r="BN213">
            <v>892250</v>
          </cell>
          <cell r="BO213">
            <v>0</v>
          </cell>
          <cell r="BP213">
            <v>892250</v>
          </cell>
          <cell r="BQ213">
            <v>1837606</v>
          </cell>
          <cell r="BR213">
            <v>0</v>
          </cell>
          <cell r="BS213">
            <v>1557500</v>
          </cell>
          <cell r="BT213">
            <v>0</v>
          </cell>
          <cell r="BU213">
            <v>0</v>
          </cell>
          <cell r="BV213">
            <v>0</v>
          </cell>
        </row>
        <row r="216">
          <cell r="F216">
            <v>-280000</v>
          </cell>
          <cell r="T216">
            <v>-72000</v>
          </cell>
          <cell r="AI216">
            <v>0</v>
          </cell>
          <cell r="AJ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BM216">
            <v>-28000</v>
          </cell>
        </row>
        <row r="217">
          <cell r="F217">
            <v>-2820000</v>
          </cell>
          <cell r="G217">
            <v>-282000</v>
          </cell>
          <cell r="H217">
            <v>-282000</v>
          </cell>
          <cell r="I217">
            <v>-282000</v>
          </cell>
          <cell r="J217">
            <v>-282000</v>
          </cell>
          <cell r="K217">
            <v>-282000</v>
          </cell>
          <cell r="L217">
            <v>-282000</v>
          </cell>
          <cell r="M217">
            <v>-282000</v>
          </cell>
          <cell r="N217">
            <v>-282000</v>
          </cell>
          <cell r="O217">
            <v>-282000</v>
          </cell>
          <cell r="P217">
            <v>-282000</v>
          </cell>
          <cell r="T217">
            <v>-747000</v>
          </cell>
          <cell r="U217">
            <v>-83000</v>
          </cell>
          <cell r="V217">
            <v>-83000</v>
          </cell>
          <cell r="X217">
            <v>-83000</v>
          </cell>
          <cell r="Y217">
            <v>-83000</v>
          </cell>
          <cell r="Z217">
            <v>-83000</v>
          </cell>
          <cell r="AA217">
            <v>-83000</v>
          </cell>
          <cell r="AB217">
            <v>-83000</v>
          </cell>
          <cell r="AC217">
            <v>-83000</v>
          </cell>
          <cell r="AD217">
            <v>-83000</v>
          </cell>
          <cell r="AI217">
            <v>-1000</v>
          </cell>
          <cell r="AJ217">
            <v>-1000</v>
          </cell>
          <cell r="AL217">
            <v>-1000</v>
          </cell>
          <cell r="AM217">
            <v>-1000</v>
          </cell>
          <cell r="AN217">
            <v>-1000</v>
          </cell>
          <cell r="AO217">
            <v>-1000</v>
          </cell>
          <cell r="AP217">
            <v>-1000</v>
          </cell>
          <cell r="AQ217">
            <v>-1000</v>
          </cell>
          <cell r="AR217">
            <v>-1000</v>
          </cell>
          <cell r="AW217">
            <v>0</v>
          </cell>
          <cell r="AX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-2084944</v>
          </cell>
          <cell r="BK217">
            <v>-366000</v>
          </cell>
          <cell r="BL217">
            <v>-366000</v>
          </cell>
          <cell r="BM217">
            <v>-282000</v>
          </cell>
          <cell r="BN217">
            <v>-366000</v>
          </cell>
          <cell r="BO217">
            <v>-366000</v>
          </cell>
          <cell r="BP217">
            <v>-366000</v>
          </cell>
          <cell r="BQ217">
            <v>-366000</v>
          </cell>
          <cell r="BR217">
            <v>-366000</v>
          </cell>
          <cell r="BS217">
            <v>-366000</v>
          </cell>
          <cell r="BT217">
            <v>-2450944</v>
          </cell>
          <cell r="BU217">
            <v>0</v>
          </cell>
          <cell r="BV217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 Tax Summary (2)"/>
      <sheetName val="MEMO"/>
      <sheetName val="Def Tax Summary"/>
      <sheetName val="Tax Basis Additions"/>
      <sheetName val="Non-Statutory Deferred Taxes"/>
      <sheetName val="Bk Depr on AFUDC Equity"/>
      <sheetName val="Bk Depr on ITC Basis Adjustme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"/>
      <sheetName val="Gas"/>
      <sheetName val="Thermal"/>
      <sheetName val="CWC"/>
      <sheetName val="Capital Structures"/>
      <sheetName val="Riders"/>
    </sheetNames>
    <sheetDataSet>
      <sheetData sheetId="0"/>
      <sheetData sheetId="1" refreshError="1"/>
      <sheetData sheetId="2" refreshError="1"/>
      <sheetData sheetId="3" refreshError="1"/>
      <sheetData sheetId="4" refreshError="1">
        <row r="20">
          <cell r="I20">
            <v>3.5499999999999997E-2</v>
          </cell>
        </row>
        <row r="22">
          <cell r="I22">
            <v>5.5300000000000002E-2</v>
          </cell>
        </row>
        <row r="24">
          <cell r="I24">
            <v>9.0799999999999992E-2</v>
          </cell>
        </row>
      </sheetData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 BK - Funct Model"/>
      <sheetName val="meter check"/>
      <sheetName val="Constants"/>
      <sheetName val="#REF"/>
    </sheetNames>
    <sheetDataSet>
      <sheetData sheetId="0" refreshError="1">
        <row r="793">
          <cell r="P793" t="str">
            <v>PRODd</v>
          </cell>
          <cell r="R793">
            <v>1</v>
          </cell>
          <cell r="T793">
            <v>0</v>
          </cell>
          <cell r="V793">
            <v>0</v>
          </cell>
          <cell r="X793">
            <v>0</v>
          </cell>
          <cell r="Z793">
            <v>0</v>
          </cell>
          <cell r="AB793">
            <v>0</v>
          </cell>
          <cell r="AD793">
            <v>0</v>
          </cell>
          <cell r="AF793">
            <v>0</v>
          </cell>
          <cell r="AH793">
            <v>0</v>
          </cell>
          <cell r="AJ793">
            <v>1</v>
          </cell>
        </row>
        <row r="794">
          <cell r="P794" t="str">
            <v>PRODd</v>
          </cell>
          <cell r="R794">
            <v>1</v>
          </cell>
          <cell r="T794">
            <v>0</v>
          </cell>
          <cell r="V794">
            <v>0</v>
          </cell>
          <cell r="X794">
            <v>0</v>
          </cell>
          <cell r="Z794">
            <v>0</v>
          </cell>
          <cell r="AB794">
            <v>0</v>
          </cell>
          <cell r="AD794">
            <v>0</v>
          </cell>
          <cell r="AF794">
            <v>0</v>
          </cell>
          <cell r="AH794">
            <v>0</v>
          </cell>
          <cell r="AJ794">
            <v>1</v>
          </cell>
        </row>
        <row r="795">
          <cell r="R795">
            <v>1</v>
          </cell>
          <cell r="T795">
            <v>0</v>
          </cell>
          <cell r="V795">
            <v>0</v>
          </cell>
          <cell r="X795">
            <v>0</v>
          </cell>
          <cell r="Z795">
            <v>0</v>
          </cell>
          <cell r="AB795">
            <v>0</v>
          </cell>
          <cell r="AD795">
            <v>0</v>
          </cell>
          <cell r="AF795">
            <v>0</v>
          </cell>
          <cell r="AH795">
            <v>0</v>
          </cell>
          <cell r="AJ795">
            <v>1</v>
          </cell>
        </row>
        <row r="796">
          <cell r="P796" t="str">
            <v>TRAN IN</v>
          </cell>
          <cell r="R796">
            <v>0</v>
          </cell>
          <cell r="T796">
            <v>1</v>
          </cell>
          <cell r="V796">
            <v>0</v>
          </cell>
          <cell r="X796">
            <v>0</v>
          </cell>
          <cell r="Z796">
            <v>0</v>
          </cell>
          <cell r="AB796">
            <v>0</v>
          </cell>
          <cell r="AD796">
            <v>0</v>
          </cell>
          <cell r="AF796">
            <v>0</v>
          </cell>
          <cell r="AH796">
            <v>0</v>
          </cell>
          <cell r="AJ796">
            <v>1</v>
          </cell>
        </row>
        <row r="797">
          <cell r="P797" t="str">
            <v>TRAN IN</v>
          </cell>
          <cell r="R797">
            <v>0</v>
          </cell>
          <cell r="T797">
            <v>1</v>
          </cell>
          <cell r="V797">
            <v>0</v>
          </cell>
          <cell r="X797">
            <v>0</v>
          </cell>
          <cell r="Z797">
            <v>0</v>
          </cell>
          <cell r="AB797">
            <v>0</v>
          </cell>
          <cell r="AD797">
            <v>0</v>
          </cell>
          <cell r="AF797">
            <v>0</v>
          </cell>
          <cell r="AH797">
            <v>0</v>
          </cell>
          <cell r="AJ797">
            <v>1</v>
          </cell>
        </row>
        <row r="798">
          <cell r="R798">
            <v>0</v>
          </cell>
          <cell r="T798">
            <v>1</v>
          </cell>
          <cell r="V798">
            <v>0</v>
          </cell>
          <cell r="X798">
            <v>0</v>
          </cell>
          <cell r="Z798">
            <v>0</v>
          </cell>
          <cell r="AB798">
            <v>0</v>
          </cell>
          <cell r="AD798">
            <v>0</v>
          </cell>
          <cell r="AF798">
            <v>0</v>
          </cell>
          <cell r="AH798">
            <v>0</v>
          </cell>
          <cell r="AJ798">
            <v>1</v>
          </cell>
        </row>
        <row r="799">
          <cell r="P799" t="str">
            <v>PRODe</v>
          </cell>
          <cell r="R799">
            <v>0</v>
          </cell>
          <cell r="T799">
            <v>0</v>
          </cell>
          <cell r="V799">
            <v>1</v>
          </cell>
          <cell r="X799">
            <v>0</v>
          </cell>
          <cell r="Z799">
            <v>0</v>
          </cell>
          <cell r="AB799">
            <v>0</v>
          </cell>
          <cell r="AD799">
            <v>0</v>
          </cell>
          <cell r="AF799">
            <v>0</v>
          </cell>
          <cell r="AH799">
            <v>0</v>
          </cell>
          <cell r="AJ799">
            <v>1</v>
          </cell>
        </row>
        <row r="800">
          <cell r="P800" t="str">
            <v>PRODe</v>
          </cell>
          <cell r="R800">
            <v>0</v>
          </cell>
          <cell r="T800">
            <v>0</v>
          </cell>
          <cell r="V800">
            <v>1</v>
          </cell>
          <cell r="X800">
            <v>0</v>
          </cell>
          <cell r="Z800">
            <v>0</v>
          </cell>
          <cell r="AB800">
            <v>0</v>
          </cell>
          <cell r="AD800">
            <v>0</v>
          </cell>
          <cell r="AF800">
            <v>0</v>
          </cell>
          <cell r="AH800">
            <v>0</v>
          </cell>
          <cell r="AJ800">
            <v>1</v>
          </cell>
        </row>
        <row r="801">
          <cell r="R801">
            <v>0</v>
          </cell>
          <cell r="T801">
            <v>0</v>
          </cell>
          <cell r="V801">
            <v>1</v>
          </cell>
          <cell r="X801">
            <v>0</v>
          </cell>
          <cell r="Z801">
            <v>0</v>
          </cell>
          <cell r="AB801">
            <v>0</v>
          </cell>
          <cell r="AD801">
            <v>0</v>
          </cell>
          <cell r="AF801">
            <v>0</v>
          </cell>
          <cell r="AH801">
            <v>0</v>
          </cell>
          <cell r="AJ801">
            <v>1</v>
          </cell>
        </row>
        <row r="802">
          <cell r="P802" t="str">
            <v>TRAN</v>
          </cell>
          <cell r="R802">
            <v>0</v>
          </cell>
          <cell r="T802">
            <v>0</v>
          </cell>
          <cell r="V802">
            <v>0</v>
          </cell>
          <cell r="X802">
            <v>1</v>
          </cell>
          <cell r="Z802">
            <v>0</v>
          </cell>
          <cell r="AB802">
            <v>0</v>
          </cell>
          <cell r="AD802">
            <v>0</v>
          </cell>
          <cell r="AF802">
            <v>0</v>
          </cell>
          <cell r="AH802">
            <v>0</v>
          </cell>
          <cell r="AJ802">
            <v>1</v>
          </cell>
        </row>
        <row r="803">
          <cell r="P803" t="str">
            <v>TRAN</v>
          </cell>
          <cell r="R803">
            <v>0</v>
          </cell>
          <cell r="T803">
            <v>0</v>
          </cell>
          <cell r="V803">
            <v>0</v>
          </cell>
          <cell r="X803">
            <v>1</v>
          </cell>
          <cell r="Z803">
            <v>0</v>
          </cell>
          <cell r="AB803">
            <v>0</v>
          </cell>
          <cell r="AD803">
            <v>0</v>
          </cell>
          <cell r="AF803">
            <v>0</v>
          </cell>
          <cell r="AH803">
            <v>0</v>
          </cell>
          <cell r="AJ803">
            <v>1</v>
          </cell>
        </row>
        <row r="804">
          <cell r="R804">
            <v>0</v>
          </cell>
          <cell r="T804">
            <v>0</v>
          </cell>
          <cell r="V804">
            <v>0</v>
          </cell>
          <cell r="X804">
            <v>1</v>
          </cell>
          <cell r="Z804">
            <v>0</v>
          </cell>
          <cell r="AB804">
            <v>0</v>
          </cell>
          <cell r="AD804">
            <v>0</v>
          </cell>
          <cell r="AF804">
            <v>0</v>
          </cell>
          <cell r="AH804">
            <v>0</v>
          </cell>
          <cell r="AJ804">
            <v>1</v>
          </cell>
        </row>
        <row r="805">
          <cell r="P805" t="str">
            <v>DIST SUB</v>
          </cell>
          <cell r="R805">
            <v>0</v>
          </cell>
          <cell r="T805">
            <v>0</v>
          </cell>
          <cell r="V805">
            <v>0</v>
          </cell>
          <cell r="X805">
            <v>0</v>
          </cell>
          <cell r="Z805">
            <v>1</v>
          </cell>
          <cell r="AB805">
            <v>0</v>
          </cell>
          <cell r="AD805">
            <v>0</v>
          </cell>
          <cell r="AF805">
            <v>0</v>
          </cell>
          <cell r="AH805">
            <v>0</v>
          </cell>
          <cell r="AJ805">
            <v>1</v>
          </cell>
        </row>
        <row r="806">
          <cell r="P806" t="str">
            <v>DIST SUB</v>
          </cell>
          <cell r="R806">
            <v>0</v>
          </cell>
          <cell r="T806">
            <v>0</v>
          </cell>
          <cell r="V806">
            <v>0</v>
          </cell>
          <cell r="X806">
            <v>0</v>
          </cell>
          <cell r="Z806">
            <v>1</v>
          </cell>
          <cell r="AB806">
            <v>0</v>
          </cell>
          <cell r="AD806">
            <v>0</v>
          </cell>
          <cell r="AF806">
            <v>0</v>
          </cell>
          <cell r="AH806">
            <v>0</v>
          </cell>
          <cell r="AJ806">
            <v>1</v>
          </cell>
        </row>
        <row r="807">
          <cell r="R807">
            <v>0</v>
          </cell>
          <cell r="T807">
            <v>0</v>
          </cell>
          <cell r="V807">
            <v>0</v>
          </cell>
          <cell r="X807">
            <v>0</v>
          </cell>
          <cell r="Z807">
            <v>1</v>
          </cell>
          <cell r="AB807">
            <v>0</v>
          </cell>
          <cell r="AD807">
            <v>0</v>
          </cell>
          <cell r="AF807">
            <v>0</v>
          </cell>
          <cell r="AH807">
            <v>0</v>
          </cell>
          <cell r="AJ807">
            <v>1</v>
          </cell>
        </row>
        <row r="808">
          <cell r="P808" t="str">
            <v>PDIST</v>
          </cell>
          <cell r="R808">
            <v>0</v>
          </cell>
          <cell r="T808">
            <v>0</v>
          </cell>
          <cell r="V808">
            <v>0</v>
          </cell>
          <cell r="X808">
            <v>0</v>
          </cell>
          <cell r="Z808">
            <v>0</v>
          </cell>
          <cell r="AB808">
            <v>1</v>
          </cell>
          <cell r="AD808">
            <v>0</v>
          </cell>
          <cell r="AF808">
            <v>0</v>
          </cell>
          <cell r="AH808">
            <v>0</v>
          </cell>
          <cell r="AJ808">
            <v>1</v>
          </cell>
        </row>
        <row r="809">
          <cell r="P809" t="str">
            <v>PDIST</v>
          </cell>
          <cell r="R809">
            <v>0</v>
          </cell>
          <cell r="T809">
            <v>0</v>
          </cell>
          <cell r="V809">
            <v>0</v>
          </cell>
          <cell r="X809">
            <v>0</v>
          </cell>
          <cell r="Z809">
            <v>0</v>
          </cell>
          <cell r="AB809">
            <v>1</v>
          </cell>
          <cell r="AD809">
            <v>0</v>
          </cell>
          <cell r="AF809">
            <v>0</v>
          </cell>
          <cell r="AH809">
            <v>0</v>
          </cell>
          <cell r="AJ809">
            <v>1</v>
          </cell>
        </row>
        <row r="810">
          <cell r="R810">
            <v>0</v>
          </cell>
          <cell r="T810">
            <v>0</v>
          </cell>
          <cell r="V810">
            <v>0</v>
          </cell>
          <cell r="X810">
            <v>0</v>
          </cell>
          <cell r="Z810">
            <v>0</v>
          </cell>
          <cell r="AB810">
            <v>1</v>
          </cell>
          <cell r="AD810">
            <v>0</v>
          </cell>
          <cell r="AF810">
            <v>0</v>
          </cell>
          <cell r="AH810">
            <v>0</v>
          </cell>
          <cell r="AJ810">
            <v>1</v>
          </cell>
        </row>
        <row r="811">
          <cell r="P811" t="str">
            <v>SDIST</v>
          </cell>
          <cell r="R811">
            <v>0</v>
          </cell>
          <cell r="T811">
            <v>0</v>
          </cell>
          <cell r="V811">
            <v>0</v>
          </cell>
          <cell r="X811">
            <v>0</v>
          </cell>
          <cell r="Z811">
            <v>0</v>
          </cell>
          <cell r="AB811">
            <v>0</v>
          </cell>
          <cell r="AD811">
            <v>1</v>
          </cell>
          <cell r="AF811">
            <v>0</v>
          </cell>
          <cell r="AH811">
            <v>0</v>
          </cell>
          <cell r="AJ811">
            <v>1</v>
          </cell>
        </row>
        <row r="812">
          <cell r="P812" t="str">
            <v>SDIST</v>
          </cell>
          <cell r="R812">
            <v>0</v>
          </cell>
          <cell r="T812">
            <v>0</v>
          </cell>
          <cell r="V812">
            <v>0</v>
          </cell>
          <cell r="X812">
            <v>0</v>
          </cell>
          <cell r="Z812">
            <v>0</v>
          </cell>
          <cell r="AB812">
            <v>0</v>
          </cell>
          <cell r="AD812">
            <v>1</v>
          </cell>
          <cell r="AF812">
            <v>0</v>
          </cell>
          <cell r="AH812">
            <v>0</v>
          </cell>
          <cell r="AJ812">
            <v>1</v>
          </cell>
        </row>
        <row r="813">
          <cell r="R813">
            <v>0</v>
          </cell>
          <cell r="T813">
            <v>0</v>
          </cell>
          <cell r="V813">
            <v>0</v>
          </cell>
          <cell r="X813">
            <v>0</v>
          </cell>
          <cell r="Z813">
            <v>0</v>
          </cell>
          <cell r="AB813">
            <v>0</v>
          </cell>
          <cell r="AD813">
            <v>1</v>
          </cell>
          <cell r="AF813">
            <v>0</v>
          </cell>
          <cell r="AH813">
            <v>0</v>
          </cell>
          <cell r="AJ813">
            <v>1</v>
          </cell>
        </row>
        <row r="814">
          <cell r="P814" t="str">
            <v>MET</v>
          </cell>
          <cell r="R814">
            <v>0</v>
          </cell>
          <cell r="T814">
            <v>0</v>
          </cell>
          <cell r="V814">
            <v>0</v>
          </cell>
          <cell r="X814">
            <v>0</v>
          </cell>
          <cell r="Z814">
            <v>0</v>
          </cell>
          <cell r="AB814">
            <v>0</v>
          </cell>
          <cell r="AD814">
            <v>0</v>
          </cell>
          <cell r="AF814">
            <v>1</v>
          </cell>
          <cell r="AH814">
            <v>0</v>
          </cell>
          <cell r="AJ814">
            <v>1</v>
          </cell>
        </row>
        <row r="815">
          <cell r="P815" t="str">
            <v>MET</v>
          </cell>
          <cell r="R815">
            <v>0</v>
          </cell>
          <cell r="T815">
            <v>0</v>
          </cell>
          <cell r="V815">
            <v>0</v>
          </cell>
          <cell r="X815">
            <v>0</v>
          </cell>
          <cell r="Z815">
            <v>0</v>
          </cell>
          <cell r="AB815">
            <v>0</v>
          </cell>
          <cell r="AD815">
            <v>0</v>
          </cell>
          <cell r="AF815">
            <v>1</v>
          </cell>
          <cell r="AH815">
            <v>0</v>
          </cell>
          <cell r="AJ815">
            <v>1</v>
          </cell>
        </row>
        <row r="816">
          <cell r="R816">
            <v>0</v>
          </cell>
          <cell r="T816">
            <v>0</v>
          </cell>
          <cell r="V816">
            <v>0</v>
          </cell>
          <cell r="X816">
            <v>0</v>
          </cell>
          <cell r="Z816">
            <v>0</v>
          </cell>
          <cell r="AB816">
            <v>0</v>
          </cell>
          <cell r="AD816">
            <v>0</v>
          </cell>
          <cell r="AF816">
            <v>1</v>
          </cell>
          <cell r="AH816">
            <v>0</v>
          </cell>
          <cell r="AJ816">
            <v>1</v>
          </cell>
        </row>
        <row r="817">
          <cell r="P817" t="str">
            <v>CUST</v>
          </cell>
          <cell r="R817">
            <v>0</v>
          </cell>
          <cell r="T817">
            <v>0</v>
          </cell>
          <cell r="V817">
            <v>0</v>
          </cell>
          <cell r="X817">
            <v>0</v>
          </cell>
          <cell r="Z817">
            <v>0</v>
          </cell>
          <cell r="AB817">
            <v>0</v>
          </cell>
          <cell r="AD817">
            <v>0</v>
          </cell>
          <cell r="AF817">
            <v>0</v>
          </cell>
          <cell r="AH817">
            <v>1</v>
          </cell>
          <cell r="AJ817">
            <v>1</v>
          </cell>
        </row>
        <row r="818">
          <cell r="P818" t="str">
            <v>CUST</v>
          </cell>
          <cell r="R818">
            <v>0</v>
          </cell>
          <cell r="T818">
            <v>0</v>
          </cell>
          <cell r="V818">
            <v>0</v>
          </cell>
          <cell r="X818">
            <v>0</v>
          </cell>
          <cell r="Z818">
            <v>0</v>
          </cell>
          <cell r="AB818">
            <v>0</v>
          </cell>
          <cell r="AD818">
            <v>0</v>
          </cell>
          <cell r="AF818">
            <v>0</v>
          </cell>
          <cell r="AH818">
            <v>1</v>
          </cell>
          <cell r="AJ818">
            <v>1</v>
          </cell>
        </row>
        <row r="819">
          <cell r="R819">
            <v>0</v>
          </cell>
          <cell r="T819">
            <v>0</v>
          </cell>
          <cell r="V819">
            <v>0</v>
          </cell>
          <cell r="X819">
            <v>0</v>
          </cell>
          <cell r="Z819">
            <v>0</v>
          </cell>
          <cell r="AB819">
            <v>0</v>
          </cell>
          <cell r="AD819">
            <v>0</v>
          </cell>
          <cell r="AF819">
            <v>0</v>
          </cell>
          <cell r="AH819">
            <v>1</v>
          </cell>
          <cell r="AJ819">
            <v>1</v>
          </cell>
        </row>
        <row r="820">
          <cell r="P820" t="str">
            <v>NA</v>
          </cell>
          <cell r="R820">
            <v>0</v>
          </cell>
          <cell r="T820">
            <v>0</v>
          </cell>
          <cell r="V820">
            <v>0</v>
          </cell>
          <cell r="X820">
            <v>0</v>
          </cell>
          <cell r="Z820">
            <v>0</v>
          </cell>
          <cell r="AB820">
            <v>0</v>
          </cell>
          <cell r="AD820">
            <v>0</v>
          </cell>
          <cell r="AF820">
            <v>0</v>
          </cell>
          <cell r="AH820">
            <v>0</v>
          </cell>
          <cell r="AJ820">
            <v>0</v>
          </cell>
        </row>
        <row r="821">
          <cell r="P821" t="str">
            <v>NA</v>
          </cell>
          <cell r="R821">
            <v>0</v>
          </cell>
          <cell r="T821">
            <v>0</v>
          </cell>
          <cell r="V821">
            <v>0</v>
          </cell>
          <cell r="X821">
            <v>0</v>
          </cell>
          <cell r="Z821">
            <v>0</v>
          </cell>
          <cell r="AB821">
            <v>0</v>
          </cell>
          <cell r="AD821">
            <v>0</v>
          </cell>
          <cell r="AF821">
            <v>0</v>
          </cell>
          <cell r="AH821">
            <v>0</v>
          </cell>
          <cell r="AJ821">
            <v>1E-8</v>
          </cell>
        </row>
        <row r="822">
          <cell r="R822">
            <v>0</v>
          </cell>
          <cell r="T822">
            <v>0</v>
          </cell>
          <cell r="V822">
            <v>0</v>
          </cell>
          <cell r="X822">
            <v>0</v>
          </cell>
          <cell r="Z822">
            <v>0</v>
          </cell>
          <cell r="AB822">
            <v>0</v>
          </cell>
          <cell r="AD822">
            <v>0</v>
          </cell>
          <cell r="AF822">
            <v>0</v>
          </cell>
          <cell r="AH822">
            <v>0</v>
          </cell>
          <cell r="AJ822">
            <v>1E-8</v>
          </cell>
        </row>
        <row r="828">
          <cell r="P828" t="str">
            <v>PLTSVC-IN</v>
          </cell>
          <cell r="R828">
            <v>0.29782951000000002</v>
          </cell>
          <cell r="T828">
            <v>0</v>
          </cell>
          <cell r="V828">
            <v>0.15352151999999999</v>
          </cell>
          <cell r="X828">
            <v>8.3450819999999995E-2</v>
          </cell>
          <cell r="Z828">
            <v>6.210661E-2</v>
          </cell>
          <cell r="AB828">
            <v>4.8215340000000002E-2</v>
          </cell>
          <cell r="AD828">
            <v>7.252191999999999E-2</v>
          </cell>
          <cell r="AF828">
            <v>5.6926690000000002E-2</v>
          </cell>
          <cell r="AH828">
            <v>0.22542761</v>
          </cell>
          <cell r="AJ828">
            <v>1.0000000200000001</v>
          </cell>
        </row>
        <row r="829">
          <cell r="P829" t="str">
            <v>PLTSVC-IN</v>
          </cell>
          <cell r="R829">
            <v>6166884</v>
          </cell>
          <cell r="T829">
            <v>0</v>
          </cell>
          <cell r="V829">
            <v>3178830</v>
          </cell>
          <cell r="X829">
            <v>1727940</v>
          </cell>
          <cell r="Z829">
            <v>1285985</v>
          </cell>
          <cell r="AB829">
            <v>998351</v>
          </cell>
          <cell r="AD829">
            <v>1501645</v>
          </cell>
          <cell r="AF829">
            <v>1178729</v>
          </cell>
          <cell r="AH829">
            <v>4667724</v>
          </cell>
          <cell r="AJ829">
            <v>20706088</v>
          </cell>
        </row>
        <row r="830">
          <cell r="R830">
            <v>6166884</v>
          </cell>
          <cell r="T830">
            <v>0</v>
          </cell>
          <cell r="V830">
            <v>3178830</v>
          </cell>
          <cell r="X830">
            <v>1727940</v>
          </cell>
          <cell r="Z830">
            <v>1285985</v>
          </cell>
          <cell r="AB830">
            <v>998351</v>
          </cell>
          <cell r="AD830">
            <v>1501645</v>
          </cell>
          <cell r="AF830">
            <v>1178729</v>
          </cell>
          <cell r="AH830">
            <v>4667724</v>
          </cell>
          <cell r="AJ830">
            <v>20706088</v>
          </cell>
        </row>
        <row r="831">
          <cell r="P831" t="str">
            <v>PLTSVC-PROD</v>
          </cell>
          <cell r="R831">
            <v>1</v>
          </cell>
          <cell r="T831">
            <v>0</v>
          </cell>
          <cell r="V831">
            <v>0</v>
          </cell>
          <cell r="X831">
            <v>0</v>
          </cell>
          <cell r="Z831">
            <v>0</v>
          </cell>
          <cell r="AB831">
            <v>0</v>
          </cell>
          <cell r="AD831">
            <v>0</v>
          </cell>
          <cell r="AF831">
            <v>0</v>
          </cell>
          <cell r="AH831">
            <v>0</v>
          </cell>
          <cell r="AJ831">
            <v>1</v>
          </cell>
        </row>
        <row r="832">
          <cell r="P832" t="str">
            <v>PLTSVC-PROD</v>
          </cell>
          <cell r="R832">
            <v>1498640210</v>
          </cell>
          <cell r="T832">
            <v>0</v>
          </cell>
          <cell r="V832">
            <v>0</v>
          </cell>
          <cell r="X832">
            <v>0</v>
          </cell>
          <cell r="Z832">
            <v>0</v>
          </cell>
          <cell r="AB832">
            <v>0</v>
          </cell>
          <cell r="AD832">
            <v>0</v>
          </cell>
          <cell r="AF832">
            <v>0</v>
          </cell>
          <cell r="AH832">
            <v>0</v>
          </cell>
          <cell r="AJ832">
            <v>1498640210</v>
          </cell>
        </row>
        <row r="833">
          <cell r="R833">
            <v>1503150797</v>
          </cell>
          <cell r="T833">
            <v>0</v>
          </cell>
          <cell r="V833">
            <v>0</v>
          </cell>
          <cell r="X833">
            <v>0</v>
          </cell>
          <cell r="Z833">
            <v>0</v>
          </cell>
          <cell r="AB833">
            <v>0</v>
          </cell>
          <cell r="AD833">
            <v>0</v>
          </cell>
          <cell r="AF833">
            <v>0</v>
          </cell>
          <cell r="AH833">
            <v>0</v>
          </cell>
          <cell r="AJ833">
            <v>1503150797</v>
          </cell>
        </row>
        <row r="834">
          <cell r="P834" t="str">
            <v>PLTSVC-TRAN</v>
          </cell>
          <cell r="R834">
            <v>0</v>
          </cell>
          <cell r="T834">
            <v>0</v>
          </cell>
          <cell r="V834">
            <v>0</v>
          </cell>
          <cell r="X834">
            <v>1</v>
          </cell>
          <cell r="Z834">
            <v>0</v>
          </cell>
          <cell r="AB834">
            <v>0</v>
          </cell>
          <cell r="AD834">
            <v>0</v>
          </cell>
          <cell r="AF834">
            <v>0</v>
          </cell>
          <cell r="AH834">
            <v>0</v>
          </cell>
          <cell r="AJ834">
            <v>1</v>
          </cell>
        </row>
        <row r="835">
          <cell r="P835" t="str">
            <v>PLTSVC-TRAN</v>
          </cell>
          <cell r="R835">
            <v>0</v>
          </cell>
          <cell r="T835">
            <v>0</v>
          </cell>
          <cell r="V835">
            <v>0</v>
          </cell>
          <cell r="X835">
            <v>658928503</v>
          </cell>
          <cell r="Z835">
            <v>0</v>
          </cell>
          <cell r="AB835">
            <v>0</v>
          </cell>
          <cell r="AD835">
            <v>0</v>
          </cell>
          <cell r="AF835">
            <v>0</v>
          </cell>
          <cell r="AH835">
            <v>0</v>
          </cell>
          <cell r="AJ835">
            <v>658928503</v>
          </cell>
        </row>
        <row r="836">
          <cell r="R836">
            <v>0</v>
          </cell>
          <cell r="T836">
            <v>0</v>
          </cell>
          <cell r="V836">
            <v>0</v>
          </cell>
          <cell r="X836">
            <v>658928503</v>
          </cell>
          <cell r="Z836">
            <v>0</v>
          </cell>
          <cell r="AB836">
            <v>0</v>
          </cell>
          <cell r="AD836">
            <v>0</v>
          </cell>
          <cell r="AF836">
            <v>0</v>
          </cell>
          <cell r="AH836">
            <v>0</v>
          </cell>
          <cell r="AJ836">
            <v>658928503</v>
          </cell>
        </row>
        <row r="837">
          <cell r="P837" t="str">
            <v>PLTSVC-DIST</v>
          </cell>
          <cell r="R837">
            <v>0</v>
          </cell>
          <cell r="T837">
            <v>0</v>
          </cell>
          <cell r="V837">
            <v>0</v>
          </cell>
          <cell r="X837">
            <v>0</v>
          </cell>
          <cell r="Z837">
            <v>0.16853911999999999</v>
          </cell>
          <cell r="AB837">
            <v>0.45553339999999998</v>
          </cell>
          <cell r="AD837">
            <v>0.31051088999999998</v>
          </cell>
          <cell r="AF837">
            <v>6.5416600000000005E-2</v>
          </cell>
          <cell r="AH837">
            <v>0</v>
          </cell>
          <cell r="AJ837">
            <v>1.0000000099999999</v>
          </cell>
        </row>
        <row r="838">
          <cell r="P838" t="str">
            <v>PLTSVC-DIST</v>
          </cell>
          <cell r="R838">
            <v>0</v>
          </cell>
          <cell r="T838">
            <v>0</v>
          </cell>
          <cell r="V838">
            <v>0</v>
          </cell>
          <cell r="X838">
            <v>0</v>
          </cell>
          <cell r="Z838">
            <v>123302887</v>
          </cell>
          <cell r="AB838">
            <v>333267334</v>
          </cell>
          <cell r="AD838">
            <v>227169156</v>
          </cell>
          <cell r="AF838">
            <v>47858652</v>
          </cell>
          <cell r="AH838">
            <v>0</v>
          </cell>
          <cell r="AJ838">
            <v>731598029</v>
          </cell>
        </row>
        <row r="839">
          <cell r="R839">
            <v>0</v>
          </cell>
          <cell r="T839">
            <v>0</v>
          </cell>
          <cell r="V839">
            <v>0</v>
          </cell>
          <cell r="X839">
            <v>0</v>
          </cell>
          <cell r="Z839">
            <v>123302887</v>
          </cell>
          <cell r="AB839">
            <v>333267334</v>
          </cell>
          <cell r="AD839">
            <v>227169156</v>
          </cell>
          <cell r="AF839">
            <v>47858652</v>
          </cell>
          <cell r="AH839">
            <v>0</v>
          </cell>
          <cell r="AJ839">
            <v>731598029</v>
          </cell>
        </row>
        <row r="840">
          <cell r="P840" t="str">
            <v>PLTSVC-DSUB</v>
          </cell>
          <cell r="R840">
            <v>0</v>
          </cell>
          <cell r="T840">
            <v>0</v>
          </cell>
          <cell r="V840">
            <v>0</v>
          </cell>
          <cell r="X840">
            <v>0</v>
          </cell>
          <cell r="Z840">
            <v>1</v>
          </cell>
          <cell r="AB840">
            <v>0</v>
          </cell>
          <cell r="AD840">
            <v>0</v>
          </cell>
          <cell r="AF840">
            <v>0</v>
          </cell>
          <cell r="AH840">
            <v>0</v>
          </cell>
          <cell r="AJ840">
            <v>1</v>
          </cell>
        </row>
        <row r="841">
          <cell r="P841" t="str">
            <v>PLTSVC-DSUB</v>
          </cell>
          <cell r="R841">
            <v>0</v>
          </cell>
          <cell r="T841">
            <v>0</v>
          </cell>
          <cell r="V841">
            <v>0</v>
          </cell>
          <cell r="X841">
            <v>0</v>
          </cell>
          <cell r="Z841">
            <v>123302887</v>
          </cell>
          <cell r="AB841">
            <v>0</v>
          </cell>
          <cell r="AD841">
            <v>0</v>
          </cell>
          <cell r="AF841">
            <v>0</v>
          </cell>
          <cell r="AH841">
            <v>0</v>
          </cell>
          <cell r="AJ841">
            <v>123302887</v>
          </cell>
        </row>
        <row r="842">
          <cell r="R842">
            <v>0</v>
          </cell>
          <cell r="T842">
            <v>0</v>
          </cell>
          <cell r="V842">
            <v>0</v>
          </cell>
          <cell r="X842">
            <v>0</v>
          </cell>
          <cell r="Z842">
            <v>123302887</v>
          </cell>
          <cell r="AB842">
            <v>0</v>
          </cell>
          <cell r="AD842">
            <v>0</v>
          </cell>
          <cell r="AF842">
            <v>0</v>
          </cell>
          <cell r="AH842">
            <v>0</v>
          </cell>
          <cell r="AJ842">
            <v>123302887</v>
          </cell>
        </row>
        <row r="843">
          <cell r="P843" t="str">
            <v>PLTSVC-PDIS</v>
          </cell>
          <cell r="R843">
            <v>0</v>
          </cell>
          <cell r="T843">
            <v>0</v>
          </cell>
          <cell r="V843">
            <v>0</v>
          </cell>
          <cell r="X843">
            <v>0</v>
          </cell>
          <cell r="Z843">
            <v>0</v>
          </cell>
          <cell r="AB843">
            <v>1</v>
          </cell>
          <cell r="AD843">
            <v>0</v>
          </cell>
          <cell r="AF843">
            <v>0</v>
          </cell>
          <cell r="AH843">
            <v>0</v>
          </cell>
          <cell r="AJ843">
            <v>1</v>
          </cell>
        </row>
        <row r="844">
          <cell r="P844" t="str">
            <v>PLTSVC-PDIS</v>
          </cell>
          <cell r="R844">
            <v>0</v>
          </cell>
          <cell r="T844">
            <v>0</v>
          </cell>
          <cell r="V844">
            <v>0</v>
          </cell>
          <cell r="X844">
            <v>0</v>
          </cell>
          <cell r="Z844">
            <v>0</v>
          </cell>
          <cell r="AB844">
            <v>333267334</v>
          </cell>
          <cell r="AD844">
            <v>0</v>
          </cell>
          <cell r="AF844">
            <v>0</v>
          </cell>
          <cell r="AH844">
            <v>0</v>
          </cell>
          <cell r="AJ844">
            <v>333267334</v>
          </cell>
        </row>
        <row r="845">
          <cell r="R845">
            <v>0</v>
          </cell>
          <cell r="T845">
            <v>0</v>
          </cell>
          <cell r="V845">
            <v>0</v>
          </cell>
          <cell r="X845">
            <v>0</v>
          </cell>
          <cell r="Z845">
            <v>0</v>
          </cell>
          <cell r="AB845">
            <v>333267334</v>
          </cell>
          <cell r="AD845">
            <v>0</v>
          </cell>
          <cell r="AF845">
            <v>0</v>
          </cell>
          <cell r="AH845">
            <v>0</v>
          </cell>
          <cell r="AJ845">
            <v>333267334</v>
          </cell>
        </row>
        <row r="846">
          <cell r="P846" t="str">
            <v>PLTSVC-SDIS</v>
          </cell>
          <cell r="R846">
            <v>0</v>
          </cell>
          <cell r="T846">
            <v>0</v>
          </cell>
          <cell r="V846">
            <v>0</v>
          </cell>
          <cell r="X846">
            <v>0</v>
          </cell>
          <cell r="Z846">
            <v>0</v>
          </cell>
          <cell r="AB846">
            <v>0</v>
          </cell>
          <cell r="AD846">
            <v>1</v>
          </cell>
          <cell r="AF846">
            <v>0</v>
          </cell>
          <cell r="AH846">
            <v>0</v>
          </cell>
          <cell r="AJ846">
            <v>1</v>
          </cell>
        </row>
        <row r="847">
          <cell r="P847" t="str">
            <v>PLTSVC-SDIS</v>
          </cell>
          <cell r="R847">
            <v>0</v>
          </cell>
          <cell r="T847">
            <v>0</v>
          </cell>
          <cell r="V847">
            <v>0</v>
          </cell>
          <cell r="X847">
            <v>0</v>
          </cell>
          <cell r="Z847">
            <v>0</v>
          </cell>
          <cell r="AB847">
            <v>0</v>
          </cell>
          <cell r="AD847">
            <v>227169156</v>
          </cell>
          <cell r="AF847">
            <v>0</v>
          </cell>
          <cell r="AH847">
            <v>0</v>
          </cell>
          <cell r="AJ847">
            <v>227169156</v>
          </cell>
        </row>
        <row r="848">
          <cell r="R848">
            <v>0</v>
          </cell>
          <cell r="T848">
            <v>0</v>
          </cell>
          <cell r="V848">
            <v>0</v>
          </cell>
          <cell r="X848">
            <v>0</v>
          </cell>
          <cell r="Z848">
            <v>0</v>
          </cell>
          <cell r="AB848">
            <v>0</v>
          </cell>
          <cell r="AD848">
            <v>227169156</v>
          </cell>
          <cell r="AF848">
            <v>0</v>
          </cell>
          <cell r="AH848">
            <v>0</v>
          </cell>
          <cell r="AJ848">
            <v>227169156</v>
          </cell>
        </row>
        <row r="849">
          <cell r="P849" t="str">
            <v>PLTSVC-P&amp;SD</v>
          </cell>
          <cell r="R849">
            <v>0</v>
          </cell>
          <cell r="T849">
            <v>0</v>
          </cell>
          <cell r="V849">
            <v>0</v>
          </cell>
          <cell r="X849">
            <v>0</v>
          </cell>
          <cell r="Z849">
            <v>0</v>
          </cell>
          <cell r="AB849">
            <v>0.59465674000000002</v>
          </cell>
          <cell r="AD849">
            <v>0.40534325999999998</v>
          </cell>
          <cell r="AF849">
            <v>0</v>
          </cell>
          <cell r="AH849">
            <v>0</v>
          </cell>
          <cell r="AJ849">
            <v>1</v>
          </cell>
        </row>
        <row r="850">
          <cell r="P850" t="str">
            <v>PLTSVC-P&amp;SD</v>
          </cell>
          <cell r="R850">
            <v>0</v>
          </cell>
          <cell r="T850">
            <v>0</v>
          </cell>
          <cell r="V850">
            <v>0</v>
          </cell>
          <cell r="X850">
            <v>0</v>
          </cell>
          <cell r="Z850">
            <v>0</v>
          </cell>
          <cell r="AB850">
            <v>333267334</v>
          </cell>
          <cell r="AD850">
            <v>227169156</v>
          </cell>
          <cell r="AF850">
            <v>0</v>
          </cell>
          <cell r="AH850">
            <v>0</v>
          </cell>
          <cell r="AJ850">
            <v>560436490</v>
          </cell>
        </row>
        <row r="851">
          <cell r="R851">
            <v>0</v>
          </cell>
          <cell r="T851">
            <v>0</v>
          </cell>
          <cell r="V851">
            <v>0</v>
          </cell>
          <cell r="X851">
            <v>0</v>
          </cell>
          <cell r="Z851">
            <v>0</v>
          </cell>
          <cell r="AB851">
            <v>333267334</v>
          </cell>
          <cell r="AD851">
            <v>227169156</v>
          </cell>
          <cell r="AF851">
            <v>0</v>
          </cell>
          <cell r="AH851">
            <v>0</v>
          </cell>
          <cell r="AJ851">
            <v>560436490</v>
          </cell>
        </row>
        <row r="852">
          <cell r="P852" t="str">
            <v>PLTSVC-MET</v>
          </cell>
          <cell r="R852">
            <v>0</v>
          </cell>
          <cell r="T852">
            <v>0</v>
          </cell>
          <cell r="V852">
            <v>0</v>
          </cell>
          <cell r="X852">
            <v>0</v>
          </cell>
          <cell r="Z852">
            <v>0</v>
          </cell>
          <cell r="AB852">
            <v>0</v>
          </cell>
          <cell r="AD852">
            <v>0</v>
          </cell>
          <cell r="AF852">
            <v>1</v>
          </cell>
          <cell r="AH852">
            <v>0</v>
          </cell>
          <cell r="AJ852">
            <v>1</v>
          </cell>
        </row>
        <row r="853">
          <cell r="P853" t="str">
            <v>PLTSVC-MET</v>
          </cell>
          <cell r="R853">
            <v>0</v>
          </cell>
          <cell r="T853">
            <v>0</v>
          </cell>
          <cell r="V853">
            <v>0</v>
          </cell>
          <cell r="X853">
            <v>0</v>
          </cell>
          <cell r="Z853">
            <v>0</v>
          </cell>
          <cell r="AB853">
            <v>0</v>
          </cell>
          <cell r="AD853">
            <v>0</v>
          </cell>
          <cell r="AF853">
            <v>47858652</v>
          </cell>
          <cell r="AH853">
            <v>0</v>
          </cell>
          <cell r="AJ853">
            <v>47858652</v>
          </cell>
        </row>
        <row r="854">
          <cell r="R854">
            <v>0</v>
          </cell>
          <cell r="T854">
            <v>0</v>
          </cell>
          <cell r="V854">
            <v>0</v>
          </cell>
          <cell r="X854">
            <v>0</v>
          </cell>
          <cell r="Z854">
            <v>0</v>
          </cell>
          <cell r="AB854">
            <v>0</v>
          </cell>
          <cell r="AD854">
            <v>0</v>
          </cell>
          <cell r="AF854">
            <v>47858652</v>
          </cell>
          <cell r="AH854">
            <v>0</v>
          </cell>
          <cell r="AJ854">
            <v>47858652</v>
          </cell>
        </row>
        <row r="855">
          <cell r="P855" t="str">
            <v>PLTSVC-GNRL</v>
          </cell>
          <cell r="R855">
            <v>0.29782949800000003</v>
          </cell>
          <cell r="T855">
            <v>0</v>
          </cell>
          <cell r="V855">
            <v>0.15352153099999999</v>
          </cell>
          <cell r="X855">
            <v>8.3450825000000006E-2</v>
          </cell>
          <cell r="Z855">
            <v>6.2106591000000003E-2</v>
          </cell>
          <cell r="AB855">
            <v>4.8215358999999999E-2</v>
          </cell>
          <cell r="AD855">
            <v>7.2521917000000005E-2</v>
          </cell>
          <cell r="AF855">
            <v>5.6926689000000003E-2</v>
          </cell>
          <cell r="AH855">
            <v>0.22542759100000001</v>
          </cell>
          <cell r="AJ855">
            <v>1</v>
          </cell>
        </row>
        <row r="856">
          <cell r="P856" t="str">
            <v>PLTSVC-GNRL</v>
          </cell>
          <cell r="R856">
            <v>52381781</v>
          </cell>
          <cell r="T856">
            <v>0</v>
          </cell>
          <cell r="V856">
            <v>27001124</v>
          </cell>
          <cell r="X856">
            <v>14677199</v>
          </cell>
          <cell r="Z856">
            <v>10923209</v>
          </cell>
          <cell r="AB856">
            <v>8480041</v>
          </cell>
          <cell r="AD856">
            <v>12755040</v>
          </cell>
          <cell r="AF856">
            <v>10012176</v>
          </cell>
          <cell r="AH856">
            <v>39647848</v>
          </cell>
          <cell r="AJ856">
            <v>175878418</v>
          </cell>
        </row>
        <row r="857">
          <cell r="R857">
            <v>52381781</v>
          </cell>
          <cell r="T857">
            <v>0</v>
          </cell>
          <cell r="V857">
            <v>27001124</v>
          </cell>
          <cell r="X857">
            <v>14677199</v>
          </cell>
          <cell r="Z857">
            <v>10923209</v>
          </cell>
          <cell r="AB857">
            <v>8480041</v>
          </cell>
          <cell r="AD857">
            <v>12755040</v>
          </cell>
          <cell r="AF857">
            <v>10012176</v>
          </cell>
          <cell r="AH857">
            <v>39647848</v>
          </cell>
          <cell r="AJ857">
            <v>175878418</v>
          </cell>
        </row>
        <row r="858">
          <cell r="P858" t="str">
            <v>PLTSVC-SUBT</v>
          </cell>
          <cell r="R858">
            <v>0.51871018000000002</v>
          </cell>
          <cell r="T858">
            <v>0</v>
          </cell>
          <cell r="V858">
            <v>0</v>
          </cell>
          <cell r="X858">
            <v>0.22806870000000001</v>
          </cell>
          <cell r="Z858">
            <v>4.2677659999999999E-2</v>
          </cell>
          <cell r="AB858">
            <v>0.11535068</v>
          </cell>
          <cell r="AD858">
            <v>7.8627909999999995E-2</v>
          </cell>
          <cell r="AF858">
            <v>1.6564860000000001E-2</v>
          </cell>
          <cell r="AH858">
            <v>0</v>
          </cell>
          <cell r="AJ858">
            <v>0.99999998999999995</v>
          </cell>
        </row>
        <row r="859">
          <cell r="P859" t="str">
            <v>PLTSVC-SUBT</v>
          </cell>
          <cell r="R859">
            <v>1498640210</v>
          </cell>
          <cell r="T859">
            <v>0</v>
          </cell>
          <cell r="V859">
            <v>0</v>
          </cell>
          <cell r="X859">
            <v>658928503</v>
          </cell>
          <cell r="Z859">
            <v>123302887</v>
          </cell>
          <cell r="AB859">
            <v>333267334</v>
          </cell>
          <cell r="AD859">
            <v>227169156</v>
          </cell>
          <cell r="AF859">
            <v>47858652</v>
          </cell>
          <cell r="AH859">
            <v>0</v>
          </cell>
          <cell r="AJ859">
            <v>2889166742</v>
          </cell>
        </row>
        <row r="860">
          <cell r="R860">
            <v>1503150797</v>
          </cell>
          <cell r="T860">
            <v>0</v>
          </cell>
          <cell r="V860">
            <v>0</v>
          </cell>
          <cell r="X860">
            <v>658928503</v>
          </cell>
          <cell r="Z860">
            <v>123302887</v>
          </cell>
          <cell r="AB860">
            <v>333267334</v>
          </cell>
          <cell r="AD860">
            <v>227169156</v>
          </cell>
          <cell r="AF860">
            <v>47858652</v>
          </cell>
          <cell r="AH860">
            <v>0</v>
          </cell>
          <cell r="AJ860">
            <v>2893677329</v>
          </cell>
        </row>
        <row r="861">
          <cell r="P861" t="str">
            <v>PLTSVC-N</v>
          </cell>
          <cell r="R861">
            <v>0.40907770300000001</v>
          </cell>
          <cell r="T861">
            <v>0</v>
          </cell>
          <cell r="V861">
            <v>8.2915000000000003E-3</v>
          </cell>
          <cell r="X861">
            <v>0.27565103899999999</v>
          </cell>
          <cell r="Z861">
            <v>5.0857890000000003E-2</v>
          </cell>
          <cell r="AB861">
            <v>0.13099841300000001</v>
          </cell>
          <cell r="AD861">
            <v>9.1435863000000006E-2</v>
          </cell>
          <cell r="AF861">
            <v>2.1512529999999998E-2</v>
          </cell>
          <cell r="AH861">
            <v>1.2175057E-2</v>
          </cell>
          <cell r="AJ861">
            <v>1</v>
          </cell>
        </row>
        <row r="862">
          <cell r="P862" t="str">
            <v>PLTSVC-N</v>
          </cell>
          <cell r="R862">
            <v>702628402</v>
          </cell>
          <cell r="T862">
            <v>0</v>
          </cell>
          <cell r="V862">
            <v>14241415</v>
          </cell>
          <cell r="X862">
            <v>473455893</v>
          </cell>
          <cell r="Z862">
            <v>87353081</v>
          </cell>
          <cell r="AB862">
            <v>225001766</v>
          </cell>
          <cell r="AD862">
            <v>157049464</v>
          </cell>
          <cell r="AF862">
            <v>36949743</v>
          </cell>
          <cell r="AH862">
            <v>20911775</v>
          </cell>
          <cell r="AJ862">
            <v>1717591539</v>
          </cell>
        </row>
        <row r="863">
          <cell r="R863">
            <v>707138989</v>
          </cell>
          <cell r="T863">
            <v>0</v>
          </cell>
          <cell r="V863">
            <v>14241415</v>
          </cell>
          <cell r="X863">
            <v>473455893</v>
          </cell>
          <cell r="Z863">
            <v>87353081</v>
          </cell>
          <cell r="AB863">
            <v>225001766</v>
          </cell>
          <cell r="AD863">
            <v>157049464</v>
          </cell>
          <cell r="AF863">
            <v>36949743</v>
          </cell>
          <cell r="AH863">
            <v>20911775</v>
          </cell>
          <cell r="AJ863">
            <v>1722102126</v>
          </cell>
        </row>
        <row r="871">
          <cell r="P871" t="str">
            <v>TRANOPX</v>
          </cell>
          <cell r="R871">
            <v>0</v>
          </cell>
          <cell r="T871">
            <v>0</v>
          </cell>
          <cell r="V871">
            <v>0</v>
          </cell>
          <cell r="X871">
            <v>1</v>
          </cell>
          <cell r="Z871">
            <v>0</v>
          </cell>
          <cell r="AB871">
            <v>0</v>
          </cell>
          <cell r="AD871">
            <v>0</v>
          </cell>
          <cell r="AF871">
            <v>0</v>
          </cell>
          <cell r="AH871">
            <v>0</v>
          </cell>
          <cell r="AJ871">
            <v>1</v>
          </cell>
        </row>
        <row r="872">
          <cell r="P872" t="str">
            <v>TRANOPX</v>
          </cell>
          <cell r="R872">
            <v>0</v>
          </cell>
          <cell r="T872">
            <v>0</v>
          </cell>
          <cell r="V872">
            <v>0</v>
          </cell>
          <cell r="X872">
            <v>3193698</v>
          </cell>
          <cell r="Z872">
            <v>0</v>
          </cell>
          <cell r="AB872">
            <v>0</v>
          </cell>
          <cell r="AD872">
            <v>0</v>
          </cell>
          <cell r="AF872">
            <v>0</v>
          </cell>
          <cell r="AH872">
            <v>0</v>
          </cell>
          <cell r="AJ872">
            <v>3193698</v>
          </cell>
        </row>
        <row r="873">
          <cell r="R873">
            <v>0</v>
          </cell>
          <cell r="T873">
            <v>0</v>
          </cell>
          <cell r="V873">
            <v>0</v>
          </cell>
          <cell r="X873">
            <v>3193698</v>
          </cell>
          <cell r="Z873">
            <v>0</v>
          </cell>
          <cell r="AB873">
            <v>0</v>
          </cell>
          <cell r="AD873">
            <v>0</v>
          </cell>
          <cell r="AF873">
            <v>0</v>
          </cell>
          <cell r="AH873">
            <v>0</v>
          </cell>
          <cell r="AJ873">
            <v>3193698</v>
          </cell>
        </row>
        <row r="874">
          <cell r="P874" t="str">
            <v>TRANMAX</v>
          </cell>
          <cell r="R874">
            <v>0</v>
          </cell>
          <cell r="T874">
            <v>0</v>
          </cell>
          <cell r="V874">
            <v>0</v>
          </cell>
          <cell r="X874">
            <v>1</v>
          </cell>
          <cell r="Z874">
            <v>0</v>
          </cell>
          <cell r="AB874">
            <v>0</v>
          </cell>
          <cell r="AD874">
            <v>0</v>
          </cell>
          <cell r="AF874">
            <v>0</v>
          </cell>
          <cell r="AH874">
            <v>0</v>
          </cell>
          <cell r="AJ874">
            <v>1</v>
          </cell>
        </row>
        <row r="875">
          <cell r="P875" t="str">
            <v>TRANMAX</v>
          </cell>
          <cell r="R875">
            <v>0</v>
          </cell>
          <cell r="T875">
            <v>0</v>
          </cell>
          <cell r="V875">
            <v>0</v>
          </cell>
          <cell r="X875">
            <v>2585834</v>
          </cell>
          <cell r="Z875">
            <v>0</v>
          </cell>
          <cell r="AB875">
            <v>0</v>
          </cell>
          <cell r="AD875">
            <v>0</v>
          </cell>
          <cell r="AF875">
            <v>0</v>
          </cell>
          <cell r="AH875">
            <v>0</v>
          </cell>
          <cell r="AJ875">
            <v>2585834</v>
          </cell>
        </row>
        <row r="876">
          <cell r="R876">
            <v>0</v>
          </cell>
          <cell r="T876">
            <v>0</v>
          </cell>
          <cell r="V876">
            <v>0</v>
          </cell>
          <cell r="X876">
            <v>2585834</v>
          </cell>
          <cell r="Z876">
            <v>0</v>
          </cell>
          <cell r="AB876">
            <v>0</v>
          </cell>
          <cell r="AD876">
            <v>0</v>
          </cell>
          <cell r="AF876">
            <v>0</v>
          </cell>
          <cell r="AH876">
            <v>0</v>
          </cell>
          <cell r="AJ876">
            <v>2585834</v>
          </cell>
        </row>
        <row r="877">
          <cell r="P877" t="str">
            <v>DISTOPX</v>
          </cell>
          <cell r="R877">
            <v>0</v>
          </cell>
          <cell r="T877">
            <v>0</v>
          </cell>
          <cell r="V877">
            <v>0</v>
          </cell>
          <cell r="X877">
            <v>0</v>
          </cell>
          <cell r="Z877">
            <v>0.17912223999999999</v>
          </cell>
          <cell r="AB877">
            <v>0.18675058</v>
          </cell>
          <cell r="AD877">
            <v>0.32589341999999999</v>
          </cell>
          <cell r="AF877">
            <v>0.30823377000000002</v>
          </cell>
          <cell r="AH877">
            <v>0</v>
          </cell>
          <cell r="AJ877">
            <v>1.0000000099999999</v>
          </cell>
        </row>
        <row r="878">
          <cell r="P878" t="str">
            <v>DISTOPX</v>
          </cell>
          <cell r="R878">
            <v>0</v>
          </cell>
          <cell r="T878">
            <v>0</v>
          </cell>
          <cell r="V878">
            <v>0</v>
          </cell>
          <cell r="X878">
            <v>0</v>
          </cell>
          <cell r="Z878">
            <v>1207355</v>
          </cell>
          <cell r="AB878">
            <v>1258773</v>
          </cell>
          <cell r="AD878">
            <v>2196651</v>
          </cell>
          <cell r="AF878">
            <v>2077618</v>
          </cell>
          <cell r="AH878">
            <v>0</v>
          </cell>
          <cell r="AJ878">
            <v>6740397</v>
          </cell>
        </row>
        <row r="879">
          <cell r="R879">
            <v>0</v>
          </cell>
          <cell r="T879">
            <v>0</v>
          </cell>
          <cell r="V879">
            <v>0</v>
          </cell>
          <cell r="X879">
            <v>0</v>
          </cell>
          <cell r="Z879">
            <v>1207355</v>
          </cell>
          <cell r="AB879">
            <v>1258773</v>
          </cell>
          <cell r="AD879">
            <v>2196651</v>
          </cell>
          <cell r="AF879">
            <v>2077618</v>
          </cell>
          <cell r="AH879">
            <v>0</v>
          </cell>
          <cell r="AJ879">
            <v>6740397</v>
          </cell>
        </row>
        <row r="880">
          <cell r="P880" t="str">
            <v>DISTMAX</v>
          </cell>
          <cell r="R880">
            <v>0</v>
          </cell>
          <cell r="T880">
            <v>0</v>
          </cell>
          <cell r="V880">
            <v>0</v>
          </cell>
          <cell r="X880">
            <v>0</v>
          </cell>
          <cell r="Z880">
            <v>0.24950565999999999</v>
          </cell>
          <cell r="AB880">
            <v>0.37675310000000001</v>
          </cell>
          <cell r="AD880">
            <v>0.36507079999999997</v>
          </cell>
          <cell r="AF880">
            <v>8.6704399999999997E-3</v>
          </cell>
          <cell r="AH880">
            <v>0</v>
          </cell>
          <cell r="AJ880">
            <v>1</v>
          </cell>
        </row>
        <row r="881">
          <cell r="P881" t="str">
            <v>DISTMAX</v>
          </cell>
          <cell r="R881">
            <v>0</v>
          </cell>
          <cell r="T881">
            <v>0</v>
          </cell>
          <cell r="V881">
            <v>0</v>
          </cell>
          <cell r="X881">
            <v>0</v>
          </cell>
          <cell r="Z881">
            <v>2196200</v>
          </cell>
          <cell r="AB881">
            <v>3316258</v>
          </cell>
          <cell r="AD881">
            <v>3213428</v>
          </cell>
          <cell r="AF881">
            <v>76319</v>
          </cell>
          <cell r="AH881">
            <v>0</v>
          </cell>
          <cell r="AJ881">
            <v>8802205</v>
          </cell>
        </row>
        <row r="882">
          <cell r="R882">
            <v>0</v>
          </cell>
          <cell r="T882">
            <v>0</v>
          </cell>
          <cell r="V882">
            <v>0</v>
          </cell>
          <cell r="X882">
            <v>0</v>
          </cell>
          <cell r="Z882">
            <v>2196200</v>
          </cell>
          <cell r="AB882">
            <v>3316258</v>
          </cell>
          <cell r="AD882">
            <v>3213428</v>
          </cell>
          <cell r="AF882">
            <v>76319</v>
          </cell>
          <cell r="AH882">
            <v>0</v>
          </cell>
          <cell r="AJ882">
            <v>8802205</v>
          </cell>
        </row>
        <row r="883">
          <cell r="P883" t="str">
            <v>C902_3</v>
          </cell>
          <cell r="R883">
            <v>0</v>
          </cell>
          <cell r="T883">
            <v>0</v>
          </cell>
          <cell r="V883">
            <v>0</v>
          </cell>
          <cell r="X883">
            <v>0</v>
          </cell>
          <cell r="Z883">
            <v>0</v>
          </cell>
          <cell r="AB883">
            <v>0</v>
          </cell>
          <cell r="AD883">
            <v>0</v>
          </cell>
          <cell r="AF883">
            <v>0</v>
          </cell>
          <cell r="AH883">
            <v>1</v>
          </cell>
          <cell r="AJ883">
            <v>1</v>
          </cell>
        </row>
        <row r="884">
          <cell r="P884" t="str">
            <v>C902_3</v>
          </cell>
          <cell r="R884">
            <v>0</v>
          </cell>
          <cell r="T884">
            <v>0</v>
          </cell>
          <cell r="V884">
            <v>0</v>
          </cell>
          <cell r="X884">
            <v>0</v>
          </cell>
          <cell r="Z884">
            <v>0</v>
          </cell>
          <cell r="AB884">
            <v>0</v>
          </cell>
          <cell r="AD884">
            <v>0</v>
          </cell>
          <cell r="AF884">
            <v>0</v>
          </cell>
          <cell r="AH884">
            <v>14997384</v>
          </cell>
          <cell r="AJ884">
            <v>14997384</v>
          </cell>
        </row>
        <row r="885">
          <cell r="R885">
            <v>0</v>
          </cell>
          <cell r="T885">
            <v>0</v>
          </cell>
          <cell r="V885">
            <v>0</v>
          </cell>
          <cell r="X885">
            <v>0</v>
          </cell>
          <cell r="Z885">
            <v>0</v>
          </cell>
          <cell r="AB885">
            <v>0</v>
          </cell>
          <cell r="AD885">
            <v>0</v>
          </cell>
          <cell r="AF885">
            <v>0</v>
          </cell>
          <cell r="AH885">
            <v>14997384</v>
          </cell>
          <cell r="AJ885">
            <v>14997384</v>
          </cell>
        </row>
        <row r="886">
          <cell r="P886" t="str">
            <v>C908_9</v>
          </cell>
          <cell r="R886">
            <v>0</v>
          </cell>
          <cell r="T886">
            <v>0</v>
          </cell>
          <cell r="V886">
            <v>0</v>
          </cell>
          <cell r="X886">
            <v>0</v>
          </cell>
          <cell r="Z886">
            <v>0</v>
          </cell>
          <cell r="AB886">
            <v>0</v>
          </cell>
          <cell r="AD886">
            <v>0</v>
          </cell>
          <cell r="AF886">
            <v>0</v>
          </cell>
          <cell r="AH886">
            <v>1</v>
          </cell>
          <cell r="AJ886">
            <v>1</v>
          </cell>
        </row>
        <row r="887">
          <cell r="P887" t="str">
            <v>C908_9</v>
          </cell>
          <cell r="R887">
            <v>0</v>
          </cell>
          <cell r="T887">
            <v>0</v>
          </cell>
          <cell r="V887">
            <v>0</v>
          </cell>
          <cell r="X887">
            <v>0</v>
          </cell>
          <cell r="Z887">
            <v>0</v>
          </cell>
          <cell r="AB887">
            <v>0</v>
          </cell>
          <cell r="AD887">
            <v>0</v>
          </cell>
          <cell r="AF887">
            <v>0</v>
          </cell>
          <cell r="AH887">
            <v>3183138</v>
          </cell>
          <cell r="AJ887">
            <v>3183138</v>
          </cell>
        </row>
        <row r="888">
          <cell r="R888">
            <v>0</v>
          </cell>
          <cell r="T888">
            <v>0</v>
          </cell>
          <cell r="V888">
            <v>0</v>
          </cell>
          <cell r="X888">
            <v>0</v>
          </cell>
          <cell r="Z888">
            <v>0</v>
          </cell>
          <cell r="AB888">
            <v>0</v>
          </cell>
          <cell r="AD888">
            <v>0</v>
          </cell>
          <cell r="AF888">
            <v>0</v>
          </cell>
          <cell r="AH888">
            <v>1730046</v>
          </cell>
          <cell r="AJ888">
            <v>1730046</v>
          </cell>
        </row>
        <row r="889">
          <cell r="P889" t="str">
            <v>C912_3</v>
          </cell>
          <cell r="R889">
            <v>0</v>
          </cell>
          <cell r="T889">
            <v>0</v>
          </cell>
          <cell r="V889">
            <v>0</v>
          </cell>
          <cell r="X889">
            <v>0</v>
          </cell>
          <cell r="Z889">
            <v>0</v>
          </cell>
          <cell r="AB889">
            <v>0</v>
          </cell>
          <cell r="AD889">
            <v>0</v>
          </cell>
          <cell r="AF889">
            <v>0</v>
          </cell>
          <cell r="AH889">
            <v>1</v>
          </cell>
          <cell r="AJ889">
            <v>1</v>
          </cell>
        </row>
        <row r="890">
          <cell r="P890" t="str">
            <v>C912_3</v>
          </cell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3301414</v>
          </cell>
          <cell r="AJ890">
            <v>3301414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3301414</v>
          </cell>
          <cell r="AJ891">
            <v>3301414</v>
          </cell>
        </row>
        <row r="892">
          <cell r="P892" t="str">
            <v>DEPREXP</v>
          </cell>
          <cell r="R892">
            <v>0.54024813999999999</v>
          </cell>
          <cell r="T892">
            <v>0</v>
          </cell>
          <cell r="V892">
            <v>1.4208429999999999E-2</v>
          </cell>
          <cell r="X892">
            <v>0.17316200000000001</v>
          </cell>
          <cell r="Z892">
            <v>4.4398590000000002E-2</v>
          </cell>
          <cell r="AB892">
            <v>0.10892859000000001</v>
          </cell>
          <cell r="AD892">
            <v>7.7920530000000002E-2</v>
          </cell>
          <cell r="AF892">
            <v>2.0270389999999999E-2</v>
          </cell>
          <cell r="AH892">
            <v>2.0863329999999999E-2</v>
          </cell>
          <cell r="AJ892">
            <v>1</v>
          </cell>
        </row>
        <row r="893">
          <cell r="P893" t="str">
            <v>DEPREXP</v>
          </cell>
          <cell r="R893">
            <v>44822125</v>
          </cell>
          <cell r="T893">
            <v>0</v>
          </cell>
          <cell r="V893">
            <v>1178814</v>
          </cell>
          <cell r="X893">
            <v>14366526</v>
          </cell>
          <cell r="Z893">
            <v>3683565</v>
          </cell>
          <cell r="AB893">
            <v>9037349</v>
          </cell>
          <cell r="AD893">
            <v>6464740</v>
          </cell>
          <cell r="AF893">
            <v>1681749</v>
          </cell>
          <cell r="AH893">
            <v>1730943</v>
          </cell>
          <cell r="AJ893">
            <v>82965811</v>
          </cell>
        </row>
        <row r="894">
          <cell r="R894">
            <v>45350744</v>
          </cell>
          <cell r="T894">
            <v>0</v>
          </cell>
          <cell r="V894">
            <v>1178814</v>
          </cell>
          <cell r="X894">
            <v>13837907</v>
          </cell>
          <cell r="Z894">
            <v>3683565</v>
          </cell>
          <cell r="AB894">
            <v>9037349</v>
          </cell>
          <cell r="AD894">
            <v>6464740</v>
          </cell>
          <cell r="AF894">
            <v>1681749</v>
          </cell>
          <cell r="AH894">
            <v>1730943</v>
          </cell>
          <cell r="AJ894">
            <v>82965811</v>
          </cell>
        </row>
        <row r="895">
          <cell r="P895" t="str">
            <v>PAYXAG</v>
          </cell>
          <cell r="R895">
            <v>0.297829499</v>
          </cell>
          <cell r="T895">
            <v>0</v>
          </cell>
          <cell r="V895">
            <v>0.15352153399999999</v>
          </cell>
          <cell r="X895">
            <v>8.3450830000000004E-2</v>
          </cell>
          <cell r="Z895">
            <v>6.2106588999999997E-2</v>
          </cell>
          <cell r="AB895">
            <v>4.8215357E-2</v>
          </cell>
          <cell r="AD895">
            <v>7.2521912999999993E-2</v>
          </cell>
          <cell r="AF895">
            <v>5.6926684999999998E-2</v>
          </cell>
          <cell r="AH895">
            <v>0.22542759300000001</v>
          </cell>
          <cell r="AJ895">
            <v>1</v>
          </cell>
        </row>
        <row r="896">
          <cell r="P896" t="str">
            <v>PAYXAG</v>
          </cell>
          <cell r="R896">
            <v>15927963</v>
          </cell>
          <cell r="T896">
            <v>0</v>
          </cell>
          <cell r="V896">
            <v>8210353</v>
          </cell>
          <cell r="X896">
            <v>4462962</v>
          </cell>
          <cell r="Z896">
            <v>3321469</v>
          </cell>
          <cell r="AB896">
            <v>2578564</v>
          </cell>
          <cell r="AD896">
            <v>3878482</v>
          </cell>
          <cell r="AF896">
            <v>3044447</v>
          </cell>
          <cell r="AH896">
            <v>12055899</v>
          </cell>
          <cell r="AJ896">
            <v>53480139</v>
          </cell>
        </row>
        <row r="897">
          <cell r="R897">
            <v>15927963</v>
          </cell>
          <cell r="T897">
            <v>0</v>
          </cell>
          <cell r="V897">
            <v>8210353</v>
          </cell>
          <cell r="X897">
            <v>4462962</v>
          </cell>
          <cell r="Z897">
            <v>3321469</v>
          </cell>
          <cell r="AB897">
            <v>2578564</v>
          </cell>
          <cell r="AD897">
            <v>3878482</v>
          </cell>
          <cell r="AF897">
            <v>3044447</v>
          </cell>
          <cell r="AH897">
            <v>12055899</v>
          </cell>
          <cell r="AJ897">
            <v>53480139</v>
          </cell>
        </row>
        <row r="898">
          <cell r="P898" t="str">
            <v>PAYROLL</v>
          </cell>
          <cell r="R898">
            <v>0.29782950000000002</v>
          </cell>
          <cell r="T898">
            <v>0</v>
          </cell>
          <cell r="V898">
            <v>0.15352154000000001</v>
          </cell>
          <cell r="X898">
            <v>8.3450830000000004E-2</v>
          </cell>
          <cell r="Z898">
            <v>6.2106590000000003E-2</v>
          </cell>
          <cell r="AB898">
            <v>4.8215359999999999E-2</v>
          </cell>
          <cell r="AD898">
            <v>7.2521909999999995E-2</v>
          </cell>
          <cell r="AF898">
            <v>5.6926690000000002E-2</v>
          </cell>
          <cell r="AH898">
            <v>0.22542759000000001</v>
          </cell>
          <cell r="AJ898">
            <v>1.0000000099999999</v>
          </cell>
        </row>
        <row r="899">
          <cell r="P899" t="str">
            <v>PAYROLL</v>
          </cell>
          <cell r="R899">
            <v>23129729</v>
          </cell>
          <cell r="T899">
            <v>0</v>
          </cell>
          <cell r="V899">
            <v>11922632</v>
          </cell>
          <cell r="X899">
            <v>6480873</v>
          </cell>
          <cell r="Z899">
            <v>4823258</v>
          </cell>
          <cell r="AB899">
            <v>3744452</v>
          </cell>
          <cell r="AD899">
            <v>5632122</v>
          </cell>
          <cell r="AF899">
            <v>4420982</v>
          </cell>
          <cell r="AH899">
            <v>17506926</v>
          </cell>
          <cell r="AJ899">
            <v>77660974</v>
          </cell>
        </row>
        <row r="900">
          <cell r="R900">
            <v>24490023</v>
          </cell>
          <cell r="T900">
            <v>0</v>
          </cell>
          <cell r="V900">
            <v>12623820</v>
          </cell>
          <cell r="X900">
            <v>6862022</v>
          </cell>
          <cell r="Z900">
            <v>5106921</v>
          </cell>
          <cell r="AB900">
            <v>3964668</v>
          </cell>
          <cell r="AD900">
            <v>5963355</v>
          </cell>
          <cell r="AF900">
            <v>4680987</v>
          </cell>
          <cell r="AH900">
            <v>18536534</v>
          </cell>
          <cell r="AJ900">
            <v>82228330</v>
          </cell>
        </row>
        <row r="905">
          <cell r="P905" t="str">
            <v>TOTREV</v>
          </cell>
          <cell r="R905">
            <v>0.15394799000000001</v>
          </cell>
          <cell r="T905">
            <v>0</v>
          </cell>
          <cell r="V905">
            <v>0.60856295999999999</v>
          </cell>
          <cell r="X905">
            <v>9.9106230000000003E-2</v>
          </cell>
          <cell r="Z905">
            <v>1.9693260000000001E-2</v>
          </cell>
          <cell r="AB905">
            <v>4.011725E-2</v>
          </cell>
          <cell r="AD905">
            <v>3.3065410000000003E-2</v>
          </cell>
          <cell r="AF905">
            <v>1.182005E-2</v>
          </cell>
          <cell r="AH905">
            <v>3.3686849999999997E-2</v>
          </cell>
          <cell r="AJ905">
            <v>1</v>
          </cell>
        </row>
        <row r="906">
          <cell r="P906" t="str">
            <v>TOTREV</v>
          </cell>
          <cell r="R906">
            <v>181447208</v>
          </cell>
          <cell r="T906">
            <v>0</v>
          </cell>
          <cell r="V906">
            <v>717268563</v>
          </cell>
          <cell r="X906">
            <v>116809249</v>
          </cell>
          <cell r="Z906">
            <v>23211001</v>
          </cell>
          <cell r="AB906">
            <v>47283267</v>
          </cell>
          <cell r="AD906">
            <v>38971771</v>
          </cell>
          <cell r="AF906">
            <v>13931429</v>
          </cell>
          <cell r="AH906">
            <v>39704221</v>
          </cell>
          <cell r="AJ906">
            <v>1178626709</v>
          </cell>
        </row>
        <row r="907">
          <cell r="R907">
            <v>213359253</v>
          </cell>
          <cell r="T907">
            <v>0</v>
          </cell>
          <cell r="V907">
            <v>717816088</v>
          </cell>
          <cell r="X907">
            <v>111348140</v>
          </cell>
          <cell r="Z907">
            <v>22843338</v>
          </cell>
          <cell r="AB907">
            <v>45914601</v>
          </cell>
          <cell r="AD907">
            <v>38181188</v>
          </cell>
          <cell r="AF907">
            <v>13906538</v>
          </cell>
          <cell r="AH907">
            <v>39054791</v>
          </cell>
          <cell r="AJ907">
            <v>1202423937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EC Rate Summary"/>
      <sheetName val="Sheet1"/>
      <sheetName val="NOTE"/>
      <sheetName val="contracts"/>
      <sheetName val="FPL-109 PULL"/>
      <sheetName val="FPL-201 PULL"/>
      <sheetName val="FPL-102 PULL"/>
      <sheetName val="loadForecast"/>
      <sheetName val="Appendix B"/>
      <sheetName val="Index of Links"/>
      <sheetName val="PurchPower"/>
      <sheetName val="summary"/>
      <sheetName val="A-1"/>
      <sheetName val="A-2"/>
      <sheetName val="A-4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2013-2014 BW_TRIAL BALANCE"/>
      <sheetName val="FERC-1 BS"/>
      <sheetName val="FERC-1 IS"/>
      <sheetName val="FERC-1 Cash Flows"/>
      <sheetName val="FERC-1 PIS"/>
      <sheetName val="FERC-1 AccDepr"/>
      <sheetName val="GSU Sched"/>
      <sheetName val="FERC-1 PHFU"/>
      <sheetName val="Other Reg Assets"/>
      <sheetName val="FERC-1 Taxes Accrued"/>
      <sheetName val="Other Reg Liab"/>
      <sheetName val="FERC-1 O&amp;M"/>
      <sheetName val="FERC-1 PurchPwr"/>
      <sheetName val="FERC-1 Dep_Amor"/>
      <sheetName val="Slimm ACG_p216 CWIP Summary"/>
      <sheetName val="FERC-1 Payroll Dist"/>
      <sheetName val="2014 FPL CP Demand"/>
      <sheetName val="CWIP"/>
      <sheetName val="53-RATES Non-Sep. Whol NEW"/>
      <sheetName val="ACG_CWIP Adj Sched 2014"/>
      <sheetName val="2014 ACCRUED TAXES"/>
      <sheetName val="2014 CWIP Summary"/>
      <sheetName val="p120-121 statement of cash flow"/>
      <sheetName val="2014 p204 revised 4-2-2015 expo"/>
      <sheetName val="FERC-1 PHFU (2)"/>
      <sheetName val="FERC-1 PHFU (3)"/>
      <sheetName val="p401b monthly peaks &amp; output ex"/>
      <sheetName val="CWIP Adj Sched"/>
      <sheetName val="Demand &amp; Energy Losses"/>
      <sheetName val="FKEC CP Demand"/>
      <sheetName val="FKEC Billing Demand"/>
      <sheetName val="FKEC_64 NEW"/>
      <sheetName val="LCEC_63"/>
      <sheetName val="53-RATES Non-Sep. Whol OLD"/>
      <sheetName val="long term debt pg 256-257"/>
      <sheetName val="other regulatory assets"/>
      <sheetName val="2012 CWIP Summary"/>
      <sheetName val="MISSING (USE 2013)---&gt;"/>
      <sheetName val="p216 cwip - electric exportdata"/>
      <sheetName val="2013 CWIP Summary"/>
      <sheetName val="2013 COSS ID_#1_Balance Sheet"/>
      <sheetName val="VALIDATED---&gt;"/>
      <sheetName val="40 - DAMARIS Fuel Rec"/>
      <sheetName val="FKEC_64"/>
      <sheetName val="2014 COSS ID_#1_Balance Sheet"/>
      <sheetName val="PIS"/>
      <sheetName val="ACC_DEPR"/>
      <sheetName val="p326-327 purchased power export"/>
      <sheetName val="2012-2013 BW_TRIAL BALANCE"/>
      <sheetName val="2014 FF-1 p204-207 Funct. Plant"/>
      <sheetName val="BW P&amp;L by Function"/>
      <sheetName val="LCEC_FKEC CP_BILLING SUMMARY"/>
      <sheetName val="p400 monthly transmission syste"/>
      <sheetName val="BW_Payroll Detail"/>
      <sheetName val="GSU"/>
      <sheetName val="ACGT Accum Depr 2014 FINAL"/>
      <sheetName val="List of FF-1 pages"/>
      <sheetName val="ESTIMATE---&gt;"/>
      <sheetName val="Loss Fact for Lee Cnty "/>
      <sheetName val="Detail"/>
      <sheetName val="Pg 110 exportdata"/>
      <sheetName val="pg 112 exportdata"/>
      <sheetName val="pg 118 exportdata"/>
      <sheetName val="statement of income 2009"/>
      <sheetName val="statement of cash flows 2010"/>
      <sheetName val="electric plant in service"/>
      <sheetName val="other regulatory liabilities"/>
      <sheetName val="taxes accrued, prepaid and char"/>
      <sheetName val="electric operation and maintena"/>
      <sheetName val="purchased power (account 555)"/>
      <sheetName val="depreciation and amortization o"/>
      <sheetName val="distribution of salaries and wa"/>
      <sheetName val="monthly peaks and output"/>
      <sheetName val="FPLC_TB13_2010"/>
      <sheetName val="FPL_trialbal_Balance sheet 2009"/>
      <sheetName val="IS_BY_ACCOUNT"/>
      <sheetName val="FPL_trialbal_Income Statment 20"/>
      <sheetName val="pg200"/>
      <sheetName val="Schedule_A_4_4a_inputs_2011"/>
      <sheetName val="A&amp;G Expenses 2009"/>
      <sheetName val="FCR"/>
      <sheetName val="GenPlantStats"/>
      <sheetName val="CP Analysis"/>
      <sheetName val="NCP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0</v>
          </cell>
        </row>
        <row r="4">
          <cell r="A4" t="str">
            <v>December 31, 2014</v>
          </cell>
        </row>
      </sheetData>
      <sheetData sheetId="13"/>
      <sheetData sheetId="14"/>
      <sheetData sheetId="15"/>
      <sheetData sheetId="16"/>
      <sheetData sheetId="17"/>
      <sheetData sheetId="18">
        <row r="25">
          <cell r="H25">
            <v>0.53889162897599485</v>
          </cell>
          <cell r="M25">
            <v>0.39170374912333705</v>
          </cell>
          <cell r="N25">
            <v>0.1471878798526578</v>
          </cell>
        </row>
      </sheetData>
      <sheetData sheetId="19"/>
      <sheetData sheetId="20"/>
      <sheetData sheetId="21"/>
      <sheetData sheetId="22">
        <row r="14">
          <cell r="I14">
            <v>6.3020937516822806E-2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</row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 t="str">
            <v>Comparative FERC Trial Balance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 t="str">
            <v>Information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 t="str">
            <v>Author</v>
          </cell>
          <cell r="G6" t="str">
            <v>BXS0JO0</v>
          </cell>
          <cell r="H6">
            <v>0</v>
          </cell>
          <cell r="I6" t="str">
            <v>Last Refreshed</v>
          </cell>
          <cell r="J6" t="str">
            <v>2/2/2015 10:21:25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 t="str">
            <v>Current User</v>
          </cell>
          <cell r="G7" t="str">
            <v>CXD05XG</v>
          </cell>
          <cell r="H7">
            <v>0</v>
          </cell>
          <cell r="I7" t="str">
            <v>Key Date</v>
          </cell>
          <cell r="J7" t="str">
            <v>2/2/2015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 t="str">
            <v>Last Changed by</v>
          </cell>
          <cell r="G8" t="str">
            <v>BXN0LRI</v>
          </cell>
          <cell r="H8">
            <v>0</v>
          </cell>
          <cell r="I8" t="str">
            <v>Changed At</v>
          </cell>
          <cell r="J8" t="str">
            <v>7/24/2014 17:11:43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 t="str">
            <v>InfoProvider</v>
          </cell>
          <cell r="G9" t="str">
            <v>ZU_M03</v>
          </cell>
          <cell r="H9">
            <v>0</v>
          </cell>
          <cell r="I9" t="str">
            <v>Status of Data</v>
          </cell>
          <cell r="J9" t="str">
            <v>7/3/2011 14:14:15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>Query Technical Name</v>
          </cell>
          <cell r="G10" t="str">
            <v>ZZU_M03_Q012</v>
          </cell>
          <cell r="H10">
            <v>0</v>
          </cell>
          <cell r="I10" t="str">
            <v>Relevance of Data (Date)</v>
          </cell>
          <cell r="J10" t="str">
            <v>7/3/2011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>Query Description</v>
          </cell>
          <cell r="G11" t="str">
            <v>Comparative FERC-Trial Balance (A/S)</v>
          </cell>
          <cell r="H11">
            <v>0</v>
          </cell>
          <cell r="I11" t="str">
            <v>Relevance of Data (Time)</v>
          </cell>
          <cell r="J11" t="str">
            <v>14:14:15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F12">
            <v>1</v>
          </cell>
          <cell r="G12">
            <v>2</v>
          </cell>
          <cell r="H12">
            <v>3</v>
          </cell>
          <cell r="I12">
            <v>4</v>
          </cell>
        </row>
        <row r="13">
          <cell r="G13">
            <v>1</v>
          </cell>
          <cell r="H13">
            <v>2</v>
          </cell>
          <cell r="I13">
            <v>3</v>
          </cell>
          <cell r="J13">
            <v>4</v>
          </cell>
          <cell r="K13">
            <v>5</v>
          </cell>
          <cell r="L13">
            <v>6</v>
          </cell>
          <cell r="M13">
            <v>7</v>
          </cell>
          <cell r="N13">
            <v>8</v>
          </cell>
          <cell r="O13">
            <v>9</v>
          </cell>
          <cell r="P13">
            <v>10</v>
          </cell>
        </row>
        <row r="14">
          <cell r="B14">
            <v>0</v>
          </cell>
          <cell r="C14" t="str">
            <v>Filter</v>
          </cell>
          <cell r="D14">
            <v>0</v>
          </cell>
          <cell r="E14">
            <v>0</v>
          </cell>
          <cell r="F14" t="str">
            <v>Table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-2810815397.909996</v>
          </cell>
          <cell r="O14">
            <v>0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>Account-Regulatory</v>
          </cell>
          <cell r="D15" t="str">
            <v/>
          </cell>
          <cell r="E15">
            <v>0</v>
          </cell>
          <cell r="F15" t="str">
            <v>Account-Regulatory</v>
          </cell>
          <cell r="G15" t="str">
            <v/>
          </cell>
          <cell r="H15" t="str">
            <v xml:space="preserve">
DEC 2014 - DEC 2014 
FERC Actuals</v>
          </cell>
          <cell r="I15" t="str">
            <v xml:space="preserve">
DEC 2013 - DEC 2013 
FERC Actuals</v>
          </cell>
          <cell r="J15" t="str">
            <v xml:space="preserve">
Increase/(Decrease)</v>
          </cell>
          <cell r="K15">
            <v>0</v>
          </cell>
          <cell r="L15">
            <v>0</v>
          </cell>
          <cell r="M15" t="str">
            <v>2013 per FF-1</v>
          </cell>
          <cell r="N15" t="str">
            <v>Diff.</v>
          </cell>
          <cell r="O15">
            <v>0</v>
          </cell>
          <cell r="P15" t="str">
            <v>2013-2014 Average</v>
          </cell>
          <cell r="Q15">
            <v>0</v>
          </cell>
        </row>
        <row r="16">
          <cell r="B16">
            <v>101000</v>
          </cell>
          <cell r="C16" t="str">
            <v>Account-Regulatory-Alt</v>
          </cell>
          <cell r="D16" t="str">
            <v/>
          </cell>
          <cell r="E16">
            <v>0</v>
          </cell>
          <cell r="F16" t="str">
            <v>9101000</v>
          </cell>
          <cell r="G16" t="str">
            <v>Electric Plant in Service</v>
          </cell>
          <cell r="H16">
            <v>37282542917.029999</v>
          </cell>
          <cell r="I16">
            <v>33635656415.970001</v>
          </cell>
          <cell r="J16">
            <v>3646886501.0599999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35459099666.5</v>
          </cell>
          <cell r="Q16">
            <v>0</v>
          </cell>
        </row>
        <row r="17">
          <cell r="B17">
            <v>101050</v>
          </cell>
          <cell r="C17" t="str">
            <v>Account</v>
          </cell>
          <cell r="D17" t="str">
            <v/>
          </cell>
          <cell r="E17" t="str">
            <v xml:space="preserve"> </v>
          </cell>
          <cell r="F17" t="str">
            <v>9101050</v>
          </cell>
          <cell r="G17" t="str">
            <v>Eltrc Plt in Srvc-WO Problem-Not PP Intf</v>
          </cell>
          <cell r="H17">
            <v>-31716379.02</v>
          </cell>
          <cell r="I17">
            <v>-977014</v>
          </cell>
          <cell r="J17">
            <v>-30739365.02</v>
          </cell>
          <cell r="P17">
            <v>-16346696.51</v>
          </cell>
        </row>
        <row r="18">
          <cell r="B18">
            <v>101098</v>
          </cell>
          <cell r="C18" t="str">
            <v>Account-Alt</v>
          </cell>
          <cell r="D18" t="str">
            <v/>
          </cell>
          <cell r="E18" t="str">
            <v xml:space="preserve"> </v>
          </cell>
          <cell r="F18" t="str">
            <v>9101098</v>
          </cell>
          <cell r="G18" t="str">
            <v>Electric Plant in Service-ARO Asset</v>
          </cell>
          <cell r="H18">
            <v>21037631.370000001</v>
          </cell>
          <cell r="I18">
            <v>20495234.079999998</v>
          </cell>
          <cell r="J18">
            <v>542397.29</v>
          </cell>
          <cell r="P18">
            <v>20766432.725000001</v>
          </cell>
        </row>
        <row r="19">
          <cell r="B19" t="str">
            <v>PLGRUF99</v>
          </cell>
          <cell r="C19" t="str">
            <v>Account-Alt-FERC Map</v>
          </cell>
          <cell r="D19" t="str">
            <v/>
          </cell>
          <cell r="E19" t="str">
            <v xml:space="preserve"> </v>
          </cell>
          <cell r="F19" t="str">
            <v>FPLGRUF99</v>
          </cell>
          <cell r="G19" t="str">
            <v>101-Electric Plant In Service</v>
          </cell>
          <cell r="H19">
            <v>37271864169.379997</v>
          </cell>
          <cell r="I19">
            <v>33655174636.049999</v>
          </cell>
          <cell r="J19">
            <v>3616689533.3299999</v>
          </cell>
          <cell r="L19">
            <v>0</v>
          </cell>
          <cell r="N19">
            <v>0</v>
          </cell>
          <cell r="P19">
            <v>35463519402.714996</v>
          </cell>
        </row>
        <row r="20">
          <cell r="B20">
            <v>101100</v>
          </cell>
          <cell r="C20" t="str">
            <v>Adjustments</v>
          </cell>
          <cell r="D20" t="str">
            <v/>
          </cell>
          <cell r="E20" t="str">
            <v xml:space="preserve"> </v>
          </cell>
          <cell r="F20" t="str">
            <v>9101100</v>
          </cell>
          <cell r="G20" t="str">
            <v>Electric Plant-Prop under Capital Leases</v>
          </cell>
          <cell r="H20">
            <v>58404740.579999998</v>
          </cell>
          <cell r="I20">
            <v>58404740.579999998</v>
          </cell>
          <cell r="J20">
            <v>0</v>
          </cell>
          <cell r="P20">
            <v>58404740.579999998</v>
          </cell>
        </row>
        <row r="21">
          <cell r="B21" t="str">
            <v>PLGRUF910</v>
          </cell>
          <cell r="C21" t="str">
            <v>Final Company Code</v>
          </cell>
          <cell r="D21" t="str">
            <v>1500 FLORIDA POWER &amp; LIGHT CO</v>
          </cell>
          <cell r="E21" t="str">
            <v xml:space="preserve"> </v>
          </cell>
          <cell r="F21" t="str">
            <v>FPLGRUF910</v>
          </cell>
          <cell r="G21" t="str">
            <v>101-Property Under Capital Lease</v>
          </cell>
          <cell r="H21">
            <v>58404740.579999998</v>
          </cell>
          <cell r="I21">
            <v>58404740.579999998</v>
          </cell>
          <cell r="J21">
            <v>0</v>
          </cell>
          <cell r="L21">
            <v>0</v>
          </cell>
          <cell r="N21">
            <v>0</v>
          </cell>
          <cell r="P21">
            <v>58404740.579999998</v>
          </cell>
        </row>
        <row r="22">
          <cell r="B22">
            <v>102000</v>
          </cell>
          <cell r="C22" t="str">
            <v>Time: Cal. Year/Quarter</v>
          </cell>
          <cell r="D22" t="str">
            <v/>
          </cell>
          <cell r="E22" t="str">
            <v xml:space="preserve"> </v>
          </cell>
          <cell r="F22" t="str">
            <v>9102000</v>
          </cell>
          <cell r="G22" t="str">
            <v>Electric Plant Purchased or Sold</v>
          </cell>
          <cell r="H22">
            <v>37975445.780000001</v>
          </cell>
          <cell r="I22">
            <v>0</v>
          </cell>
          <cell r="J22">
            <v>37975445.780000001</v>
          </cell>
          <cell r="P22">
            <v>37975445.780000001</v>
          </cell>
        </row>
        <row r="23">
          <cell r="B23" t="str">
            <v>PLGRUF911</v>
          </cell>
          <cell r="C23" t="str">
            <v>Time: Fiscal year/period</v>
          </cell>
          <cell r="D23" t="str">
            <v/>
          </cell>
          <cell r="E23" t="str">
            <v xml:space="preserve"> </v>
          </cell>
          <cell r="F23" t="str">
            <v>FPLGRUF911</v>
          </cell>
          <cell r="G23" t="str">
            <v>102-Electric Plant Purch or Sold</v>
          </cell>
          <cell r="H23">
            <v>37975445.780000001</v>
          </cell>
          <cell r="I23">
            <v>0</v>
          </cell>
          <cell r="J23">
            <v>37975445.780000001</v>
          </cell>
          <cell r="L23">
            <v>0</v>
          </cell>
          <cell r="N23">
            <v>0</v>
          </cell>
          <cell r="P23">
            <v>37975445.780000001</v>
          </cell>
        </row>
        <row r="24">
          <cell r="B24">
            <v>105000</v>
          </cell>
          <cell r="C24" t="str">
            <v>Time: Fiscal year</v>
          </cell>
          <cell r="D24" t="str">
            <v/>
          </cell>
          <cell r="E24" t="str">
            <v xml:space="preserve"> </v>
          </cell>
          <cell r="F24" t="str">
            <v>9105000</v>
          </cell>
          <cell r="G24" t="str">
            <v>Electric Plant Held for Future Use</v>
          </cell>
          <cell r="H24">
            <v>124036211.38</v>
          </cell>
          <cell r="I24">
            <v>115292722.90000001</v>
          </cell>
          <cell r="J24">
            <v>8743488.4800000004</v>
          </cell>
          <cell r="P24">
            <v>119664467.14</v>
          </cell>
        </row>
        <row r="25">
          <cell r="B25" t="str">
            <v>PLGRUF912</v>
          </cell>
          <cell r="C25" t="str">
            <v>Time: Posting period</v>
          </cell>
          <cell r="D25" t="str">
            <v/>
          </cell>
          <cell r="E25" t="str">
            <v xml:space="preserve"> </v>
          </cell>
          <cell r="F25" t="str">
            <v>FPLGRUF912</v>
          </cell>
          <cell r="G25" t="str">
            <v>105-Elec plant Hld For Future Use</v>
          </cell>
          <cell r="H25">
            <v>124036211.38</v>
          </cell>
          <cell r="I25">
            <v>115292722.90000001</v>
          </cell>
          <cell r="J25">
            <v>8743488.4800000004</v>
          </cell>
          <cell r="L25">
            <v>0</v>
          </cell>
          <cell r="N25">
            <v>0</v>
          </cell>
          <cell r="P25">
            <v>119664467.14</v>
          </cell>
        </row>
        <row r="26">
          <cell r="B26">
            <v>106050</v>
          </cell>
          <cell r="C26" t="str">
            <v>Version</v>
          </cell>
          <cell r="D26" t="str">
            <v/>
          </cell>
          <cell r="E26" t="str">
            <v xml:space="preserve"> </v>
          </cell>
          <cell r="F26" t="str">
            <v>9106050</v>
          </cell>
          <cell r="G26" t="str">
            <v>Compl Const Not Classifed-WO Problems</v>
          </cell>
          <cell r="H26">
            <v>200105.23</v>
          </cell>
          <cell r="I26">
            <v>973946.93</v>
          </cell>
          <cell r="J26">
            <v>-773841.7</v>
          </cell>
          <cell r="P26">
            <v>587026.08000000007</v>
          </cell>
        </row>
        <row r="27">
          <cell r="B27">
            <v>106100</v>
          </cell>
          <cell r="C27">
            <v>0</v>
          </cell>
          <cell r="D27">
            <v>0</v>
          </cell>
          <cell r="E27" t="str">
            <v xml:space="preserve"> </v>
          </cell>
          <cell r="F27" t="str">
            <v>9106100</v>
          </cell>
          <cell r="G27" t="str">
            <v>Completed Constr Not Class-Utility Plant</v>
          </cell>
          <cell r="H27">
            <v>1664702335.3099999</v>
          </cell>
          <cell r="I27">
            <v>3120004554.8400002</v>
          </cell>
          <cell r="J27">
            <v>-1455302219.53</v>
          </cell>
          <cell r="P27">
            <v>2392353445.0749998</v>
          </cell>
        </row>
        <row r="28">
          <cell r="B28">
            <v>106500</v>
          </cell>
          <cell r="C28">
            <v>0</v>
          </cell>
          <cell r="D28">
            <v>0</v>
          </cell>
          <cell r="E28" t="str">
            <v xml:space="preserve"> </v>
          </cell>
          <cell r="F28" t="str">
            <v>9106500</v>
          </cell>
          <cell r="G28" t="str">
            <v>Comp Const Not Class-Future Use Prop</v>
          </cell>
          <cell r="H28">
            <v>112208314.59</v>
          </cell>
          <cell r="I28">
            <v>129951200.98</v>
          </cell>
          <cell r="J28">
            <v>-17742886.390000001</v>
          </cell>
          <cell r="P28">
            <v>121079757.785</v>
          </cell>
        </row>
        <row r="29">
          <cell r="B29" t="str">
            <v>PLGRUF9265</v>
          </cell>
          <cell r="C29">
            <v>0</v>
          </cell>
          <cell r="D29">
            <v>0</v>
          </cell>
          <cell r="E29" t="str">
            <v xml:space="preserve"> </v>
          </cell>
          <cell r="F29" t="str">
            <v>FPLGRUF9265</v>
          </cell>
          <cell r="G29" t="str">
            <v>106-Completed Const Not Classif</v>
          </cell>
          <cell r="H29">
            <v>1777110755.1300001</v>
          </cell>
          <cell r="I29">
            <v>3250929702.75</v>
          </cell>
          <cell r="J29">
            <v>-1473818947.6199999</v>
          </cell>
          <cell r="L29">
            <v>0</v>
          </cell>
          <cell r="N29">
            <v>0</v>
          </cell>
          <cell r="P29">
            <v>2514020228.9400001</v>
          </cell>
        </row>
        <row r="30">
          <cell r="B30">
            <v>114000</v>
          </cell>
          <cell r="C30">
            <v>0</v>
          </cell>
          <cell r="D30">
            <v>0</v>
          </cell>
          <cell r="E30" t="str">
            <v xml:space="preserve"> </v>
          </cell>
          <cell r="F30" t="str">
            <v>9114000</v>
          </cell>
          <cell r="G30" t="str">
            <v>Elect Plant Acquisition Adjustments</v>
          </cell>
          <cell r="H30">
            <v>107382869.72</v>
          </cell>
          <cell r="I30">
            <v>107382869.72</v>
          </cell>
          <cell r="J30">
            <v>0</v>
          </cell>
          <cell r="P30">
            <v>107382869.72</v>
          </cell>
        </row>
        <row r="31">
          <cell r="B31" t="str">
            <v>PLGRUF913</v>
          </cell>
          <cell r="C31">
            <v>0</v>
          </cell>
          <cell r="D31">
            <v>0</v>
          </cell>
          <cell r="E31" t="str">
            <v xml:space="preserve"> </v>
          </cell>
          <cell r="F31" t="str">
            <v>FPLGRUF913</v>
          </cell>
          <cell r="G31" t="str">
            <v>114-Elec plant Acquisition Adjust</v>
          </cell>
          <cell r="H31">
            <v>107382869.72</v>
          </cell>
          <cell r="I31">
            <v>107382869.72</v>
          </cell>
          <cell r="J31">
            <v>0</v>
          </cell>
          <cell r="L31">
            <v>0</v>
          </cell>
          <cell r="N31">
            <v>0</v>
          </cell>
          <cell r="P31">
            <v>107382869.72</v>
          </cell>
        </row>
        <row r="32">
          <cell r="B32" t="str">
            <v>PLGRUF98</v>
          </cell>
          <cell r="C32">
            <v>0</v>
          </cell>
          <cell r="D32">
            <v>0</v>
          </cell>
          <cell r="E32" t="str">
            <v xml:space="preserve"> </v>
          </cell>
          <cell r="F32" t="str">
            <v>FPLGRUF98</v>
          </cell>
          <cell r="G32" t="str">
            <v>Utility Plant</v>
          </cell>
          <cell r="H32">
            <v>39376774191.970001</v>
          </cell>
          <cell r="I32">
            <v>37187184672</v>
          </cell>
          <cell r="J32">
            <v>2189589519.9699998</v>
          </cell>
          <cell r="L32" t="str">
            <v>Utility Plant (101-106, 114)</v>
          </cell>
          <cell r="M32">
            <v>0</v>
          </cell>
          <cell r="N32">
            <v>0</v>
          </cell>
          <cell r="P32">
            <v>38281979431.985001</v>
          </cell>
        </row>
        <row r="33">
          <cell r="B33">
            <v>108050</v>
          </cell>
          <cell r="E33" t="str">
            <v xml:space="preserve"> </v>
          </cell>
          <cell r="F33" t="str">
            <v>9108050</v>
          </cell>
          <cell r="G33" t="str">
            <v>Accum Prov Deprec Elec Plt-Accr Prob</v>
          </cell>
          <cell r="H33">
            <v>2795981.7</v>
          </cell>
          <cell r="I33">
            <v>3768521.23</v>
          </cell>
          <cell r="J33">
            <v>-972539.53</v>
          </cell>
          <cell r="P33">
            <v>3282251.4649999999</v>
          </cell>
        </row>
        <row r="34">
          <cell r="B34">
            <v>108100</v>
          </cell>
          <cell r="E34" t="str">
            <v xml:space="preserve"> </v>
          </cell>
          <cell r="F34" t="str">
            <v>9108100</v>
          </cell>
          <cell r="G34" t="str">
            <v>Accum Prov Deprec Elec Utility Plant</v>
          </cell>
          <cell r="H34">
            <v>-11001482172.129999</v>
          </cell>
          <cell r="I34">
            <v>-10821512676.280001</v>
          </cell>
          <cell r="J34">
            <v>-179969495.84999999</v>
          </cell>
          <cell r="P34">
            <v>-10911497424.205</v>
          </cell>
        </row>
        <row r="35">
          <cell r="B35">
            <v>108101</v>
          </cell>
          <cell r="E35" t="str">
            <v xml:space="preserve"> </v>
          </cell>
          <cell r="F35" t="str">
            <v>9108101</v>
          </cell>
          <cell r="G35" t="str">
            <v>Accum Prov Deprec Elec Plt-ARO Asset</v>
          </cell>
          <cell r="H35">
            <v>-2662416.7000000002</v>
          </cell>
          <cell r="I35">
            <v>-1699303.55</v>
          </cell>
          <cell r="J35">
            <v>-963113.15</v>
          </cell>
          <cell r="P35">
            <v>-2180860.125</v>
          </cell>
        </row>
        <row r="36">
          <cell r="B36">
            <v>108102</v>
          </cell>
          <cell r="E36" t="str">
            <v xml:space="preserve"> </v>
          </cell>
          <cell r="F36" t="str">
            <v>9108102</v>
          </cell>
          <cell r="G36" t="str">
            <v>AccProv Depr ElecUtil Plt-EnvirRecov</v>
          </cell>
          <cell r="H36">
            <v>-144796813.75999999</v>
          </cell>
          <cell r="I36">
            <v>-90680046.569999993</v>
          </cell>
          <cell r="J36">
            <v>-54116767.189999998</v>
          </cell>
          <cell r="P36">
            <v>-117738430.16499999</v>
          </cell>
        </row>
        <row r="37">
          <cell r="B37">
            <v>108111</v>
          </cell>
          <cell r="E37" t="str">
            <v xml:space="preserve"> </v>
          </cell>
          <cell r="F37" t="str">
            <v>9108111</v>
          </cell>
          <cell r="G37" t="str">
            <v>AccProv Depr ElecUtil Plt-Capacity Clause</v>
          </cell>
          <cell r="H37">
            <v>68651.88</v>
          </cell>
          <cell r="I37">
            <v>0</v>
          </cell>
          <cell r="J37">
            <v>68651.88</v>
          </cell>
          <cell r="P37">
            <v>68651.88</v>
          </cell>
        </row>
        <row r="38">
          <cell r="B38">
            <v>108121</v>
          </cell>
          <cell r="E38" t="str">
            <v xml:space="preserve"> </v>
          </cell>
          <cell r="F38" t="str">
            <v>9108121</v>
          </cell>
          <cell r="G38" t="str">
            <v>Acc Prov Depr Plt-LMS-Energy Conservation</v>
          </cell>
          <cell r="H38">
            <v>-19761497.809999999</v>
          </cell>
          <cell r="I38">
            <v>-20470417.719999999</v>
          </cell>
          <cell r="J38">
            <v>708919.91</v>
          </cell>
          <cell r="P38">
            <v>-20115957.765000001</v>
          </cell>
        </row>
        <row r="39">
          <cell r="B39">
            <v>108132</v>
          </cell>
          <cell r="E39" t="str">
            <v xml:space="preserve"> </v>
          </cell>
          <cell r="F39" t="str">
            <v>9108132</v>
          </cell>
          <cell r="G39" t="str">
            <v>Accm Prov Depr-Fossil Dismantlement</v>
          </cell>
          <cell r="H39">
            <v>-359119726.79000002</v>
          </cell>
          <cell r="I39">
            <v>-370064169.10000002</v>
          </cell>
          <cell r="J39">
            <v>10944442.310000001</v>
          </cell>
          <cell r="P39">
            <v>-364591947.94500005</v>
          </cell>
        </row>
        <row r="40">
          <cell r="B40">
            <v>108133</v>
          </cell>
          <cell r="E40">
            <v>0</v>
          </cell>
          <cell r="F40" t="str">
            <v>9108133</v>
          </cell>
          <cell r="G40" t="str">
            <v>Accum Prov Deprec-FERC Jurisdiction</v>
          </cell>
          <cell r="H40">
            <v>-254866290.81999999</v>
          </cell>
          <cell r="I40">
            <v>-259624476.34999999</v>
          </cell>
          <cell r="J40">
            <v>4758185.53</v>
          </cell>
          <cell r="P40">
            <v>-257245383.58499998</v>
          </cell>
        </row>
        <row r="41">
          <cell r="B41">
            <v>108134</v>
          </cell>
          <cell r="E41">
            <v>0</v>
          </cell>
          <cell r="F41" t="str">
            <v>9108134</v>
          </cell>
          <cell r="G41" t="str">
            <v>Accm Prov Depr-Dismantle-ARO Offset</v>
          </cell>
          <cell r="H41">
            <v>51101102</v>
          </cell>
          <cell r="I41">
            <v>49109726</v>
          </cell>
          <cell r="J41">
            <v>1991376</v>
          </cell>
          <cell r="P41">
            <v>50105414</v>
          </cell>
        </row>
        <row r="42">
          <cell r="B42">
            <v>108150</v>
          </cell>
          <cell r="E42">
            <v>0</v>
          </cell>
          <cell r="F42" t="str">
            <v>9108150</v>
          </cell>
          <cell r="G42" t="str">
            <v>Accm Prov Depr-Decom Reserve-Non Qua</v>
          </cell>
          <cell r="H42">
            <v>-356332180.02999997</v>
          </cell>
          <cell r="I42">
            <v>-356332180.02999997</v>
          </cell>
          <cell r="J42">
            <v>0</v>
          </cell>
          <cell r="P42">
            <v>-356332180.02999997</v>
          </cell>
        </row>
        <row r="43">
          <cell r="B43">
            <v>108155</v>
          </cell>
          <cell r="E43">
            <v>0</v>
          </cell>
          <cell r="F43" t="str">
            <v>9108155</v>
          </cell>
          <cell r="G43" t="str">
            <v>Accm Prov Depr-Decom Rsrv-Qualified</v>
          </cell>
          <cell r="H43">
            <v>-912004688.33000004</v>
          </cell>
          <cell r="I43">
            <v>-912004688.33000004</v>
          </cell>
          <cell r="J43">
            <v>0</v>
          </cell>
          <cell r="P43">
            <v>-912004688.33000004</v>
          </cell>
        </row>
        <row r="44">
          <cell r="B44">
            <v>108160</v>
          </cell>
          <cell r="E44">
            <v>0</v>
          </cell>
          <cell r="F44" t="str">
            <v>9108160</v>
          </cell>
          <cell r="G44" t="str">
            <v>Accm Prov Depr-Decom Rsv-NQ Earnings</v>
          </cell>
          <cell r="H44">
            <v>-612461890.10000002</v>
          </cell>
          <cell r="I44">
            <v>-578532484.58000004</v>
          </cell>
          <cell r="J44">
            <v>-33929405.520000003</v>
          </cell>
          <cell r="P44">
            <v>-595497187.34000003</v>
          </cell>
        </row>
        <row r="45">
          <cell r="B45">
            <v>108165</v>
          </cell>
          <cell r="E45">
            <v>0</v>
          </cell>
          <cell r="F45" t="str">
            <v>9108165</v>
          </cell>
          <cell r="G45" t="str">
            <v>Accm Prov Depr-Earnings Rsrv-Qualf</v>
          </cell>
          <cell r="H45">
            <v>-1000227795.75</v>
          </cell>
          <cell r="I45">
            <v>-930397413.69000006</v>
          </cell>
          <cell r="J45">
            <v>-69830382.060000002</v>
          </cell>
          <cell r="P45">
            <v>-965312604.72000003</v>
          </cell>
        </row>
        <row r="46">
          <cell r="B46">
            <v>108170</v>
          </cell>
          <cell r="E46">
            <v>0</v>
          </cell>
          <cell r="F46" t="str">
            <v>9108170</v>
          </cell>
          <cell r="G46" t="str">
            <v>Accm Prov Depr-Decom Rsrv-Qual-FAS115</v>
          </cell>
          <cell r="H46">
            <v>-935583992.16999996</v>
          </cell>
          <cell r="I46">
            <v>-786544582.37</v>
          </cell>
          <cell r="J46">
            <v>-149039409.80000001</v>
          </cell>
          <cell r="P46">
            <v>-861064287.26999998</v>
          </cell>
        </row>
        <row r="47">
          <cell r="B47">
            <v>108171</v>
          </cell>
          <cell r="E47">
            <v>0</v>
          </cell>
          <cell r="F47" t="str">
            <v>9108171</v>
          </cell>
          <cell r="G47" t="str">
            <v>Accm Prov Depr-Decom Resv-ARO Contra</v>
          </cell>
          <cell r="H47">
            <v>3542606739.0300002</v>
          </cell>
          <cell r="I47">
            <v>3298715952.3200002</v>
          </cell>
          <cell r="J47">
            <v>243890786.71000001</v>
          </cell>
          <cell r="P47">
            <v>3420661345.6750002</v>
          </cell>
        </row>
        <row r="48">
          <cell r="B48">
            <v>108175</v>
          </cell>
          <cell r="E48">
            <v>0</v>
          </cell>
          <cell r="F48" t="str">
            <v>9108175</v>
          </cell>
          <cell r="G48" t="str">
            <v>Accm Prov Depr-ITC Interest Synchron</v>
          </cell>
          <cell r="H48">
            <v>-6779781.3799999999</v>
          </cell>
          <cell r="I48">
            <v>-6779781.3799999999</v>
          </cell>
          <cell r="J48">
            <v>0</v>
          </cell>
          <cell r="P48">
            <v>-6779781.3799999999</v>
          </cell>
        </row>
        <row r="49">
          <cell r="B49">
            <v>108178</v>
          </cell>
          <cell r="F49" t="str">
            <v>9108178</v>
          </cell>
          <cell r="G49" t="str">
            <v>Accm Provision Dismantlement-ECRC</v>
          </cell>
          <cell r="H49">
            <v>-1943027</v>
          </cell>
          <cell r="I49">
            <v>-1489211</v>
          </cell>
          <cell r="J49">
            <v>-453816</v>
          </cell>
          <cell r="P49">
            <v>-1716119</v>
          </cell>
        </row>
        <row r="50">
          <cell r="B50">
            <v>108191</v>
          </cell>
          <cell r="F50" t="str">
            <v>9108191</v>
          </cell>
          <cell r="G50" t="str">
            <v>Accm Prov Depreciation-Reserve Flowback</v>
          </cell>
          <cell r="H50">
            <v>-894452514.69000006</v>
          </cell>
          <cell r="I50">
            <v>-894452514.69000006</v>
          </cell>
          <cell r="J50">
            <v>0</v>
          </cell>
          <cell r="P50">
            <v>-894452514.69000006</v>
          </cell>
        </row>
        <row r="51">
          <cell r="B51" t="str">
            <v>PLGRUF914</v>
          </cell>
          <cell r="F51" t="str">
            <v>FPLGRUF914</v>
          </cell>
          <cell r="G51" t="str">
            <v>108-Prov For Depr Of Elec Utility Plant</v>
          </cell>
          <cell r="H51">
            <v>-12905902312.85</v>
          </cell>
          <cell r="I51">
            <v>-12678989746.09</v>
          </cell>
          <cell r="J51">
            <v>-226912566.75999999</v>
          </cell>
          <cell r="L51">
            <v>0</v>
          </cell>
          <cell r="N51">
            <v>0</v>
          </cell>
          <cell r="P51">
            <v>-12792446029.470001</v>
          </cell>
        </row>
        <row r="52">
          <cell r="B52">
            <v>111000</v>
          </cell>
          <cell r="F52" t="str">
            <v>9111000</v>
          </cell>
          <cell r="G52" t="str">
            <v>Accm Prov Amortiz-Elec Util Plant</v>
          </cell>
          <cell r="H52">
            <v>-397364563.26999998</v>
          </cell>
          <cell r="I52">
            <v>-350763233.38999999</v>
          </cell>
          <cell r="J52">
            <v>-46601329.880000003</v>
          </cell>
          <cell r="L52">
            <v>0</v>
          </cell>
          <cell r="M52">
            <v>0</v>
          </cell>
          <cell r="N52">
            <v>0</v>
          </cell>
          <cell r="P52">
            <v>-374063898.32999998</v>
          </cell>
        </row>
        <row r="53">
          <cell r="B53">
            <v>111002</v>
          </cell>
          <cell r="F53" t="str">
            <v>9111002</v>
          </cell>
          <cell r="G53" t="str">
            <v>Accm Provision Amort-Envirn Recovery</v>
          </cell>
          <cell r="H53">
            <v>-1429443.49</v>
          </cell>
          <cell r="I53">
            <v>-1191532.31</v>
          </cell>
          <cell r="J53">
            <v>-237911.18</v>
          </cell>
          <cell r="P53">
            <v>-1310487.8999999999</v>
          </cell>
        </row>
        <row r="54">
          <cell r="B54">
            <v>111005</v>
          </cell>
          <cell r="F54" t="str">
            <v>9111005</v>
          </cell>
          <cell r="G54" t="str">
            <v>Accm Provision Amort-Capacity Clasue</v>
          </cell>
          <cell r="H54">
            <v>-2050.34</v>
          </cell>
          <cell r="I54">
            <v>0</v>
          </cell>
          <cell r="J54">
            <v>-2050.34</v>
          </cell>
          <cell r="P54">
            <v>-2050.34</v>
          </cell>
        </row>
        <row r="55">
          <cell r="B55">
            <v>111081</v>
          </cell>
          <cell r="F55" t="str">
            <v>9111081</v>
          </cell>
          <cell r="G55" t="str">
            <v>Accm Provision Amort-WC H2O Reclam Fac</v>
          </cell>
          <cell r="H55">
            <v>7706182.6399999997</v>
          </cell>
          <cell r="I55">
            <v>5759357.8799999999</v>
          </cell>
          <cell r="J55">
            <v>1946824.76</v>
          </cell>
          <cell r="P55">
            <v>6732770.2599999998</v>
          </cell>
        </row>
        <row r="56">
          <cell r="B56">
            <v>111082</v>
          </cell>
          <cell r="F56" t="str">
            <v>9111082</v>
          </cell>
          <cell r="G56" t="str">
            <v>Accm Prov Amortiz-Carry Fee WC</v>
          </cell>
          <cell r="H56">
            <v>-4857499.95</v>
          </cell>
          <cell r="I56">
            <v>-3632499.99</v>
          </cell>
          <cell r="J56">
            <v>-1224999.96</v>
          </cell>
          <cell r="P56">
            <v>-4244999.9700000007</v>
          </cell>
        </row>
        <row r="57">
          <cell r="B57" t="str">
            <v>PLGRUF915</v>
          </cell>
          <cell r="F57" t="str">
            <v>FPLGRUF915</v>
          </cell>
          <cell r="G57" t="str">
            <v>111-Prov For Amrt Of Electric Utility Pl</v>
          </cell>
          <cell r="H57">
            <v>-395947374.41000003</v>
          </cell>
          <cell r="I57">
            <v>-349827907.81</v>
          </cell>
          <cell r="J57">
            <v>-46119466.600000001</v>
          </cell>
          <cell r="P57">
            <v>-372887641.11000001</v>
          </cell>
        </row>
        <row r="58">
          <cell r="B58">
            <v>115000</v>
          </cell>
          <cell r="F58" t="str">
            <v>9115000</v>
          </cell>
          <cell r="G58" t="str">
            <v>Accm Prov Amort-Elec Plt Acqu Adjmt</v>
          </cell>
          <cell r="H58">
            <v>-67257002.319999993</v>
          </cell>
          <cell r="I58">
            <v>-65596621.600000001</v>
          </cell>
          <cell r="J58">
            <v>-1660380.72</v>
          </cell>
          <cell r="L58">
            <v>0</v>
          </cell>
          <cell r="N58">
            <v>0</v>
          </cell>
          <cell r="P58">
            <v>-66426811.959999993</v>
          </cell>
        </row>
        <row r="59">
          <cell r="B59" t="str">
            <v>PLGRUF916</v>
          </cell>
          <cell r="F59" t="str">
            <v>FPLGRUF916</v>
          </cell>
          <cell r="G59" t="str">
            <v>115-Prov For AMRT-Ele Plnt Acq AD</v>
          </cell>
          <cell r="H59">
            <v>-67257002.319999993</v>
          </cell>
          <cell r="I59">
            <v>-65596621.600000001</v>
          </cell>
          <cell r="J59">
            <v>-1660380.72</v>
          </cell>
          <cell r="P59">
            <v>-66426811.959999993</v>
          </cell>
        </row>
        <row r="60">
          <cell r="B60" t="str">
            <v>PLGRUF956</v>
          </cell>
          <cell r="F60" t="str">
            <v>FPLGRUF956</v>
          </cell>
          <cell r="G60" t="str">
            <v>Accum Prv For DPR &amp; Amrt</v>
          </cell>
          <cell r="H60">
            <v>-13369106689.58</v>
          </cell>
          <cell r="I60">
            <v>-13094414275.5</v>
          </cell>
          <cell r="J60">
            <v>-274692414.07999998</v>
          </cell>
          <cell r="L60" t="str">
            <v>(Less) Accum. Prov. for Depr. Amort. Depl. (108, 110, 111, 115)</v>
          </cell>
          <cell r="M60">
            <v>0</v>
          </cell>
          <cell r="N60">
            <v>0</v>
          </cell>
          <cell r="P60">
            <v>-13231760482.540001</v>
          </cell>
        </row>
        <row r="61">
          <cell r="B61">
            <v>107050</v>
          </cell>
          <cell r="F61" t="str">
            <v>9107050</v>
          </cell>
          <cell r="G61" t="str">
            <v>Constr Work in Progress-FPLNonPwrPlntSys</v>
          </cell>
          <cell r="H61">
            <v>31374930.370000001</v>
          </cell>
          <cell r="I61">
            <v>-334838.68</v>
          </cell>
          <cell r="J61">
            <v>31709769.050000001</v>
          </cell>
          <cell r="L61">
            <v>0</v>
          </cell>
          <cell r="M61">
            <v>0</v>
          </cell>
          <cell r="N61">
            <v>0</v>
          </cell>
          <cell r="P61">
            <v>15520045.845000001</v>
          </cell>
        </row>
        <row r="62">
          <cell r="B62">
            <v>107100</v>
          </cell>
          <cell r="F62" t="str">
            <v>9107100</v>
          </cell>
          <cell r="G62" t="str">
            <v>Construction Work in Progress</v>
          </cell>
          <cell r="H62">
            <v>1879937341.8299999</v>
          </cell>
          <cell r="I62">
            <v>2012927394.3399999</v>
          </cell>
          <cell r="J62">
            <v>-132990052.51000001</v>
          </cell>
          <cell r="P62">
            <v>1946432368.085</v>
          </cell>
        </row>
        <row r="63">
          <cell r="B63" t="str">
            <v>PLGRUF960</v>
          </cell>
          <cell r="F63" t="str">
            <v>FPLGRUF960</v>
          </cell>
          <cell r="G63" t="str">
            <v>107-Construction Work In Progress</v>
          </cell>
          <cell r="H63">
            <v>1911312272.2</v>
          </cell>
          <cell r="I63">
            <v>2012592555.6600001</v>
          </cell>
          <cell r="J63">
            <v>-101280283.45999999</v>
          </cell>
          <cell r="L63" t="str">
            <v>Construction Work in Progress (107)</v>
          </cell>
          <cell r="M63">
            <v>0</v>
          </cell>
          <cell r="N63">
            <v>0</v>
          </cell>
          <cell r="P63">
            <v>1961952413.9300001</v>
          </cell>
        </row>
        <row r="64">
          <cell r="B64">
            <v>120100</v>
          </cell>
          <cell r="F64" t="str">
            <v>9120100</v>
          </cell>
          <cell r="G64" t="str">
            <v>Nucl Fuel In Process-Ref Conv Enr Fab</v>
          </cell>
          <cell r="H64">
            <v>354058130.98000002</v>
          </cell>
          <cell r="I64">
            <v>400976905.06999999</v>
          </cell>
          <cell r="J64">
            <v>-46918774.090000004</v>
          </cell>
          <cell r="L64">
            <v>0</v>
          </cell>
          <cell r="M64">
            <v>0</v>
          </cell>
          <cell r="N64">
            <v>0</v>
          </cell>
          <cell r="P64">
            <v>377517518.02499998</v>
          </cell>
        </row>
        <row r="65">
          <cell r="B65" t="str">
            <v>PLGRUF918</v>
          </cell>
          <cell r="F65" t="str">
            <v>FPLGRUF918</v>
          </cell>
          <cell r="G65" t="str">
            <v>120-In Process</v>
          </cell>
          <cell r="H65">
            <v>354058130.98000002</v>
          </cell>
          <cell r="I65">
            <v>400976905.06999999</v>
          </cell>
          <cell r="J65">
            <v>-46918774.090000004</v>
          </cell>
          <cell r="L65" t="str">
            <v>Nuclear Fuel in Process of Ref., Conv.,Enrich., and Fab. (120.1)</v>
          </cell>
          <cell r="M65">
            <v>0</v>
          </cell>
          <cell r="N65">
            <v>0</v>
          </cell>
          <cell r="P65">
            <v>377517518.02499998</v>
          </cell>
        </row>
        <row r="66">
          <cell r="B66">
            <v>120300</v>
          </cell>
          <cell r="F66" t="str">
            <v>9120300</v>
          </cell>
          <cell r="G66" t="str">
            <v>Nuclear Fuel Assemblies in Reactor</v>
          </cell>
          <cell r="H66">
            <v>817025103.83000004</v>
          </cell>
          <cell r="I66">
            <v>770271701.5</v>
          </cell>
          <cell r="J66">
            <v>46753402.329999998</v>
          </cell>
          <cell r="L66">
            <v>0</v>
          </cell>
          <cell r="N66">
            <v>0</v>
          </cell>
          <cell r="P66">
            <v>793648402.66499996</v>
          </cell>
        </row>
        <row r="67">
          <cell r="B67" t="str">
            <v>PLGRUF920</v>
          </cell>
          <cell r="F67" t="str">
            <v>FPLGRUF920</v>
          </cell>
          <cell r="G67" t="str">
            <v>120-Assemblies In Reactor</v>
          </cell>
          <cell r="H67">
            <v>817025103.83000004</v>
          </cell>
          <cell r="I67">
            <v>770271701.5</v>
          </cell>
          <cell r="J67">
            <v>46753402.329999998</v>
          </cell>
          <cell r="L67" t="str">
            <v>Nuclear Fuel Assemblies in Reactor (120.3)</v>
          </cell>
          <cell r="M67">
            <v>0</v>
          </cell>
          <cell r="N67">
            <v>0</v>
          </cell>
          <cell r="P67">
            <v>793648402.66499996</v>
          </cell>
        </row>
        <row r="68">
          <cell r="B68">
            <v>120400</v>
          </cell>
          <cell r="F68" t="str">
            <v>9120400</v>
          </cell>
          <cell r="G68" t="str">
            <v>Spent Nuclear Fuel</v>
          </cell>
          <cell r="H68">
            <v>46287670.950000003</v>
          </cell>
          <cell r="I68">
            <v>68498635.049999997</v>
          </cell>
          <cell r="J68">
            <v>-22210964.100000001</v>
          </cell>
          <cell r="L68">
            <v>0</v>
          </cell>
          <cell r="N68">
            <v>0</v>
          </cell>
          <cell r="P68">
            <v>57393153</v>
          </cell>
        </row>
        <row r="69">
          <cell r="B69" t="str">
            <v>PLGRUF921</v>
          </cell>
          <cell r="F69" t="str">
            <v>FPLGRUF921</v>
          </cell>
          <cell r="G69" t="str">
            <v>120-Spent Nuclear Fuel</v>
          </cell>
          <cell r="H69">
            <v>46287670.950000003</v>
          </cell>
          <cell r="I69">
            <v>68498635.049999997</v>
          </cell>
          <cell r="J69">
            <v>-22210964.100000001</v>
          </cell>
          <cell r="L69" t="str">
            <v>Spent Nuclear Fuel (120.4)</v>
          </cell>
          <cell r="M69">
            <v>0</v>
          </cell>
          <cell r="N69">
            <v>0</v>
          </cell>
          <cell r="P69">
            <v>57393153</v>
          </cell>
        </row>
        <row r="70">
          <cell r="B70" t="str">
            <v>PLGRUF917</v>
          </cell>
          <cell r="F70" t="str">
            <v>FPLGRUF917</v>
          </cell>
          <cell r="G70" t="str">
            <v>Nuclear Fuel</v>
          </cell>
          <cell r="H70">
            <v>1217370905.76</v>
          </cell>
          <cell r="I70">
            <v>1239747241.6199999</v>
          </cell>
          <cell r="J70">
            <v>-22376335.859999999</v>
          </cell>
          <cell r="L70">
            <v>0</v>
          </cell>
          <cell r="N70">
            <v>0</v>
          </cell>
          <cell r="P70">
            <v>1228559073.6900001</v>
          </cell>
        </row>
        <row r="71">
          <cell r="B71">
            <v>120500</v>
          </cell>
          <cell r="F71" t="str">
            <v>9120500</v>
          </cell>
          <cell r="G71" t="str">
            <v>Accm Prov Amortization Nucl Fuel Assemb</v>
          </cell>
          <cell r="H71">
            <v>-501089375.38</v>
          </cell>
          <cell r="I71">
            <v>-505506934.17000002</v>
          </cell>
          <cell r="J71">
            <v>4417558.79</v>
          </cell>
          <cell r="L71">
            <v>0</v>
          </cell>
          <cell r="N71">
            <v>0</v>
          </cell>
          <cell r="P71">
            <v>-503298154.77499998</v>
          </cell>
        </row>
        <row r="72">
          <cell r="B72" t="str">
            <v>PLGRUF967</v>
          </cell>
          <cell r="F72" t="str">
            <v>FPLGRUF967</v>
          </cell>
          <cell r="G72" t="str">
            <v>120-Accum Amrt Of Nuclear Fuel</v>
          </cell>
          <cell r="H72">
            <v>-501089375.38</v>
          </cell>
          <cell r="I72">
            <v>-505506934.17000002</v>
          </cell>
          <cell r="J72">
            <v>4417558.79</v>
          </cell>
          <cell r="L72" t="str">
            <v>(Less) Accum. Prov. for Amort. of Nucl. Fuel Assemblies (120.5)</v>
          </cell>
          <cell r="M72">
            <v>0</v>
          </cell>
          <cell r="N72">
            <v>0</v>
          </cell>
          <cell r="P72">
            <v>-503298154.77499998</v>
          </cell>
        </row>
        <row r="73">
          <cell r="B73" t="str">
            <v>PLGRUF97</v>
          </cell>
          <cell r="F73" t="str">
            <v>FPLGRUF97</v>
          </cell>
          <cell r="G73" t="str">
            <v>Electric Utility Plant</v>
          </cell>
          <cell r="H73">
            <v>28635261304.970001</v>
          </cell>
          <cell r="I73">
            <v>26839603259.610001</v>
          </cell>
          <cell r="J73">
            <v>1795658045.3599999</v>
          </cell>
          <cell r="L73" t="str">
            <v>Net Utility Plant (Enter Total of lines 6 and 13)</v>
          </cell>
          <cell r="M73">
            <v>0</v>
          </cell>
          <cell r="N73">
            <v>0</v>
          </cell>
          <cell r="P73">
            <v>27737432282.290001</v>
          </cell>
        </row>
        <row r="74">
          <cell r="B74">
            <v>123100</v>
          </cell>
          <cell r="F74" t="str">
            <v>9123100</v>
          </cell>
          <cell r="G74" t="str">
            <v>Investment in Subsidiary Companies</v>
          </cell>
          <cell r="H74">
            <v>675744524.85000002</v>
          </cell>
          <cell r="I74">
            <v>650562749.86000001</v>
          </cell>
          <cell r="J74">
            <v>25181774.989999998</v>
          </cell>
          <cell r="L74">
            <v>0</v>
          </cell>
          <cell r="M74">
            <v>0</v>
          </cell>
          <cell r="N74">
            <v>0</v>
          </cell>
          <cell r="P74">
            <v>663153637.35500002</v>
          </cell>
        </row>
        <row r="75">
          <cell r="B75" t="str">
            <v>PLGRUF958</v>
          </cell>
          <cell r="F75" t="str">
            <v>FPLGRUF958</v>
          </cell>
          <cell r="G75" t="str">
            <v>123-Investment In Subsidiary Comp</v>
          </cell>
          <cell r="H75">
            <v>675744524.85000002</v>
          </cell>
          <cell r="I75">
            <v>650562749.86000001</v>
          </cell>
          <cell r="J75">
            <v>25181774.989999998</v>
          </cell>
          <cell r="L75" t="str">
            <v>Investment in Subsidiary Companies (123.1)</v>
          </cell>
          <cell r="M75">
            <v>0</v>
          </cell>
          <cell r="N75">
            <v>0</v>
          </cell>
          <cell r="P75">
            <v>663153637.35500002</v>
          </cell>
        </row>
        <row r="76">
          <cell r="B76" t="str">
            <v>PLGRUF940</v>
          </cell>
          <cell r="F76" t="str">
            <v>FPLGRUF940</v>
          </cell>
          <cell r="G76" t="str">
            <v>Subsidiart &amp; Associated Comp</v>
          </cell>
          <cell r="H76">
            <v>675744524.85000002</v>
          </cell>
          <cell r="I76">
            <v>650562749.86000001</v>
          </cell>
          <cell r="J76">
            <v>25181774.989999998</v>
          </cell>
          <cell r="P76">
            <v>663153637.35500002</v>
          </cell>
        </row>
        <row r="77">
          <cell r="B77">
            <v>128000</v>
          </cell>
          <cell r="F77" t="str">
            <v>9128000</v>
          </cell>
          <cell r="G77" t="str">
            <v>Other Special Funds</v>
          </cell>
          <cell r="H77">
            <v>3520426.7</v>
          </cell>
          <cell r="I77">
            <v>3520426.7</v>
          </cell>
          <cell r="J77">
            <v>0</v>
          </cell>
          <cell r="P77">
            <v>3520426.7</v>
          </cell>
        </row>
        <row r="78">
          <cell r="B78">
            <v>128321</v>
          </cell>
          <cell r="F78" t="str">
            <v>9128321</v>
          </cell>
          <cell r="G78" t="str">
            <v>Other Special Funds-Qual Nuc Decomm</v>
          </cell>
          <cell r="H78">
            <v>1899130220.01</v>
          </cell>
          <cell r="I78">
            <v>1842402095.3800001</v>
          </cell>
          <cell r="J78">
            <v>56728124.630000003</v>
          </cell>
          <cell r="P78">
            <v>1870766157.6950002</v>
          </cell>
        </row>
        <row r="79">
          <cell r="B79">
            <v>128326</v>
          </cell>
          <cell r="F79" t="str">
            <v>9128326</v>
          </cell>
          <cell r="G79" t="str">
            <v>Oth Special Fund-QualNuc Decom-NonRetail</v>
          </cell>
          <cell r="H79">
            <v>13102257.43</v>
          </cell>
          <cell r="I79">
            <v>0</v>
          </cell>
          <cell r="J79">
            <v>13102257.43</v>
          </cell>
          <cell r="P79">
            <v>13102257.43</v>
          </cell>
        </row>
        <row r="80">
          <cell r="B80">
            <v>128328</v>
          </cell>
          <cell r="F80" t="str">
            <v>9128328</v>
          </cell>
          <cell r="G80" t="str">
            <v>Oth Spec Fund-Qual Nuc DecomFAS115NonRet</v>
          </cell>
          <cell r="H80">
            <v>6778883.0199999996</v>
          </cell>
          <cell r="I80">
            <v>0</v>
          </cell>
          <cell r="J80">
            <v>6778883.0199999996</v>
          </cell>
          <cell r="P80">
            <v>6778883.0199999996</v>
          </cell>
        </row>
        <row r="81">
          <cell r="B81">
            <v>128329</v>
          </cell>
          <cell r="F81" t="str">
            <v>9128329</v>
          </cell>
          <cell r="G81" t="str">
            <v>Other Spec Funds-Qual Nuc Decom-FAS115</v>
          </cell>
          <cell r="H81">
            <v>928805109.14999998</v>
          </cell>
          <cell r="I81">
            <v>786544582.37</v>
          </cell>
          <cell r="J81">
            <v>142260526.78</v>
          </cell>
          <cell r="P81">
            <v>857674845.75999999</v>
          </cell>
        </row>
        <row r="82">
          <cell r="B82">
            <v>128600</v>
          </cell>
          <cell r="F82" t="str">
            <v>9128600</v>
          </cell>
          <cell r="G82" t="str">
            <v>Other Special Funds-SERP Fund UnQual</v>
          </cell>
          <cell r="H82">
            <v>142242.54999999999</v>
          </cell>
          <cell r="I82">
            <v>30415.21</v>
          </cell>
          <cell r="J82">
            <v>111827.34</v>
          </cell>
          <cell r="P82">
            <v>86328.87999999999</v>
          </cell>
        </row>
        <row r="83">
          <cell r="B83" t="str">
            <v>PLGRUF972</v>
          </cell>
          <cell r="F83" t="str">
            <v>FPLGRUF972</v>
          </cell>
          <cell r="G83" t="str">
            <v>128-Other Special Funds (*)</v>
          </cell>
          <cell r="H83">
            <v>2851479138.8600001</v>
          </cell>
          <cell r="I83">
            <v>2632497519.6599998</v>
          </cell>
          <cell r="J83">
            <v>218981619.19999999</v>
          </cell>
          <cell r="L83" t="str">
            <v>Other Special Funds (128)</v>
          </cell>
          <cell r="M83">
            <v>0</v>
          </cell>
          <cell r="N83">
            <v>0</v>
          </cell>
          <cell r="P83">
            <v>2741988329.2600002</v>
          </cell>
        </row>
        <row r="84">
          <cell r="B84">
            <v>121100</v>
          </cell>
          <cell r="F84" t="str">
            <v>9121100</v>
          </cell>
          <cell r="G84" t="str">
            <v>Non Utility Property</v>
          </cell>
          <cell r="H84">
            <v>7393763.0499999998</v>
          </cell>
          <cell r="I84">
            <v>13361947.380000001</v>
          </cell>
          <cell r="J84">
            <v>-5968184.3300000001</v>
          </cell>
          <cell r="P84">
            <v>10377855.215</v>
          </cell>
        </row>
        <row r="85">
          <cell r="B85">
            <v>121101</v>
          </cell>
          <cell r="F85" t="str">
            <v>9121101</v>
          </cell>
          <cell r="G85" t="str">
            <v>Non Utility Property - Flagami</v>
          </cell>
          <cell r="H85">
            <v>4943797.9000000004</v>
          </cell>
          <cell r="I85">
            <v>0</v>
          </cell>
          <cell r="J85">
            <v>4943797.9000000004</v>
          </cell>
          <cell r="P85">
            <v>4943797.9000000004</v>
          </cell>
        </row>
        <row r="86">
          <cell r="B86" t="str">
            <v>PLGRUF961</v>
          </cell>
          <cell r="F86" t="str">
            <v>FPLGRUF961</v>
          </cell>
          <cell r="G86" t="str">
            <v>121-Non Utility Property</v>
          </cell>
          <cell r="H86">
            <v>12337560.949999999</v>
          </cell>
          <cell r="I86">
            <v>13361947.380000001</v>
          </cell>
          <cell r="J86">
            <v>-1024386.43</v>
          </cell>
          <cell r="L86" t="str">
            <v>Nonutility Property (121)</v>
          </cell>
          <cell r="M86">
            <v>0</v>
          </cell>
          <cell r="N86">
            <v>0</v>
          </cell>
          <cell r="P86">
            <v>12849754.164999999</v>
          </cell>
        </row>
        <row r="87">
          <cell r="B87" t="str">
            <v>PLGRUF959</v>
          </cell>
          <cell r="F87" t="str">
            <v>FPLGRUF959</v>
          </cell>
          <cell r="G87" t="str">
            <v>Other</v>
          </cell>
          <cell r="H87">
            <v>12337560.949999999</v>
          </cell>
          <cell r="I87">
            <v>13361947.380000001</v>
          </cell>
          <cell r="J87">
            <v>-1024386.43</v>
          </cell>
          <cell r="P87">
            <v>12849754.164999999</v>
          </cell>
        </row>
        <row r="88">
          <cell r="B88" t="str">
            <v>PLGRUF968</v>
          </cell>
          <cell r="F88" t="str">
            <v>FPLGRUF968</v>
          </cell>
          <cell r="G88" t="str">
            <v>Other Property &amp; Investments</v>
          </cell>
          <cell r="H88">
            <v>3539561224.6599998</v>
          </cell>
          <cell r="I88">
            <v>3296422216.9000001</v>
          </cell>
          <cell r="J88">
            <v>243139007.75999999</v>
          </cell>
          <cell r="P88">
            <v>3417991720.7799997</v>
          </cell>
        </row>
        <row r="89">
          <cell r="B89">
            <v>131000</v>
          </cell>
          <cell r="F89" t="str">
            <v>9131000</v>
          </cell>
          <cell r="G89" t="str">
            <v>Cash</v>
          </cell>
          <cell r="H89">
            <v>14501664.84</v>
          </cell>
          <cell r="I89">
            <v>17078719.460000001</v>
          </cell>
          <cell r="J89">
            <v>-2577054.62</v>
          </cell>
          <cell r="L89">
            <v>0</v>
          </cell>
          <cell r="M89">
            <v>0</v>
          </cell>
          <cell r="N89">
            <v>0</v>
          </cell>
          <cell r="P89">
            <v>15790192.15</v>
          </cell>
        </row>
        <row r="90">
          <cell r="B90">
            <v>131110</v>
          </cell>
          <cell r="F90" t="str">
            <v>9131110</v>
          </cell>
          <cell r="G90" t="str">
            <v>Cash-Restricted</v>
          </cell>
          <cell r="H90">
            <v>0</v>
          </cell>
          <cell r="I90">
            <v>12310.36</v>
          </cell>
          <cell r="J90">
            <v>-12310.36</v>
          </cell>
          <cell r="P90">
            <v>6155.18</v>
          </cell>
        </row>
        <row r="91">
          <cell r="B91" t="str">
            <v>PLGRUF966</v>
          </cell>
          <cell r="F91" t="str">
            <v>FPLGRUF966</v>
          </cell>
          <cell r="G91" t="str">
            <v>131-Cash</v>
          </cell>
          <cell r="H91">
            <v>14501664.84</v>
          </cell>
          <cell r="I91">
            <v>17091029.82</v>
          </cell>
          <cell r="J91">
            <v>-2589364.98</v>
          </cell>
          <cell r="L91" t="str">
            <v>Cash (131)</v>
          </cell>
          <cell r="M91">
            <v>0</v>
          </cell>
          <cell r="N91">
            <v>0</v>
          </cell>
          <cell r="P91">
            <v>15796347.33</v>
          </cell>
        </row>
        <row r="92">
          <cell r="B92">
            <v>134000</v>
          </cell>
          <cell r="F92" t="str">
            <v>9134000</v>
          </cell>
          <cell r="G92" t="str">
            <v>Other Special Deposits</v>
          </cell>
          <cell r="H92">
            <v>2348145.84</v>
          </cell>
          <cell r="I92">
            <v>2107792.46</v>
          </cell>
          <cell r="J92">
            <v>240353.38</v>
          </cell>
          <cell r="L92">
            <v>0</v>
          </cell>
          <cell r="M92">
            <v>0</v>
          </cell>
          <cell r="N92">
            <v>0</v>
          </cell>
          <cell r="P92">
            <v>2227969.15</v>
          </cell>
        </row>
        <row r="93">
          <cell r="B93" t="str">
            <v>PLGRUF971</v>
          </cell>
          <cell r="F93" t="str">
            <v>FPLGRUF971</v>
          </cell>
          <cell r="G93" t="str">
            <v>134-Dividend Special Deposits</v>
          </cell>
          <cell r="H93">
            <v>2348145.84</v>
          </cell>
          <cell r="I93">
            <v>2107792.46</v>
          </cell>
          <cell r="J93">
            <v>240353.38</v>
          </cell>
          <cell r="L93" t="str">
            <v>Special Deposits (132-134)</v>
          </cell>
          <cell r="M93">
            <v>0</v>
          </cell>
          <cell r="N93">
            <v>0</v>
          </cell>
          <cell r="P93">
            <v>2227969.15</v>
          </cell>
        </row>
        <row r="94">
          <cell r="B94">
            <v>135000</v>
          </cell>
          <cell r="F94" t="str">
            <v>9135000</v>
          </cell>
          <cell r="G94" t="str">
            <v>Working Funds</v>
          </cell>
          <cell r="H94">
            <v>3300</v>
          </cell>
          <cell r="I94">
            <v>9550</v>
          </cell>
          <cell r="J94">
            <v>-6250</v>
          </cell>
          <cell r="L94">
            <v>0</v>
          </cell>
          <cell r="M94">
            <v>0</v>
          </cell>
          <cell r="N94">
            <v>0</v>
          </cell>
          <cell r="P94">
            <v>6425</v>
          </cell>
        </row>
        <row r="95">
          <cell r="B95" t="str">
            <v>PLGRUF973</v>
          </cell>
          <cell r="F95" t="str">
            <v>FPLGRUF973</v>
          </cell>
          <cell r="G95" t="str">
            <v>135-Working Funds</v>
          </cell>
          <cell r="H95">
            <v>3300</v>
          </cell>
          <cell r="I95">
            <v>9550</v>
          </cell>
          <cell r="J95">
            <v>-6250</v>
          </cell>
          <cell r="L95" t="str">
            <v>Working Fund (135)</v>
          </cell>
          <cell r="M95">
            <v>0</v>
          </cell>
          <cell r="N95">
            <v>0</v>
          </cell>
          <cell r="P95">
            <v>6425</v>
          </cell>
        </row>
        <row r="96">
          <cell r="B96" t="str">
            <v>PLGRUF965</v>
          </cell>
          <cell r="F96" t="str">
            <v>FPLGRUF965</v>
          </cell>
          <cell r="G96" t="str">
            <v>Cash</v>
          </cell>
          <cell r="H96">
            <v>16853110.68</v>
          </cell>
          <cell r="I96">
            <v>19208372.280000001</v>
          </cell>
          <cell r="J96">
            <v>-2355261.6</v>
          </cell>
          <cell r="P96">
            <v>18030741.48</v>
          </cell>
        </row>
        <row r="97">
          <cell r="B97">
            <v>136000</v>
          </cell>
          <cell r="F97" t="str">
            <v>9136000</v>
          </cell>
          <cell r="G97" t="str">
            <v>Temporary Cash Investments.</v>
          </cell>
          <cell r="H97">
            <v>0</v>
          </cell>
          <cell r="I97">
            <v>2200000</v>
          </cell>
          <cell r="J97">
            <v>-2200000</v>
          </cell>
          <cell r="L97">
            <v>0</v>
          </cell>
          <cell r="M97">
            <v>0</v>
          </cell>
          <cell r="N97">
            <v>0</v>
          </cell>
          <cell r="P97">
            <v>1100000</v>
          </cell>
        </row>
        <row r="98">
          <cell r="B98" t="str">
            <v>PLGRUF985</v>
          </cell>
          <cell r="F98" t="str">
            <v>FPLGRUF985</v>
          </cell>
          <cell r="G98" t="str">
            <v>136-Temporary Investments</v>
          </cell>
          <cell r="H98">
            <v>0</v>
          </cell>
          <cell r="I98">
            <v>2200000</v>
          </cell>
          <cell r="J98">
            <v>-2200000</v>
          </cell>
          <cell r="L98" t="str">
            <v>Temporary Cash Investments (136)</v>
          </cell>
          <cell r="M98">
            <v>0</v>
          </cell>
          <cell r="N98">
            <v>0</v>
          </cell>
          <cell r="P98">
            <v>1100000</v>
          </cell>
        </row>
        <row r="99">
          <cell r="B99">
            <v>142100</v>
          </cell>
          <cell r="F99" t="str">
            <v>9142100</v>
          </cell>
          <cell r="G99" t="str">
            <v>Customer Accounts Receivable</v>
          </cell>
          <cell r="H99">
            <v>536388750.38</v>
          </cell>
          <cell r="I99">
            <v>547265782.25999999</v>
          </cell>
          <cell r="J99">
            <v>-10877031.880000001</v>
          </cell>
          <cell r="L99">
            <v>0</v>
          </cell>
          <cell r="M99">
            <v>0</v>
          </cell>
          <cell r="N99">
            <v>0</v>
          </cell>
          <cell r="P99">
            <v>541827266.31999993</v>
          </cell>
        </row>
        <row r="100">
          <cell r="B100">
            <v>142200</v>
          </cell>
          <cell r="F100" t="str">
            <v>9142200</v>
          </cell>
          <cell r="G100" t="str">
            <v>Customer Accounts Receivabl-Deposits</v>
          </cell>
          <cell r="H100">
            <v>12222988.779999999</v>
          </cell>
          <cell r="I100">
            <v>12076071.130000001</v>
          </cell>
          <cell r="J100">
            <v>146917.65</v>
          </cell>
          <cell r="P100">
            <v>12149529.955</v>
          </cell>
        </row>
        <row r="101">
          <cell r="B101">
            <v>142330</v>
          </cell>
          <cell r="F101" t="str">
            <v>9142330</v>
          </cell>
          <cell r="G101" t="str">
            <v>Customer Accts Rec-Performance Contracts</v>
          </cell>
          <cell r="H101">
            <v>702801.4</v>
          </cell>
          <cell r="I101">
            <v>3320944.4</v>
          </cell>
          <cell r="J101">
            <v>-2618143</v>
          </cell>
          <cell r="L101">
            <v>0</v>
          </cell>
          <cell r="M101">
            <v>0</v>
          </cell>
          <cell r="N101">
            <v>0</v>
          </cell>
          <cell r="P101">
            <v>2011872.9</v>
          </cell>
        </row>
        <row r="102">
          <cell r="B102" t="str">
            <v>PLGRUF986</v>
          </cell>
          <cell r="F102" t="str">
            <v>FPLGRUF986</v>
          </cell>
          <cell r="G102" t="str">
            <v>142-Customer Accounts Receivable</v>
          </cell>
          <cell r="H102">
            <v>549314540.55999994</v>
          </cell>
          <cell r="I102">
            <v>562662797.78999996</v>
          </cell>
          <cell r="J102">
            <v>-13348257.23</v>
          </cell>
          <cell r="L102" t="str">
            <v>Customer Accounts Receivable (142)</v>
          </cell>
          <cell r="M102">
            <v>0</v>
          </cell>
          <cell r="N102">
            <v>0</v>
          </cell>
          <cell r="P102">
            <v>555988669.17499995</v>
          </cell>
        </row>
        <row r="103">
          <cell r="B103">
            <v>144000</v>
          </cell>
          <cell r="F103" t="str">
            <v>9144000</v>
          </cell>
          <cell r="G103" t="str">
            <v>Accum Prov Uncollectible Accnts-cr</v>
          </cell>
          <cell r="H103">
            <v>-4822651.3600000003</v>
          </cell>
          <cell r="I103">
            <v>-5332625.3899999997</v>
          </cell>
          <cell r="J103">
            <v>509974.03</v>
          </cell>
          <cell r="P103">
            <v>-5077638.375</v>
          </cell>
        </row>
        <row r="104">
          <cell r="B104">
            <v>144100</v>
          </cell>
          <cell r="F104" t="str">
            <v>9144100</v>
          </cell>
          <cell r="G104" t="str">
            <v>Accum Prov Uncollectible Accnts-Misc</v>
          </cell>
          <cell r="H104">
            <v>-1891788.88</v>
          </cell>
          <cell r="I104">
            <v>-674741.26</v>
          </cell>
          <cell r="J104">
            <v>-1217047.6200000001</v>
          </cell>
          <cell r="L104">
            <v>0</v>
          </cell>
          <cell r="M104">
            <v>0</v>
          </cell>
          <cell r="N104">
            <v>0</v>
          </cell>
          <cell r="P104">
            <v>-1283265.0699999998</v>
          </cell>
        </row>
        <row r="105">
          <cell r="B105" t="str">
            <v>PLGRUF987</v>
          </cell>
          <cell r="F105" t="str">
            <v>FPLGRUF987</v>
          </cell>
          <cell r="G105" t="str">
            <v>144-Prov For Uncollectibles</v>
          </cell>
          <cell r="H105">
            <v>-6714440.2400000002</v>
          </cell>
          <cell r="I105">
            <v>-6007366.6500000004</v>
          </cell>
          <cell r="J105">
            <v>-707073.59</v>
          </cell>
          <cell r="L105" t="str">
            <v>(Less) Accum. Prov. for Uncollectible Acct.-Credit (144)</v>
          </cell>
          <cell r="M105">
            <v>0</v>
          </cell>
          <cell r="N105">
            <v>0</v>
          </cell>
          <cell r="P105">
            <v>-6360903.4450000003</v>
          </cell>
        </row>
        <row r="106">
          <cell r="B106">
            <v>143100</v>
          </cell>
          <cell r="F106" t="str">
            <v>9143100</v>
          </cell>
          <cell r="G106" t="str">
            <v>Other Accounts Receivable</v>
          </cell>
          <cell r="H106">
            <v>18271702.850000001</v>
          </cell>
          <cell r="I106">
            <v>24789798</v>
          </cell>
          <cell r="J106">
            <v>-6518095.1500000004</v>
          </cell>
          <cell r="P106">
            <v>21530750.425000001</v>
          </cell>
        </row>
        <row r="107">
          <cell r="B107">
            <v>143108</v>
          </cell>
          <cell r="F107" t="str">
            <v>9143108</v>
          </cell>
          <cell r="G107" t="str">
            <v>Other Accounts Receivable - DOE</v>
          </cell>
          <cell r="H107">
            <v>6430626.3399999999</v>
          </cell>
          <cell r="I107">
            <v>34816030.359999999</v>
          </cell>
          <cell r="J107">
            <v>-28385404.02</v>
          </cell>
          <cell r="P107">
            <v>20623328.350000001</v>
          </cell>
        </row>
        <row r="108">
          <cell r="B108">
            <v>143118</v>
          </cell>
          <cell r="F108" t="str">
            <v>9143118</v>
          </cell>
          <cell r="G108" t="str">
            <v>Other Accounts Receivable - Purchase Power</v>
          </cell>
          <cell r="H108">
            <v>24812462.559999999</v>
          </cell>
          <cell r="I108">
            <v>10879760.029999999</v>
          </cell>
          <cell r="J108">
            <v>13932702.529999999</v>
          </cell>
          <cell r="L108">
            <v>0</v>
          </cell>
          <cell r="M108">
            <v>0</v>
          </cell>
          <cell r="N108">
            <v>0</v>
          </cell>
          <cell r="P108">
            <v>17846111.294999998</v>
          </cell>
        </row>
        <row r="109">
          <cell r="B109">
            <v>143450</v>
          </cell>
          <cell r="F109" t="str">
            <v>9143450</v>
          </cell>
          <cell r="G109" t="str">
            <v>Other Accounts Receivable-Fuels</v>
          </cell>
          <cell r="H109">
            <v>6934798.7599999998</v>
          </cell>
          <cell r="I109">
            <v>12259704.140000001</v>
          </cell>
          <cell r="J109">
            <v>-5324905.38</v>
          </cell>
          <cell r="P109">
            <v>9597251.4499999993</v>
          </cell>
        </row>
        <row r="110">
          <cell r="B110">
            <v>143800</v>
          </cell>
          <cell r="F110" t="str">
            <v>9143800</v>
          </cell>
          <cell r="G110" t="str">
            <v>Oth Accounts Recv-Federal &amp; State Inc Tax</v>
          </cell>
          <cell r="H110">
            <v>-3452182</v>
          </cell>
          <cell r="I110">
            <v>18152141</v>
          </cell>
          <cell r="J110">
            <v>-21604323</v>
          </cell>
          <cell r="P110">
            <v>7349979.5</v>
          </cell>
        </row>
        <row r="111">
          <cell r="B111" t="str">
            <v>PLGRUF988</v>
          </cell>
          <cell r="F111" t="str">
            <v>FPLGRUF988</v>
          </cell>
          <cell r="G111" t="str">
            <v>143-Other Accounts Receivables</v>
          </cell>
          <cell r="H111">
            <v>52997408.509999998</v>
          </cell>
          <cell r="I111">
            <v>100897433.53</v>
          </cell>
          <cell r="J111">
            <v>-47900025.020000003</v>
          </cell>
          <cell r="L111" t="str">
            <v>Other Accounts Receivable (143)</v>
          </cell>
          <cell r="M111">
            <v>0</v>
          </cell>
          <cell r="N111">
            <v>0</v>
          </cell>
          <cell r="P111">
            <v>76947421.019999996</v>
          </cell>
        </row>
        <row r="112">
          <cell r="B112">
            <v>146100</v>
          </cell>
          <cell r="F112" t="str">
            <v>9146100</v>
          </cell>
          <cell r="G112" t="str">
            <v>Accounts Receivable frm Associated Co's</v>
          </cell>
          <cell r="H112">
            <v>34442825.100000001</v>
          </cell>
          <cell r="I112">
            <v>27644696.23</v>
          </cell>
          <cell r="J112">
            <v>6798128.8700000001</v>
          </cell>
          <cell r="P112">
            <v>31043760.664999999</v>
          </cell>
        </row>
        <row r="113">
          <cell r="B113" t="str">
            <v>PLGRUF976</v>
          </cell>
          <cell r="F113" t="str">
            <v>FPLGRUF976</v>
          </cell>
          <cell r="G113" t="str">
            <v>146-Accounts Rec From Accoc Comp</v>
          </cell>
          <cell r="H113">
            <v>34442825.100000001</v>
          </cell>
          <cell r="I113">
            <v>27644696.23</v>
          </cell>
          <cell r="J113">
            <v>6798128.8700000001</v>
          </cell>
          <cell r="P113">
            <v>31043760.664999999</v>
          </cell>
        </row>
        <row r="114">
          <cell r="B114" t="str">
            <v>PLGRUF974</v>
          </cell>
          <cell r="F114" t="str">
            <v>FPLGRUF974</v>
          </cell>
          <cell r="G114" t="str">
            <v>Accounts &amp; Notes Receivable Assoc</v>
          </cell>
          <cell r="H114">
            <v>34442825.100000001</v>
          </cell>
          <cell r="I114">
            <v>27644696.23</v>
          </cell>
          <cell r="J114">
            <v>6798128.8700000001</v>
          </cell>
          <cell r="L114" t="str">
            <v>Accounts Receivable from Assoc. Companies (146)</v>
          </cell>
          <cell r="M114">
            <v>0</v>
          </cell>
          <cell r="N114">
            <v>0</v>
          </cell>
          <cell r="P114">
            <v>31043760.664999999</v>
          </cell>
        </row>
        <row r="115">
          <cell r="B115">
            <v>154000</v>
          </cell>
          <cell r="F115" t="str">
            <v>9154000</v>
          </cell>
          <cell r="G115" t="str">
            <v>Plant Materials &amp; Operating Supplies</v>
          </cell>
          <cell r="H115">
            <v>175201662.68000001</v>
          </cell>
          <cell r="I115">
            <v>80750614.719999999</v>
          </cell>
          <cell r="J115">
            <v>94451047.959999993</v>
          </cell>
          <cell r="L115">
            <v>0</v>
          </cell>
          <cell r="M115">
            <v>0</v>
          </cell>
          <cell r="N115">
            <v>0</v>
          </cell>
          <cell r="P115">
            <v>127976138.7</v>
          </cell>
        </row>
        <row r="116">
          <cell r="B116">
            <v>154200</v>
          </cell>
          <cell r="F116" t="str">
            <v>9154200</v>
          </cell>
          <cell r="G116" t="str">
            <v>Plant Materials &amp; Oper Supplies-PGD</v>
          </cell>
          <cell r="H116">
            <v>95956004.189999998</v>
          </cell>
          <cell r="I116">
            <v>67054127.68</v>
          </cell>
          <cell r="J116">
            <v>28901876.510000002</v>
          </cell>
          <cell r="P116">
            <v>81505065.935000002</v>
          </cell>
        </row>
        <row r="117">
          <cell r="B117">
            <v>154201</v>
          </cell>
          <cell r="F117" t="str">
            <v>9154201</v>
          </cell>
          <cell r="G117" t="str">
            <v>Plt Materials &amp; Oper Supplies-In Transit</v>
          </cell>
          <cell r="H117">
            <v>1482746.98</v>
          </cell>
          <cell r="I117">
            <v>2194056.2799999998</v>
          </cell>
          <cell r="J117">
            <v>-711309.3</v>
          </cell>
          <cell r="L117">
            <v>0</v>
          </cell>
          <cell r="M117">
            <v>0</v>
          </cell>
          <cell r="N117">
            <v>0</v>
          </cell>
          <cell r="P117">
            <v>1838401.63</v>
          </cell>
        </row>
        <row r="118">
          <cell r="B118">
            <v>154300</v>
          </cell>
          <cell r="F118" t="str">
            <v>9154300</v>
          </cell>
          <cell r="G118" t="str">
            <v>Plant Materials &amp; Oper Supplies-Nuclear</v>
          </cell>
          <cell r="H118">
            <v>163132331.5</v>
          </cell>
          <cell r="I118">
            <v>159245203.27000001</v>
          </cell>
          <cell r="J118">
            <v>3887128.23</v>
          </cell>
          <cell r="P118">
            <v>161188767.38499999</v>
          </cell>
        </row>
        <row r="119">
          <cell r="B119">
            <v>154400</v>
          </cell>
          <cell r="F119" t="str">
            <v>9154400</v>
          </cell>
          <cell r="G119" t="str">
            <v>Plant Materials &amp; Oper Suppl-Fleet Fuel</v>
          </cell>
          <cell r="H119">
            <v>7066550.5099999998</v>
          </cell>
          <cell r="I119">
            <v>5316110.5</v>
          </cell>
          <cell r="J119">
            <v>1750440.01</v>
          </cell>
          <cell r="P119">
            <v>6191330.5049999999</v>
          </cell>
        </row>
        <row r="120">
          <cell r="B120" t="str">
            <v>PLGRUF977</v>
          </cell>
          <cell r="F120" t="str">
            <v>FPLGRUF977</v>
          </cell>
          <cell r="G120" t="str">
            <v>154-Plant Materials &amp; Oper Supplies</v>
          </cell>
          <cell r="H120">
            <v>442839295.86000001</v>
          </cell>
          <cell r="I120">
            <v>314560112.44999999</v>
          </cell>
          <cell r="J120">
            <v>128279183.41</v>
          </cell>
          <cell r="L120" t="str">
            <v>Plant Materials and Operating Supplies (154)</v>
          </cell>
          <cell r="M120">
            <v>0</v>
          </cell>
          <cell r="N120">
            <v>0</v>
          </cell>
          <cell r="P120">
            <v>378699704.15499997</v>
          </cell>
        </row>
        <row r="121">
          <cell r="B121">
            <v>163000</v>
          </cell>
          <cell r="F121" t="str">
            <v>9163000</v>
          </cell>
          <cell r="G121" t="str">
            <v>Stores Expense Undistributed</v>
          </cell>
          <cell r="H121">
            <v>157955.25</v>
          </cell>
          <cell r="I121">
            <v>99088.4</v>
          </cell>
          <cell r="J121">
            <v>58866.85</v>
          </cell>
          <cell r="L121">
            <v>0</v>
          </cell>
          <cell r="M121">
            <v>0</v>
          </cell>
          <cell r="N121">
            <v>0</v>
          </cell>
          <cell r="P121">
            <v>128521.825</v>
          </cell>
        </row>
        <row r="122">
          <cell r="B122" t="str">
            <v>PLGRUF980</v>
          </cell>
          <cell r="F122" t="str">
            <v>FPLGRUF980</v>
          </cell>
          <cell r="G122" t="str">
            <v>163-Stores Expense Undistrib</v>
          </cell>
          <cell r="H122">
            <v>157955.25</v>
          </cell>
          <cell r="I122">
            <v>99088.4</v>
          </cell>
          <cell r="J122">
            <v>58866.85</v>
          </cell>
          <cell r="L122" t="str">
            <v>Stores Expense Undistributed (163)</v>
          </cell>
          <cell r="M122">
            <v>0</v>
          </cell>
          <cell r="N122">
            <v>0</v>
          </cell>
          <cell r="P122">
            <v>128521.825</v>
          </cell>
        </row>
        <row r="123">
          <cell r="B123" t="str">
            <v>PLGRUF993</v>
          </cell>
          <cell r="F123" t="str">
            <v>FPLGRUF993</v>
          </cell>
          <cell r="G123" t="str">
            <v>Materials &amp; Supplies</v>
          </cell>
          <cell r="H123">
            <v>442997251.11000001</v>
          </cell>
          <cell r="I123">
            <v>314659200.85000002</v>
          </cell>
          <cell r="J123">
            <v>128338050.26000001</v>
          </cell>
          <cell r="L123">
            <v>0</v>
          </cell>
          <cell r="M123">
            <v>0</v>
          </cell>
          <cell r="N123">
            <v>0</v>
          </cell>
          <cell r="P123">
            <v>378828225.98000002</v>
          </cell>
        </row>
        <row r="124">
          <cell r="B124">
            <v>151000</v>
          </cell>
          <cell r="F124" t="str">
            <v>9151000</v>
          </cell>
          <cell r="G124" t="str">
            <v>Fuel Stock</v>
          </cell>
          <cell r="H124">
            <v>405056730.13999999</v>
          </cell>
          <cell r="I124">
            <v>427664093.69</v>
          </cell>
          <cell r="J124">
            <v>-22607363.550000001</v>
          </cell>
          <cell r="L124">
            <v>0</v>
          </cell>
          <cell r="M124">
            <v>0</v>
          </cell>
          <cell r="N124">
            <v>0</v>
          </cell>
          <cell r="P124">
            <v>416360411.91499996</v>
          </cell>
        </row>
        <row r="125">
          <cell r="B125" t="str">
            <v>PLGRUF981</v>
          </cell>
          <cell r="F125" t="str">
            <v>FPLGRUF981</v>
          </cell>
          <cell r="G125" t="str">
            <v>151-Fuel Stock</v>
          </cell>
          <cell r="H125">
            <v>405056730.13999999</v>
          </cell>
          <cell r="I125">
            <v>427664093.69</v>
          </cell>
          <cell r="J125">
            <v>-22607363.550000001</v>
          </cell>
          <cell r="L125" t="str">
            <v>Fuel Stock (151)</v>
          </cell>
          <cell r="M125">
            <v>0</v>
          </cell>
          <cell r="N125">
            <v>0</v>
          </cell>
          <cell r="P125">
            <v>416360411.91499996</v>
          </cell>
        </row>
        <row r="126">
          <cell r="B126" t="str">
            <v>PLGRUF997</v>
          </cell>
          <cell r="F126" t="str">
            <v>FPLGRUF997</v>
          </cell>
          <cell r="G126" t="str">
            <v>Fossil Fuel</v>
          </cell>
          <cell r="H126">
            <v>405056730.13999999</v>
          </cell>
          <cell r="I126">
            <v>427664093.69</v>
          </cell>
          <cell r="J126">
            <v>-22607363.550000001</v>
          </cell>
          <cell r="L126">
            <v>0</v>
          </cell>
          <cell r="M126">
            <v>0</v>
          </cell>
          <cell r="N126">
            <v>0</v>
          </cell>
          <cell r="P126">
            <v>416360411.91499996</v>
          </cell>
        </row>
        <row r="127">
          <cell r="B127">
            <v>165100</v>
          </cell>
          <cell r="F127" t="str">
            <v>9165100</v>
          </cell>
          <cell r="G127" t="str">
            <v>Prepayments</v>
          </cell>
          <cell r="H127">
            <v>27353569.879999999</v>
          </cell>
          <cell r="I127">
            <v>20712679.629999999</v>
          </cell>
          <cell r="J127">
            <v>6640890.25</v>
          </cell>
          <cell r="L127">
            <v>0</v>
          </cell>
          <cell r="M127">
            <v>0</v>
          </cell>
          <cell r="N127">
            <v>0</v>
          </cell>
          <cell r="P127">
            <v>24033124.754999999</v>
          </cell>
        </row>
        <row r="128">
          <cell r="B128">
            <v>165151</v>
          </cell>
          <cell r="F128" t="str">
            <v>9165151</v>
          </cell>
          <cell r="G128" t="str">
            <v>Prepayments-Nuclear Fleet LT Retention</v>
          </cell>
          <cell r="H128">
            <v>247882.9</v>
          </cell>
          <cell r="I128">
            <v>506355.12</v>
          </cell>
          <cell r="J128">
            <v>-258472.22</v>
          </cell>
          <cell r="P128">
            <v>377119.01</v>
          </cell>
        </row>
        <row r="129">
          <cell r="B129">
            <v>165210</v>
          </cell>
          <cell r="F129" t="str">
            <v>9165210</v>
          </cell>
          <cell r="G129" t="str">
            <v>Prepayments-Franchise Taxes</v>
          </cell>
          <cell r="H129">
            <v>16342746.960000001</v>
          </cell>
          <cell r="I129">
            <v>23265392.579999998</v>
          </cell>
          <cell r="J129">
            <v>-6922645.6200000001</v>
          </cell>
          <cell r="L129">
            <v>0</v>
          </cell>
          <cell r="M129">
            <v>0</v>
          </cell>
          <cell r="N129">
            <v>0</v>
          </cell>
          <cell r="P129">
            <v>19804069.77</v>
          </cell>
        </row>
        <row r="130">
          <cell r="B130">
            <v>165300</v>
          </cell>
          <cell r="F130" t="str">
            <v>9165300</v>
          </cell>
          <cell r="G130" t="str">
            <v>Prepayments-Insurance</v>
          </cell>
          <cell r="H130">
            <v>13935999.859999999</v>
          </cell>
          <cell r="I130">
            <v>14147919.85</v>
          </cell>
          <cell r="J130">
            <v>-211919.99</v>
          </cell>
          <cell r="L130">
            <v>0</v>
          </cell>
          <cell r="N130">
            <v>0</v>
          </cell>
          <cell r="P130">
            <v>14041959.855</v>
          </cell>
        </row>
        <row r="131">
          <cell r="B131">
            <v>165500</v>
          </cell>
          <cell r="F131" t="str">
            <v>9165500</v>
          </cell>
          <cell r="G131" t="str">
            <v>Prepayments-Capicity SWA contract ECCR</v>
          </cell>
          <cell r="H131">
            <v>56643942</v>
          </cell>
          <cell r="I131">
            <v>0</v>
          </cell>
          <cell r="J131">
            <v>56643942</v>
          </cell>
          <cell r="P131">
            <v>56643942</v>
          </cell>
        </row>
        <row r="132">
          <cell r="B132">
            <v>165535</v>
          </cell>
          <cell r="F132" t="str">
            <v>9165535</v>
          </cell>
          <cell r="G132" t="str">
            <v>Prepayments-Commit Fees Credit Lines</v>
          </cell>
          <cell r="H132">
            <v>138632.5</v>
          </cell>
          <cell r="I132">
            <v>10866093.640000001</v>
          </cell>
          <cell r="J132">
            <v>-10727461.140000001</v>
          </cell>
          <cell r="L132">
            <v>0</v>
          </cell>
          <cell r="M132">
            <v>0</v>
          </cell>
          <cell r="N132">
            <v>0</v>
          </cell>
          <cell r="P132">
            <v>5502363.0700000003</v>
          </cell>
        </row>
        <row r="133">
          <cell r="B133" t="str">
            <v>PLGRUF9100</v>
          </cell>
          <cell r="F133" t="str">
            <v>FPLGRUF9100</v>
          </cell>
          <cell r="G133" t="str">
            <v>165-Prepaid Expense</v>
          </cell>
          <cell r="H133">
            <v>114662774.09999999</v>
          </cell>
          <cell r="I133">
            <v>69498440.819999993</v>
          </cell>
          <cell r="J133">
            <v>45164333.280000001</v>
          </cell>
          <cell r="L133" t="str">
            <v>Prepayments (165)</v>
          </cell>
          <cell r="M133">
            <v>0</v>
          </cell>
          <cell r="N133">
            <v>0</v>
          </cell>
          <cell r="P133">
            <v>92080607.459999993</v>
          </cell>
        </row>
        <row r="134">
          <cell r="B134">
            <v>173150</v>
          </cell>
          <cell r="F134" t="str">
            <v>9173150</v>
          </cell>
          <cell r="G134" t="str">
            <v>Accrued Util Revenues-Other</v>
          </cell>
          <cell r="H134">
            <v>21700</v>
          </cell>
          <cell r="I134">
            <v>17400</v>
          </cell>
          <cell r="J134">
            <v>4300</v>
          </cell>
          <cell r="P134">
            <v>19550</v>
          </cell>
        </row>
        <row r="135">
          <cell r="B135">
            <v>173210</v>
          </cell>
          <cell r="F135" t="str">
            <v>9173210</v>
          </cell>
          <cell r="G135" t="str">
            <v>Accrued Utility Revenue-Unbld Rev-FPSC</v>
          </cell>
          <cell r="H135">
            <v>208240165</v>
          </cell>
          <cell r="I135">
            <v>194466917</v>
          </cell>
          <cell r="J135">
            <v>13773248</v>
          </cell>
          <cell r="P135">
            <v>201353541</v>
          </cell>
        </row>
        <row r="136">
          <cell r="B136">
            <v>173220</v>
          </cell>
          <cell r="F136" t="str">
            <v>9173220</v>
          </cell>
          <cell r="G136" t="str">
            <v>Accrued Utility Revenue-Unbld Rev-FERC</v>
          </cell>
          <cell r="H136">
            <v>14896026</v>
          </cell>
          <cell r="I136">
            <v>5049961</v>
          </cell>
          <cell r="J136">
            <v>9846065</v>
          </cell>
          <cell r="L136">
            <v>0</v>
          </cell>
          <cell r="M136">
            <v>0</v>
          </cell>
          <cell r="N136">
            <v>0</v>
          </cell>
          <cell r="P136">
            <v>9972993.5</v>
          </cell>
        </row>
        <row r="137">
          <cell r="B137" t="str">
            <v>PLGRUF983</v>
          </cell>
          <cell r="F137" t="str">
            <v>FPLGRUF983</v>
          </cell>
          <cell r="G137" t="str">
            <v>173-Accrued Revenue</v>
          </cell>
          <cell r="H137">
            <v>223157891</v>
          </cell>
          <cell r="I137">
            <v>199534278</v>
          </cell>
          <cell r="J137">
            <v>23623613</v>
          </cell>
          <cell r="L137" t="str">
            <v>Accrued Utility Revenues (173)</v>
          </cell>
          <cell r="M137">
            <v>0</v>
          </cell>
          <cell r="N137">
            <v>0</v>
          </cell>
          <cell r="P137">
            <v>211346084.5</v>
          </cell>
        </row>
        <row r="138">
          <cell r="B138">
            <v>175570</v>
          </cell>
          <cell r="F138" t="str">
            <v>9175570</v>
          </cell>
          <cell r="G138" t="str">
            <v>Misc Curr&amp;Accr Assets-Deriv Cur-Not Hedg</v>
          </cell>
          <cell r="H138">
            <v>5495250.8499999996</v>
          </cell>
          <cell r="I138">
            <v>48004429.539999999</v>
          </cell>
          <cell r="J138">
            <v>-42509178.689999998</v>
          </cell>
          <cell r="P138">
            <v>26749840.195</v>
          </cell>
        </row>
        <row r="139">
          <cell r="B139">
            <v>175571</v>
          </cell>
          <cell r="F139" t="str">
            <v>9175571</v>
          </cell>
          <cell r="G139" t="str">
            <v>Misc Curr&amp;Accr Asset-Deriv-LT-Not Hedged</v>
          </cell>
          <cell r="H139">
            <v>932284</v>
          </cell>
          <cell r="I139">
            <v>0</v>
          </cell>
          <cell r="J139">
            <v>932284</v>
          </cell>
          <cell r="P139">
            <v>466142</v>
          </cell>
        </row>
        <row r="140">
          <cell r="B140" t="str">
            <v>PLGRUF984</v>
          </cell>
          <cell r="F140" t="str">
            <v>FPLGRUF984</v>
          </cell>
          <cell r="G140" t="str">
            <v>175-Derivative Instrument Assets</v>
          </cell>
          <cell r="H140">
            <v>6427534.8499999996</v>
          </cell>
          <cell r="I140">
            <v>48004429.539999999</v>
          </cell>
          <cell r="J140">
            <v>-41576894.689999998</v>
          </cell>
          <cell r="L140" t="str">
            <v>Derivative Instrument Assets (175)</v>
          </cell>
          <cell r="M140">
            <v>0</v>
          </cell>
          <cell r="N140">
            <v>0</v>
          </cell>
          <cell r="P140">
            <v>27215982.195</v>
          </cell>
        </row>
        <row r="141">
          <cell r="B141">
            <v>171000</v>
          </cell>
          <cell r="F141" t="str">
            <v>9171000</v>
          </cell>
          <cell r="G141" t="str">
            <v>Interest and Dividends Receivable</v>
          </cell>
          <cell r="H141">
            <v>0</v>
          </cell>
          <cell r="I141">
            <v>274430.23</v>
          </cell>
          <cell r="J141">
            <v>-274430.23</v>
          </cell>
          <cell r="P141">
            <v>137215.11499999999</v>
          </cell>
        </row>
        <row r="142">
          <cell r="B142" t="str">
            <v>PLGRUF992</v>
          </cell>
          <cell r="F142" t="str">
            <v>FPLGRUF992</v>
          </cell>
          <cell r="G142" t="str">
            <v>171-Interest &amp; Dividends Receivab</v>
          </cell>
          <cell r="H142">
            <v>0</v>
          </cell>
          <cell r="I142">
            <v>274430.23</v>
          </cell>
          <cell r="J142">
            <v>-274430.23</v>
          </cell>
          <cell r="L142" t="str">
            <v>Interest and Dividends Receivable (171)</v>
          </cell>
          <cell r="M142">
            <v>0</v>
          </cell>
          <cell r="N142">
            <v>0</v>
          </cell>
          <cell r="P142">
            <v>137215.11499999999</v>
          </cell>
        </row>
        <row r="143">
          <cell r="B143">
            <v>172000</v>
          </cell>
          <cell r="F143" t="str">
            <v>9172000</v>
          </cell>
          <cell r="G143" t="str">
            <v>Rents Receivable</v>
          </cell>
          <cell r="H143">
            <v>20453310</v>
          </cell>
          <cell r="I143">
            <v>19765591</v>
          </cell>
          <cell r="J143">
            <v>687719</v>
          </cell>
          <cell r="P143">
            <v>20109450.5</v>
          </cell>
        </row>
        <row r="144">
          <cell r="B144">
            <v>172500</v>
          </cell>
          <cell r="F144" t="str">
            <v>9172500</v>
          </cell>
          <cell r="G144" t="str">
            <v>Rents Receivable-CATV</v>
          </cell>
          <cell r="H144">
            <v>5176844.83</v>
          </cell>
          <cell r="I144">
            <v>4149875.94</v>
          </cell>
          <cell r="J144">
            <v>1026968.89</v>
          </cell>
          <cell r="L144">
            <v>0</v>
          </cell>
          <cell r="M144">
            <v>0</v>
          </cell>
          <cell r="N144">
            <v>0</v>
          </cell>
          <cell r="P144">
            <v>4663360.3849999998</v>
          </cell>
        </row>
        <row r="145">
          <cell r="B145" t="str">
            <v>PLGRUF994</v>
          </cell>
          <cell r="F145" t="str">
            <v>FPLGRUF994</v>
          </cell>
          <cell r="G145" t="str">
            <v>172-Rents Receivable</v>
          </cell>
          <cell r="H145">
            <v>25630154.829999998</v>
          </cell>
          <cell r="I145">
            <v>23915466.940000001</v>
          </cell>
          <cell r="J145">
            <v>1714687.89</v>
          </cell>
          <cell r="L145" t="str">
            <v>Rents Receivable (172)</v>
          </cell>
          <cell r="M145">
            <v>0</v>
          </cell>
          <cell r="N145">
            <v>0</v>
          </cell>
          <cell r="P145">
            <v>24772810.884999998</v>
          </cell>
        </row>
        <row r="146">
          <cell r="B146">
            <v>174100</v>
          </cell>
          <cell r="F146" t="str">
            <v>9174100</v>
          </cell>
          <cell r="G146" t="str">
            <v>Misc Current &amp; Accrued Assets</v>
          </cell>
          <cell r="H146">
            <v>8961639.2200000007</v>
          </cell>
          <cell r="I146">
            <v>7975498.96</v>
          </cell>
          <cell r="J146">
            <v>986140.26</v>
          </cell>
          <cell r="P146">
            <v>8468569.0899999999</v>
          </cell>
        </row>
        <row r="147">
          <cell r="B147" t="str">
            <v>PLGRUF995</v>
          </cell>
          <cell r="F147" t="str">
            <v>FPLGRUF995</v>
          </cell>
          <cell r="G147" t="str">
            <v>174-Misc Current &amp; Accrd Asset</v>
          </cell>
          <cell r="H147">
            <v>8961639.2200000007</v>
          </cell>
          <cell r="I147">
            <v>7975498.96</v>
          </cell>
          <cell r="J147">
            <v>986140.26</v>
          </cell>
          <cell r="L147" t="str">
            <v>Miscellaneous Current and Accrued Assets (174)</v>
          </cell>
          <cell r="M147">
            <v>0</v>
          </cell>
          <cell r="N147">
            <v>0</v>
          </cell>
          <cell r="P147">
            <v>8468569.0899999999</v>
          </cell>
        </row>
        <row r="148">
          <cell r="B148" t="str">
            <v>PLGRUF989</v>
          </cell>
          <cell r="F148" t="str">
            <v>FPLGRUF989</v>
          </cell>
          <cell r="G148" t="str">
            <v>Other</v>
          </cell>
          <cell r="H148">
            <v>34591794.049999997</v>
          </cell>
          <cell r="I148">
            <v>32165396.129999999</v>
          </cell>
          <cell r="J148">
            <v>2426397.92</v>
          </cell>
          <cell r="P148">
            <v>33378595.089999996</v>
          </cell>
        </row>
        <row r="149">
          <cell r="B149" t="str">
            <v>PLGRUF978</v>
          </cell>
          <cell r="F149" t="str">
            <v>FPLGRUF978</v>
          </cell>
          <cell r="G149" t="str">
            <v>Current Assets</v>
          </cell>
          <cell r="H149">
            <v>1873787419.8599999</v>
          </cell>
          <cell r="I149">
            <v>1798131772.21</v>
          </cell>
          <cell r="J149">
            <v>75655647.650000006</v>
          </cell>
          <cell r="L149">
            <v>0</v>
          </cell>
          <cell r="M149">
            <v>0</v>
          </cell>
          <cell r="N149">
            <v>0</v>
          </cell>
          <cell r="P149">
            <v>1835959596.0349998</v>
          </cell>
        </row>
        <row r="150">
          <cell r="B150">
            <v>181000</v>
          </cell>
          <cell r="F150" t="str">
            <v>9181000</v>
          </cell>
          <cell r="G150" t="str">
            <v>Unamortized Debt Expense</v>
          </cell>
          <cell r="H150">
            <v>83657242.170000002</v>
          </cell>
          <cell r="I150">
            <v>66086810.539999999</v>
          </cell>
          <cell r="J150">
            <v>17570431.629999999</v>
          </cell>
          <cell r="P150">
            <v>74872026.355000004</v>
          </cell>
        </row>
        <row r="151">
          <cell r="B151" t="str">
            <v>PLGRUF996</v>
          </cell>
          <cell r="F151" t="str">
            <v>FPLGRUF996</v>
          </cell>
          <cell r="G151" t="str">
            <v>181--Unamortized Debt Expense</v>
          </cell>
          <cell r="H151">
            <v>83657242.170000002</v>
          </cell>
          <cell r="I151">
            <v>66086810.539999999</v>
          </cell>
          <cell r="J151">
            <v>17570431.629999999</v>
          </cell>
          <cell r="L151" t="str">
            <v>Unamortized Debt Expenses (181)</v>
          </cell>
          <cell r="M151">
            <v>0</v>
          </cell>
          <cell r="N151">
            <v>0</v>
          </cell>
          <cell r="P151">
            <v>74872026.355000004</v>
          </cell>
        </row>
        <row r="152">
          <cell r="B152">
            <v>190110</v>
          </cell>
          <cell r="F152" t="str">
            <v>9190110</v>
          </cell>
          <cell r="G152" t="str">
            <v>Accm Deferred Income Taxes-Federal</v>
          </cell>
          <cell r="H152">
            <v>706367772</v>
          </cell>
          <cell r="I152">
            <v>678669519</v>
          </cell>
          <cell r="J152">
            <v>27698253</v>
          </cell>
          <cell r="L152">
            <v>0</v>
          </cell>
          <cell r="M152">
            <v>0</v>
          </cell>
          <cell r="N152">
            <v>0</v>
          </cell>
          <cell r="P152">
            <v>692518645.5</v>
          </cell>
        </row>
        <row r="153">
          <cell r="B153">
            <v>190111</v>
          </cell>
          <cell r="F153" t="str">
            <v>9190111</v>
          </cell>
          <cell r="G153" t="str">
            <v>Accm Deferred Inc Taxes-Federal Current</v>
          </cell>
          <cell r="H153">
            <v>105970280</v>
          </cell>
          <cell r="I153">
            <v>204492051</v>
          </cell>
          <cell r="J153">
            <v>-98521771</v>
          </cell>
          <cell r="P153">
            <v>155231165.5</v>
          </cell>
        </row>
        <row r="154">
          <cell r="B154">
            <v>190120</v>
          </cell>
          <cell r="F154" t="str">
            <v>9190120</v>
          </cell>
          <cell r="G154" t="str">
            <v>Accm Deferred Income Taxes-Fed-Storm Fd</v>
          </cell>
          <cell r="H154">
            <v>40248427</v>
          </cell>
          <cell r="I154">
            <v>39710916</v>
          </cell>
          <cell r="J154">
            <v>537511</v>
          </cell>
          <cell r="L154">
            <v>0</v>
          </cell>
          <cell r="M154">
            <v>0</v>
          </cell>
          <cell r="N154">
            <v>0</v>
          </cell>
          <cell r="P154">
            <v>39979671.5</v>
          </cell>
        </row>
        <row r="155">
          <cell r="B155">
            <v>190210</v>
          </cell>
          <cell r="F155" t="str">
            <v>9190210</v>
          </cell>
          <cell r="G155" t="str">
            <v>Accm Deferred Income Taxes-State</v>
          </cell>
          <cell r="H155">
            <v>117460999</v>
          </cell>
          <cell r="I155">
            <v>112855095</v>
          </cell>
          <cell r="J155">
            <v>4605904</v>
          </cell>
          <cell r="L155">
            <v>0</v>
          </cell>
          <cell r="N155">
            <v>0</v>
          </cell>
          <cell r="P155">
            <v>115158047</v>
          </cell>
        </row>
        <row r="156">
          <cell r="B156">
            <v>190211</v>
          </cell>
          <cell r="F156" t="str">
            <v>9190211</v>
          </cell>
          <cell r="G156" t="str">
            <v>Accm Deferred Income Taxes-State-Current</v>
          </cell>
          <cell r="H156">
            <v>17527161</v>
          </cell>
          <cell r="I156">
            <v>18672008</v>
          </cell>
          <cell r="J156">
            <v>-1144847</v>
          </cell>
          <cell r="L156">
            <v>0</v>
          </cell>
          <cell r="N156">
            <v>0</v>
          </cell>
          <cell r="P156">
            <v>18099584.5</v>
          </cell>
        </row>
        <row r="157">
          <cell r="B157">
            <v>190220</v>
          </cell>
          <cell r="F157" t="str">
            <v>9190220</v>
          </cell>
          <cell r="G157" t="str">
            <v>Accm Deferred Income Taxes-St-Storm Fd</v>
          </cell>
          <cell r="H157">
            <v>6692858</v>
          </cell>
          <cell r="I157">
            <v>6603476</v>
          </cell>
          <cell r="J157">
            <v>89382</v>
          </cell>
          <cell r="P157">
            <v>6648167</v>
          </cell>
        </row>
        <row r="158">
          <cell r="B158" t="str">
            <v>PLGRUF998</v>
          </cell>
          <cell r="F158" t="str">
            <v>FPLGRUF998</v>
          </cell>
          <cell r="G158" t="str">
            <v>190-Accum Deferred income Taxes</v>
          </cell>
          <cell r="H158">
            <v>994267497</v>
          </cell>
          <cell r="I158">
            <v>1061003065</v>
          </cell>
          <cell r="J158">
            <v>-66735568</v>
          </cell>
          <cell r="L158" t="str">
            <v>Accumulated Deferred Income Taxes (190)</v>
          </cell>
          <cell r="M158">
            <v>0</v>
          </cell>
          <cell r="N158">
            <v>0</v>
          </cell>
          <cell r="P158">
            <v>1027635281</v>
          </cell>
        </row>
        <row r="159">
          <cell r="B159">
            <v>182145</v>
          </cell>
          <cell r="F159" t="str">
            <v>9182145</v>
          </cell>
          <cell r="G159" t="str">
            <v>Extraord Prop Loss-Storm Deficiency</v>
          </cell>
          <cell r="H159">
            <v>37266917.520000003</v>
          </cell>
          <cell r="I159">
            <v>34994236.479999997</v>
          </cell>
          <cell r="J159">
            <v>2272681.04</v>
          </cell>
          <cell r="L159">
            <v>0</v>
          </cell>
          <cell r="M159">
            <v>0</v>
          </cell>
          <cell r="N159">
            <v>0</v>
          </cell>
          <cell r="P159">
            <v>36130577</v>
          </cell>
        </row>
        <row r="160">
          <cell r="B160">
            <v>182146</v>
          </cell>
          <cell r="F160" t="str">
            <v>9182146</v>
          </cell>
          <cell r="G160" t="str">
            <v>Extraord Prop Loss-Storm Deficiency Offset</v>
          </cell>
          <cell r="H160">
            <v>-37266917.520000003</v>
          </cell>
          <cell r="I160">
            <v>-34994236.479999997</v>
          </cell>
          <cell r="J160">
            <v>-2272681.04</v>
          </cell>
          <cell r="P160">
            <v>-36130577</v>
          </cell>
        </row>
        <row r="161">
          <cell r="B161" t="str">
            <v>PLGRUF9101</v>
          </cell>
          <cell r="F161" t="str">
            <v>FPLGRUF9101</v>
          </cell>
          <cell r="G161" t="str">
            <v>182-Extraordinary Property Losses</v>
          </cell>
          <cell r="H161">
            <v>0</v>
          </cell>
          <cell r="I161">
            <v>0</v>
          </cell>
          <cell r="J161">
            <v>0</v>
          </cell>
          <cell r="M161">
            <v>0</v>
          </cell>
          <cell r="N161">
            <v>0</v>
          </cell>
          <cell r="P161">
            <v>0</v>
          </cell>
        </row>
        <row r="162">
          <cell r="B162">
            <v>182301</v>
          </cell>
          <cell r="F162" t="str">
            <v>9182301</v>
          </cell>
          <cell r="G162" t="str">
            <v>Oth Reg Assets-Tax Audit Defncy Int</v>
          </cell>
          <cell r="H162">
            <v>6419814.9800000004</v>
          </cell>
          <cell r="I162">
            <v>12087328.18</v>
          </cell>
          <cell r="J162">
            <v>-5667513.2000000002</v>
          </cell>
          <cell r="P162">
            <v>9253571.5800000001</v>
          </cell>
        </row>
        <row r="163">
          <cell r="B163">
            <v>182306</v>
          </cell>
          <cell r="F163" t="str">
            <v>9182306</v>
          </cell>
          <cell r="G163" t="str">
            <v>Oth Reg Assets-Und Recovd Franch Fee</v>
          </cell>
          <cell r="H163">
            <v>7439625.7599999998</v>
          </cell>
          <cell r="I163">
            <v>7867809.5</v>
          </cell>
          <cell r="J163">
            <v>-428183.74</v>
          </cell>
          <cell r="P163">
            <v>7653717.6299999999</v>
          </cell>
        </row>
        <row r="164">
          <cell r="B164">
            <v>182310</v>
          </cell>
          <cell r="F164" t="str">
            <v>9182310</v>
          </cell>
          <cell r="G164" t="str">
            <v>Oth Reg Assets-FAS 109</v>
          </cell>
          <cell r="H164">
            <v>262569905.52000001</v>
          </cell>
          <cell r="I164">
            <v>247361739.52000001</v>
          </cell>
          <cell r="J164">
            <v>15208166</v>
          </cell>
          <cell r="P164">
            <v>254965822.52000001</v>
          </cell>
        </row>
        <row r="165">
          <cell r="B165">
            <v>182315</v>
          </cell>
          <cell r="F165" t="str">
            <v>9182315</v>
          </cell>
          <cell r="G165" t="str">
            <v>Oth Regulatory Assets(Proj vs A/E )CYRec</v>
          </cell>
          <cell r="H165">
            <v>0</v>
          </cell>
          <cell r="I165">
            <v>0.03</v>
          </cell>
          <cell r="J165">
            <v>-0.03</v>
          </cell>
          <cell r="P165">
            <v>1.4999999999999999E-2</v>
          </cell>
        </row>
        <row r="166">
          <cell r="B166">
            <v>182317</v>
          </cell>
          <cell r="F166" t="str">
            <v>9182317</v>
          </cell>
          <cell r="G166" t="str">
            <v>Oth Reg Assets-A/E vs TU NextYr Recov OM</v>
          </cell>
          <cell r="H166">
            <v>987872.88</v>
          </cell>
          <cell r="I166">
            <v>0</v>
          </cell>
          <cell r="J166">
            <v>987872.88</v>
          </cell>
          <cell r="L166">
            <v>0</v>
          </cell>
          <cell r="M166">
            <v>0</v>
          </cell>
          <cell r="N166">
            <v>0</v>
          </cell>
          <cell r="P166">
            <v>493936.44</v>
          </cell>
        </row>
        <row r="167">
          <cell r="B167">
            <v>182318</v>
          </cell>
          <cell r="F167" t="str">
            <v>9182318</v>
          </cell>
          <cell r="G167" t="str">
            <v>Oth Reg Assets-Recov O&amp;M Proj vs Act Cst</v>
          </cell>
          <cell r="H167">
            <v>0</v>
          </cell>
          <cell r="I167">
            <v>5522100.6399999997</v>
          </cell>
          <cell r="J167">
            <v>-5522100.6399999997</v>
          </cell>
          <cell r="P167">
            <v>2761050.32</v>
          </cell>
        </row>
        <row r="168">
          <cell r="B168">
            <v>182319</v>
          </cell>
          <cell r="F168" t="str">
            <v>9182319</v>
          </cell>
          <cell r="G168" t="str">
            <v>Oth Reg Assets-Nuc CurYr Prj V Act Cost</v>
          </cell>
          <cell r="H168">
            <v>0.02</v>
          </cell>
          <cell r="I168">
            <v>0</v>
          </cell>
          <cell r="J168">
            <v>0.02</v>
          </cell>
          <cell r="P168">
            <v>0.02</v>
          </cell>
        </row>
        <row r="169">
          <cell r="B169">
            <v>182321</v>
          </cell>
          <cell r="F169" t="str">
            <v>9182321</v>
          </cell>
          <cell r="G169" t="str">
            <v>Oth Reg Assets-Derivatives-Current</v>
          </cell>
          <cell r="H169">
            <v>364212199</v>
          </cell>
          <cell r="I169">
            <v>0</v>
          </cell>
          <cell r="J169">
            <v>364212199</v>
          </cell>
          <cell r="L169">
            <v>0</v>
          </cell>
          <cell r="N169">
            <v>0</v>
          </cell>
          <cell r="P169">
            <v>182106099.5</v>
          </cell>
        </row>
        <row r="170">
          <cell r="B170">
            <v>182322</v>
          </cell>
          <cell r="F170" t="str">
            <v>9182322</v>
          </cell>
          <cell r="G170" t="str">
            <v>Oth Reg Assets-Derivatives-Long Term</v>
          </cell>
          <cell r="H170">
            <v>0</v>
          </cell>
          <cell r="I170">
            <v>462373</v>
          </cell>
          <cell r="J170">
            <v>-462373</v>
          </cell>
          <cell r="P170">
            <v>231186.5</v>
          </cell>
        </row>
        <row r="171">
          <cell r="B171">
            <v>182323</v>
          </cell>
          <cell r="F171" t="str">
            <v>9182323</v>
          </cell>
          <cell r="G171" t="str">
            <v>Oth Regulatory Assets-EPU Asset Retiremt</v>
          </cell>
          <cell r="H171">
            <v>12502219.73</v>
          </cell>
          <cell r="I171">
            <v>20934931.690000001</v>
          </cell>
          <cell r="J171">
            <v>-8432711.9600000009</v>
          </cell>
          <cell r="P171">
            <v>16718575.710000001</v>
          </cell>
        </row>
        <row r="172">
          <cell r="B172">
            <v>182324</v>
          </cell>
          <cell r="F172" t="str">
            <v>9182324</v>
          </cell>
          <cell r="G172" t="str">
            <v>Oth Regulatory Assets-Fin48 Int St</v>
          </cell>
          <cell r="H172">
            <v>347025</v>
          </cell>
          <cell r="I172">
            <v>82849</v>
          </cell>
          <cell r="J172">
            <v>264176</v>
          </cell>
          <cell r="P172">
            <v>214937</v>
          </cell>
        </row>
        <row r="173">
          <cell r="B173">
            <v>182325</v>
          </cell>
          <cell r="F173" t="str">
            <v>9182325</v>
          </cell>
          <cell r="G173" t="str">
            <v>Oth Reg Assets-Nucl Proj G/U Carry Chg</v>
          </cell>
          <cell r="H173">
            <v>0</v>
          </cell>
          <cell r="I173">
            <v>8318875.5999999996</v>
          </cell>
          <cell r="J173">
            <v>-8318875.5999999996</v>
          </cell>
          <cell r="P173">
            <v>4159437.8</v>
          </cell>
        </row>
        <row r="174">
          <cell r="B174">
            <v>182326</v>
          </cell>
          <cell r="F174" t="str">
            <v>9182326</v>
          </cell>
          <cell r="G174" t="str">
            <v>Oth Reg Assets-Surplus Flowback</v>
          </cell>
          <cell r="H174">
            <v>792352867</v>
          </cell>
          <cell r="I174">
            <v>825141413</v>
          </cell>
          <cell r="J174">
            <v>-32788546</v>
          </cell>
          <cell r="P174">
            <v>808747140</v>
          </cell>
        </row>
        <row r="175">
          <cell r="B175">
            <v>182340</v>
          </cell>
          <cell r="F175" t="str">
            <v>9182340</v>
          </cell>
          <cell r="G175" t="str">
            <v>Oth Reg Assets-Glades Power Park</v>
          </cell>
          <cell r="H175">
            <v>0</v>
          </cell>
          <cell r="I175">
            <v>6817900.5</v>
          </cell>
          <cell r="J175">
            <v>-6817900.5</v>
          </cell>
          <cell r="P175">
            <v>3408950.25</v>
          </cell>
        </row>
        <row r="176">
          <cell r="B176">
            <v>182352</v>
          </cell>
          <cell r="F176" t="str">
            <v>9182352</v>
          </cell>
          <cell r="G176" t="str">
            <v>Oth Reg Asset-Storm Rcvry Prop-DF Tx</v>
          </cell>
          <cell r="H176">
            <v>189631906.97999999</v>
          </cell>
          <cell r="I176">
            <v>224626143.43000001</v>
          </cell>
          <cell r="J176">
            <v>-34994236.450000003</v>
          </cell>
          <cell r="P176">
            <v>207129025.20499998</v>
          </cell>
        </row>
        <row r="177">
          <cell r="B177">
            <v>182355</v>
          </cell>
          <cell r="F177" t="str">
            <v>9182355</v>
          </cell>
          <cell r="G177" t="str">
            <v>Oth Reg Assets-Strm Rcv-Ov/Un Tx Chg</v>
          </cell>
          <cell r="H177">
            <v>-1132169.1100000001</v>
          </cell>
          <cell r="I177">
            <v>-1565831.12</v>
          </cell>
          <cell r="J177">
            <v>433662.01</v>
          </cell>
          <cell r="P177">
            <v>-1349000.1150000002</v>
          </cell>
        </row>
        <row r="178">
          <cell r="B178">
            <v>182360</v>
          </cell>
          <cell r="F178" t="str">
            <v>9182360</v>
          </cell>
          <cell r="G178" t="str">
            <v>Oth Reg Asset-Underrecov-Eng Conserv</v>
          </cell>
          <cell r="H178">
            <v>3205384.45</v>
          </cell>
          <cell r="I178">
            <v>13895174.59</v>
          </cell>
          <cell r="J178">
            <v>-10689790.140000001</v>
          </cell>
          <cell r="P178">
            <v>8550279.5199999996</v>
          </cell>
        </row>
        <row r="179">
          <cell r="B179">
            <v>182361</v>
          </cell>
          <cell r="F179" t="str">
            <v>9182361</v>
          </cell>
          <cell r="G179" t="str">
            <v>Oth Reg Asset-Undrcv Fuel Cost FPSC Fuel</v>
          </cell>
          <cell r="H179">
            <v>256571851.13999999</v>
          </cell>
          <cell r="I179">
            <v>147865148.36000001</v>
          </cell>
          <cell r="J179">
            <v>108706702.78</v>
          </cell>
          <cell r="P179">
            <v>202218499.75</v>
          </cell>
        </row>
        <row r="180">
          <cell r="B180">
            <v>182362</v>
          </cell>
          <cell r="F180" t="str">
            <v>9182362</v>
          </cell>
          <cell r="G180" t="str">
            <v>Oth Reg Asset-Undrrcv A05 Capacity Costs</v>
          </cell>
          <cell r="H180">
            <v>0</v>
          </cell>
          <cell r="I180">
            <v>22216718</v>
          </cell>
          <cell r="J180">
            <v>-22216718</v>
          </cell>
          <cell r="P180">
            <v>11108359</v>
          </cell>
        </row>
        <row r="181">
          <cell r="B181">
            <v>182370</v>
          </cell>
          <cell r="F181" t="str">
            <v>9182370</v>
          </cell>
          <cell r="G181" t="str">
            <v>Oth Reg Ast-UndrcvFuelCost-FERC-Fuel</v>
          </cell>
          <cell r="H181">
            <v>319757.62</v>
          </cell>
          <cell r="I181">
            <v>16311.63</v>
          </cell>
          <cell r="J181">
            <v>303445.99</v>
          </cell>
          <cell r="P181">
            <v>168034.625</v>
          </cell>
        </row>
        <row r="182">
          <cell r="B182">
            <v>182371</v>
          </cell>
          <cell r="F182" t="str">
            <v>9182371</v>
          </cell>
          <cell r="G182" t="str">
            <v>Oth Reg Ast-UndrcvFuelCst-FERC/FKEC-Fuel</v>
          </cell>
          <cell r="H182">
            <v>57044.42</v>
          </cell>
          <cell r="I182">
            <v>7957.48</v>
          </cell>
          <cell r="J182">
            <v>49086.94</v>
          </cell>
          <cell r="P182">
            <v>32500.949999999997</v>
          </cell>
        </row>
        <row r="183">
          <cell r="B183">
            <v>182373</v>
          </cell>
          <cell r="F183" t="str">
            <v>9182373</v>
          </cell>
          <cell r="G183" t="str">
            <v>Oth Reg Asset-ConvITC Dpr Loss-EnvRec</v>
          </cell>
          <cell r="H183">
            <v>11422013</v>
          </cell>
          <cell r="I183">
            <v>11881961</v>
          </cell>
          <cell r="J183">
            <v>-459948</v>
          </cell>
          <cell r="P183">
            <v>11651987</v>
          </cell>
        </row>
        <row r="184">
          <cell r="B184">
            <v>182374</v>
          </cell>
          <cell r="F184" t="str">
            <v>9182374</v>
          </cell>
          <cell r="G184" t="str">
            <v>Oth Reg Asset-ITC Space Coast Deprc Loss</v>
          </cell>
          <cell r="H184">
            <v>4878253</v>
          </cell>
          <cell r="I184">
            <v>5071129</v>
          </cell>
          <cell r="J184">
            <v>-192876</v>
          </cell>
          <cell r="P184">
            <v>4974691</v>
          </cell>
        </row>
        <row r="185">
          <cell r="B185">
            <v>182375</v>
          </cell>
          <cell r="F185" t="str">
            <v>9182375</v>
          </cell>
          <cell r="G185" t="str">
            <v>Oth Reg Asset-ITC Martin Deprc Loss</v>
          </cell>
          <cell r="H185">
            <v>33604668</v>
          </cell>
          <cell r="I185">
            <v>34900104</v>
          </cell>
          <cell r="J185">
            <v>-1295436</v>
          </cell>
          <cell r="P185">
            <v>34252386</v>
          </cell>
        </row>
        <row r="186">
          <cell r="B186">
            <v>182376</v>
          </cell>
          <cell r="F186" t="str">
            <v>9182376</v>
          </cell>
          <cell r="G186" t="str">
            <v>Oth Reg Assets-Fuel FERC-City of Wachula</v>
          </cell>
          <cell r="H186">
            <v>4807.7299999999996</v>
          </cell>
          <cell r="I186">
            <v>494.44</v>
          </cell>
          <cell r="J186">
            <v>4313.29</v>
          </cell>
          <cell r="P186">
            <v>2651.0849999999996</v>
          </cell>
        </row>
        <row r="187">
          <cell r="B187">
            <v>182377</v>
          </cell>
          <cell r="F187" t="str">
            <v>9182377</v>
          </cell>
          <cell r="G187" t="str">
            <v>Other Reg Assets-FuelCity of Blountstown</v>
          </cell>
          <cell r="H187">
            <v>3158.45</v>
          </cell>
          <cell r="I187">
            <v>276.5</v>
          </cell>
          <cell r="J187">
            <v>2881.95</v>
          </cell>
          <cell r="P187">
            <v>1717.4749999999999</v>
          </cell>
        </row>
        <row r="188">
          <cell r="B188">
            <v>182384</v>
          </cell>
          <cell r="F188" t="str">
            <v>9182384</v>
          </cell>
          <cell r="G188" t="str">
            <v>Oth Reg Assets-SJRPP Railcar Lease</v>
          </cell>
          <cell r="H188">
            <v>296434</v>
          </cell>
          <cell r="I188">
            <v>423490</v>
          </cell>
          <cell r="J188">
            <v>-127056</v>
          </cell>
          <cell r="P188">
            <v>359962</v>
          </cell>
        </row>
        <row r="189">
          <cell r="B189" t="str">
            <v>PLGRUF9103</v>
          </cell>
          <cell r="F189" t="str">
            <v>FPLGRUF9103</v>
          </cell>
          <cell r="G189" t="str">
            <v>182-Other Regulatory Assets</v>
          </cell>
          <cell r="H189">
            <v>1945694639.5699999</v>
          </cell>
          <cell r="I189">
            <v>1593936397.97</v>
          </cell>
          <cell r="J189">
            <v>351758241.60000002</v>
          </cell>
          <cell r="L189" t="str">
            <v>Other Regulatory Assets (182.3)</v>
          </cell>
          <cell r="M189">
            <v>0</v>
          </cell>
          <cell r="N189">
            <v>0</v>
          </cell>
          <cell r="P189">
            <v>1769815518.77</v>
          </cell>
        </row>
        <row r="190">
          <cell r="B190">
            <v>183521</v>
          </cell>
          <cell r="F190" t="str">
            <v>9183521</v>
          </cell>
          <cell r="G190" t="str">
            <v>Prem Surv&amp;Invest Chrg-Desoto Solar PV</v>
          </cell>
          <cell r="H190">
            <v>2451595.92</v>
          </cell>
          <cell r="I190">
            <v>2435872.4300000002</v>
          </cell>
          <cell r="J190">
            <v>15723.49</v>
          </cell>
          <cell r="P190">
            <v>2443734.1749999998</v>
          </cell>
        </row>
        <row r="191">
          <cell r="B191">
            <v>183523</v>
          </cell>
          <cell r="F191" t="str">
            <v>9183523</v>
          </cell>
          <cell r="G191" t="str">
            <v>Prem Surv&amp;Invest Chrg-Rooftop Solar Gen</v>
          </cell>
          <cell r="H191">
            <v>173.35</v>
          </cell>
          <cell r="I191">
            <v>4299.2700000000004</v>
          </cell>
          <cell r="J191">
            <v>-4125.92</v>
          </cell>
          <cell r="P191">
            <v>2236.3100000000004</v>
          </cell>
        </row>
        <row r="192">
          <cell r="B192">
            <v>183531</v>
          </cell>
          <cell r="F192" t="str">
            <v>9183531</v>
          </cell>
          <cell r="G192" t="str">
            <v>Pre Sur&amp;Inv Chg-Turkey Pt Canal Monitoring</v>
          </cell>
          <cell r="H192">
            <v>307638.09999999998</v>
          </cell>
          <cell r="I192">
            <v>307638.09999999998</v>
          </cell>
          <cell r="J192">
            <v>0</v>
          </cell>
          <cell r="P192">
            <v>307638.09999999998</v>
          </cell>
        </row>
        <row r="193">
          <cell r="B193">
            <v>183534</v>
          </cell>
          <cell r="F193" t="str">
            <v>9183534</v>
          </cell>
          <cell r="G193" t="str">
            <v>Pre Sur&amp;Inv Chg-Hendry County CC Project</v>
          </cell>
          <cell r="H193">
            <v>2954361.57</v>
          </cell>
          <cell r="I193">
            <v>1889074.19</v>
          </cell>
          <cell r="J193">
            <v>1065287.3799999999</v>
          </cell>
          <cell r="P193">
            <v>2421717.88</v>
          </cell>
        </row>
        <row r="194">
          <cell r="B194">
            <v>183535</v>
          </cell>
          <cell r="F194" t="str">
            <v>9183535</v>
          </cell>
          <cell r="G194" t="str">
            <v>Pre Sur&amp;Inv Chg-Martin to PDC Pipeline</v>
          </cell>
          <cell r="H194">
            <v>52308.58</v>
          </cell>
          <cell r="I194">
            <v>52308.58</v>
          </cell>
          <cell r="J194">
            <v>0</v>
          </cell>
          <cell r="P194">
            <v>52308.58</v>
          </cell>
        </row>
        <row r="195">
          <cell r="B195">
            <v>183538</v>
          </cell>
          <cell r="F195" t="str">
            <v>9183538</v>
          </cell>
          <cell r="G195" t="str">
            <v>Pre Sur &amp; Inv Chg: GT Replace FTM and FTL</v>
          </cell>
          <cell r="H195">
            <v>778293.3</v>
          </cell>
          <cell r="I195">
            <v>748697.12</v>
          </cell>
          <cell r="J195">
            <v>29596.18</v>
          </cell>
          <cell r="P195">
            <v>763495.21</v>
          </cell>
        </row>
        <row r="196">
          <cell r="B196">
            <v>183555</v>
          </cell>
          <cell r="F196" t="str">
            <v>9183555</v>
          </cell>
          <cell r="G196" t="str">
            <v>Pre Sur&amp;Inv Chg-Babcock Ranch Solar</v>
          </cell>
          <cell r="H196">
            <v>1206698.6399999999</v>
          </cell>
          <cell r="I196">
            <v>1095277.8899999999</v>
          </cell>
          <cell r="J196">
            <v>111420.75</v>
          </cell>
          <cell r="P196">
            <v>1150988.2649999999</v>
          </cell>
        </row>
        <row r="197">
          <cell r="B197">
            <v>183558</v>
          </cell>
          <cell r="F197" t="str">
            <v>9183558</v>
          </cell>
          <cell r="G197" t="str">
            <v>Pre Sur&amp;Inv Chg-Northrop Grumman</v>
          </cell>
          <cell r="H197">
            <v>0</v>
          </cell>
          <cell r="I197">
            <v>6766.69</v>
          </cell>
          <cell r="J197">
            <v>-6766.69</v>
          </cell>
          <cell r="P197">
            <v>3383.3449999999998</v>
          </cell>
        </row>
        <row r="198">
          <cell r="B198">
            <v>183559</v>
          </cell>
          <cell r="F198" t="str">
            <v>9183559</v>
          </cell>
          <cell r="G198" t="str">
            <v>Pre Sur &amp; Inv Chg: Manatee Solar PV</v>
          </cell>
          <cell r="H198">
            <v>59948.27</v>
          </cell>
          <cell r="I198">
            <v>0</v>
          </cell>
          <cell r="J198">
            <v>59948.27</v>
          </cell>
          <cell r="P198">
            <v>59948.27</v>
          </cell>
        </row>
        <row r="199">
          <cell r="B199">
            <v>183660</v>
          </cell>
          <cell r="F199" t="str">
            <v>9183660</v>
          </cell>
          <cell r="G199" t="str">
            <v>Pre Sur&amp;Inv Chg-Transmistion Interconnect Study</v>
          </cell>
          <cell r="H199">
            <v>0</v>
          </cell>
          <cell r="I199">
            <v>75217.66</v>
          </cell>
          <cell r="J199">
            <v>-75217.66</v>
          </cell>
          <cell r="P199">
            <v>37608.83</v>
          </cell>
        </row>
        <row r="200">
          <cell r="B200">
            <v>183661</v>
          </cell>
          <cell r="F200" t="str">
            <v>9183661</v>
          </cell>
          <cell r="G200" t="str">
            <v>PreSur&amp;Inv Chg-Florida Pipeline Orlando to Martin</v>
          </cell>
          <cell r="H200">
            <v>0</v>
          </cell>
          <cell r="I200">
            <v>19.98</v>
          </cell>
          <cell r="J200">
            <v>-19.98</v>
          </cell>
          <cell r="P200">
            <v>9.99</v>
          </cell>
        </row>
        <row r="201">
          <cell r="B201">
            <v>183662</v>
          </cell>
          <cell r="F201" t="str">
            <v>9183662</v>
          </cell>
          <cell r="G201" t="str">
            <v>Pre Sur &amp; Inv Chg - Fukushima Response Initiative</v>
          </cell>
          <cell r="H201">
            <v>2917011.02</v>
          </cell>
          <cell r="I201">
            <v>1446999.33</v>
          </cell>
          <cell r="J201">
            <v>1470011.69</v>
          </cell>
          <cell r="L201">
            <v>0</v>
          </cell>
          <cell r="M201">
            <v>0</v>
          </cell>
          <cell r="N201">
            <v>0</v>
          </cell>
          <cell r="P201">
            <v>2182005.1749999998</v>
          </cell>
        </row>
        <row r="202">
          <cell r="B202">
            <v>183664</v>
          </cell>
          <cell r="F202" t="str">
            <v>9183664</v>
          </cell>
          <cell r="G202" t="str">
            <v>Pre Sur &amp; Inv Chg: PTN Cooling Canal Ultimate Heat</v>
          </cell>
          <cell r="H202">
            <v>1914930.94</v>
          </cell>
          <cell r="I202">
            <v>0</v>
          </cell>
          <cell r="J202">
            <v>1914930.94</v>
          </cell>
          <cell r="P202">
            <v>1914930.94</v>
          </cell>
        </row>
        <row r="203">
          <cell r="B203">
            <v>183665</v>
          </cell>
          <cell r="F203" t="str">
            <v>9183665</v>
          </cell>
          <cell r="G203" t="str">
            <v>Pre Sur &amp; Inv Chg: Okeechobee Energy Center</v>
          </cell>
          <cell r="H203">
            <v>283890.13</v>
          </cell>
          <cell r="I203">
            <v>0</v>
          </cell>
          <cell r="J203">
            <v>283890.13</v>
          </cell>
          <cell r="P203">
            <v>283890.13</v>
          </cell>
        </row>
        <row r="204">
          <cell r="B204">
            <v>183667</v>
          </cell>
          <cell r="F204" t="str">
            <v>9183667</v>
          </cell>
          <cell r="G204" t="str">
            <v>Pre Sur &amp; Inv Chg: Okeechobee County Solar</v>
          </cell>
          <cell r="H204">
            <v>28398.47</v>
          </cell>
          <cell r="I204">
            <v>0</v>
          </cell>
          <cell r="J204">
            <v>28398.47</v>
          </cell>
          <cell r="P204">
            <v>28398.47</v>
          </cell>
        </row>
        <row r="205">
          <cell r="B205">
            <v>183668</v>
          </cell>
          <cell r="F205" t="str">
            <v>9183668</v>
          </cell>
          <cell r="G205" t="str">
            <v>Pre Sur &amp; Inv Chg: Desoto Solar Phase 3</v>
          </cell>
          <cell r="H205">
            <v>205231.82</v>
          </cell>
          <cell r="I205">
            <v>0</v>
          </cell>
          <cell r="J205">
            <v>205231.82</v>
          </cell>
          <cell r="P205">
            <v>205231.82</v>
          </cell>
        </row>
        <row r="206">
          <cell r="B206" t="str">
            <v>PLGRUF9104</v>
          </cell>
          <cell r="F206" t="str">
            <v>FPLGRUF9104</v>
          </cell>
          <cell r="G206" t="str">
            <v>183-Prlm Survey Invstig Chrgs (*)</v>
          </cell>
          <cell r="H206">
            <v>13160480.109999999</v>
          </cell>
          <cell r="I206">
            <v>8062171.2400000002</v>
          </cell>
          <cell r="J206">
            <v>5098308.87</v>
          </cell>
          <cell r="L206" t="str">
            <v>Prelim. Survey and Investigation Charges (Electric) (183)</v>
          </cell>
          <cell r="M206">
            <v>0</v>
          </cell>
          <cell r="N206">
            <v>0</v>
          </cell>
          <cell r="P206">
            <v>10611325.675000001</v>
          </cell>
        </row>
        <row r="207">
          <cell r="B207">
            <v>184000</v>
          </cell>
          <cell r="F207" t="str">
            <v>9184000</v>
          </cell>
          <cell r="G207" t="str">
            <v>Clearing Accounts</v>
          </cell>
          <cell r="H207">
            <v>8413.99</v>
          </cell>
          <cell r="I207">
            <v>3003.83</v>
          </cell>
          <cell r="J207">
            <v>5410.16</v>
          </cell>
          <cell r="P207">
            <v>5708.91</v>
          </cell>
        </row>
        <row r="208">
          <cell r="B208" t="str">
            <v>PLGRUF9105</v>
          </cell>
          <cell r="F208" t="str">
            <v>FPLGRUF9105</v>
          </cell>
          <cell r="G208" t="str">
            <v>184-Clearing Accounts</v>
          </cell>
          <cell r="H208">
            <v>8413.99</v>
          </cell>
          <cell r="I208">
            <v>3003.83</v>
          </cell>
          <cell r="J208">
            <v>5410.16</v>
          </cell>
          <cell r="L208" t="str">
            <v>Clearing Accounts (184)</v>
          </cell>
          <cell r="M208">
            <v>0</v>
          </cell>
          <cell r="N208">
            <v>0</v>
          </cell>
          <cell r="P208">
            <v>5708.91</v>
          </cell>
        </row>
        <row r="209">
          <cell r="B209">
            <v>186100</v>
          </cell>
          <cell r="F209" t="str">
            <v>9186100</v>
          </cell>
          <cell r="G209" t="str">
            <v>Misce Deferred Debits</v>
          </cell>
          <cell r="H209">
            <v>339061647.63999999</v>
          </cell>
          <cell r="I209">
            <v>4898118.1399999997</v>
          </cell>
          <cell r="J209">
            <v>334163529.5</v>
          </cell>
          <cell r="P209">
            <v>171979882.88999999</v>
          </cell>
        </row>
        <row r="210">
          <cell r="B210">
            <v>186102</v>
          </cell>
          <cell r="F210" t="str">
            <v>9186102</v>
          </cell>
          <cell r="G210" t="str">
            <v>Misc Deferred Debits-FIN48 L/T Int Rec</v>
          </cell>
          <cell r="H210">
            <v>981106</v>
          </cell>
          <cell r="I210">
            <v>981106</v>
          </cell>
          <cell r="J210">
            <v>0</v>
          </cell>
          <cell r="P210">
            <v>981106</v>
          </cell>
        </row>
        <row r="211">
          <cell r="B211">
            <v>186176</v>
          </cell>
          <cell r="F211" t="str">
            <v>9186176</v>
          </cell>
          <cell r="G211" t="str">
            <v>Misc Deferred Debits- Storm Recovery</v>
          </cell>
          <cell r="H211">
            <v>92354203.200000003</v>
          </cell>
          <cell r="I211">
            <v>1617738721.1600001</v>
          </cell>
          <cell r="J211">
            <v>-1525384517.96</v>
          </cell>
          <cell r="P211">
            <v>855046462.18000007</v>
          </cell>
        </row>
        <row r="212">
          <cell r="B212">
            <v>186181</v>
          </cell>
          <cell r="F212" t="str">
            <v>9186181</v>
          </cell>
          <cell r="G212" t="str">
            <v>Misc Deferred Debits-Storm Offset</v>
          </cell>
          <cell r="H212">
            <v>-92369474.659999996</v>
          </cell>
          <cell r="I212">
            <v>-1617738721.1600001</v>
          </cell>
          <cell r="J212">
            <v>1525369246.5</v>
          </cell>
          <cell r="P212">
            <v>-855054097.91000009</v>
          </cell>
        </row>
        <row r="213">
          <cell r="B213">
            <v>186190</v>
          </cell>
          <cell r="F213" t="str">
            <v>9186190</v>
          </cell>
          <cell r="G213" t="str">
            <v>Misc Deferred Debits-Defer Pension Debit</v>
          </cell>
          <cell r="H213">
            <v>1189172556.8199999</v>
          </cell>
          <cell r="I213">
            <v>1142118821.8199999</v>
          </cell>
          <cell r="J213">
            <v>47053735</v>
          </cell>
          <cell r="P213">
            <v>1165645689.3199999</v>
          </cell>
        </row>
        <row r="214">
          <cell r="B214">
            <v>186216</v>
          </cell>
          <cell r="F214" t="str">
            <v>9186216</v>
          </cell>
          <cell r="G214" t="str">
            <v>Misc Deferred Debits:GO Gain</v>
          </cell>
          <cell r="H214">
            <v>798212.31</v>
          </cell>
          <cell r="I214">
            <v>587436.34</v>
          </cell>
          <cell r="J214">
            <v>210775.97</v>
          </cell>
          <cell r="P214">
            <v>692824.32499999995</v>
          </cell>
        </row>
        <row r="215">
          <cell r="B215">
            <v>186415</v>
          </cell>
          <cell r="F215" t="str">
            <v>9186415</v>
          </cell>
          <cell r="G215" t="str">
            <v>Misc Deferred Debits-SJRPP R&amp;R Fund</v>
          </cell>
          <cell r="H215">
            <v>33732507</v>
          </cell>
          <cell r="I215">
            <v>33732507</v>
          </cell>
          <cell r="J215">
            <v>0</v>
          </cell>
          <cell r="P215">
            <v>33732507</v>
          </cell>
        </row>
        <row r="216">
          <cell r="B216">
            <v>186427</v>
          </cell>
          <cell r="F216" t="str">
            <v>9186427</v>
          </cell>
          <cell r="G216" t="str">
            <v>Misc Deferred Debits-Scherer 4</v>
          </cell>
          <cell r="H216">
            <v>45143.56</v>
          </cell>
          <cell r="I216">
            <v>1216440.27</v>
          </cell>
          <cell r="J216">
            <v>-1171296.71</v>
          </cell>
          <cell r="P216">
            <v>630791.91500000004</v>
          </cell>
        </row>
        <row r="217">
          <cell r="B217">
            <v>186500</v>
          </cell>
          <cell r="F217" t="str">
            <v>9186500</v>
          </cell>
          <cell r="G217" t="str">
            <v>Misc Deferred Debits-Right of Way &amp; Land</v>
          </cell>
          <cell r="H217">
            <v>60150.28</v>
          </cell>
          <cell r="I217">
            <v>79602.42</v>
          </cell>
          <cell r="J217">
            <v>-19452.14</v>
          </cell>
          <cell r="P217">
            <v>69876.350000000006</v>
          </cell>
        </row>
        <row r="218">
          <cell r="B218">
            <v>186650</v>
          </cell>
          <cell r="F218" t="str">
            <v>9186650</v>
          </cell>
          <cell r="G218" t="str">
            <v>Misc Deferred Debits-Gen Perform Incentive Factor</v>
          </cell>
          <cell r="H218">
            <v>11806416</v>
          </cell>
          <cell r="I218">
            <v>0</v>
          </cell>
          <cell r="J218">
            <v>11806416</v>
          </cell>
          <cell r="L218">
            <v>0</v>
          </cell>
          <cell r="M218">
            <v>0</v>
          </cell>
          <cell r="N218">
            <v>0</v>
          </cell>
          <cell r="P218">
            <v>11806416</v>
          </cell>
        </row>
        <row r="219">
          <cell r="B219">
            <v>186928</v>
          </cell>
          <cell r="F219" t="str">
            <v>9186928</v>
          </cell>
          <cell r="G219" t="str">
            <v>Misc Deferred Debits-Rate Case Excl Base</v>
          </cell>
          <cell r="H219">
            <v>0</v>
          </cell>
          <cell r="I219">
            <v>133625</v>
          </cell>
          <cell r="J219">
            <v>-133625</v>
          </cell>
          <cell r="P219">
            <v>66812.5</v>
          </cell>
        </row>
        <row r="220">
          <cell r="B220">
            <v>186929</v>
          </cell>
          <cell r="F220" t="str">
            <v>9186929</v>
          </cell>
          <cell r="G220" t="str">
            <v>Misc Deferred Debits-Rate Case Incl Base</v>
          </cell>
          <cell r="H220">
            <v>1962499.92</v>
          </cell>
          <cell r="I220">
            <v>2943749.88</v>
          </cell>
          <cell r="J220">
            <v>-981249.96</v>
          </cell>
          <cell r="L220">
            <v>0</v>
          </cell>
          <cell r="M220">
            <v>0</v>
          </cell>
          <cell r="N220">
            <v>0</v>
          </cell>
          <cell r="P220">
            <v>2453124.9</v>
          </cell>
        </row>
        <row r="221">
          <cell r="B221" t="str">
            <v>PLGRUF9107</v>
          </cell>
          <cell r="F221" t="str">
            <v>FPLGRUF9107</v>
          </cell>
          <cell r="G221" t="str">
            <v>186-Misc Deferred Debits</v>
          </cell>
          <cell r="H221">
            <v>1577604968.0699999</v>
          </cell>
          <cell r="I221">
            <v>1186691406.8699999</v>
          </cell>
          <cell r="J221">
            <v>390913561.19999999</v>
          </cell>
          <cell r="L221" t="str">
            <v>Miscellaneous Deferred Debits (186)</v>
          </cell>
          <cell r="M221">
            <v>0</v>
          </cell>
          <cell r="N221">
            <v>0</v>
          </cell>
          <cell r="P221">
            <v>1382148187.4699998</v>
          </cell>
        </row>
        <row r="222">
          <cell r="B222">
            <v>189000</v>
          </cell>
          <cell r="F222" t="str">
            <v>9189000</v>
          </cell>
          <cell r="G222" t="str">
            <v>Unamortized Loss on Reacquired Debt</v>
          </cell>
          <cell r="H222">
            <v>15260715.16</v>
          </cell>
          <cell r="I222">
            <v>17508403.48</v>
          </cell>
          <cell r="J222">
            <v>-2247688.3199999998</v>
          </cell>
          <cell r="P222">
            <v>16384559.32</v>
          </cell>
        </row>
        <row r="223">
          <cell r="B223" t="str">
            <v>PLGRUF9111</v>
          </cell>
          <cell r="F223" t="str">
            <v>FPLGRUF9111</v>
          </cell>
          <cell r="G223" t="str">
            <v>189-Unamortz Loss Reacquired Debt</v>
          </cell>
          <cell r="H223">
            <v>15260715.16</v>
          </cell>
          <cell r="I223">
            <v>17508403.48</v>
          </cell>
          <cell r="J223">
            <v>-2247688.3199999998</v>
          </cell>
          <cell r="L223" t="str">
            <v>Unamortized Loss on Reaquired Debt (189)</v>
          </cell>
          <cell r="M223">
            <v>0</v>
          </cell>
          <cell r="N223">
            <v>0</v>
          </cell>
          <cell r="P223">
            <v>16384559.32</v>
          </cell>
        </row>
        <row r="224">
          <cell r="B224" t="str">
            <v>PLGRUF999</v>
          </cell>
          <cell r="F224" t="str">
            <v>FPLGRUF999</v>
          </cell>
          <cell r="G224" t="str">
            <v>Other (*)</v>
          </cell>
          <cell r="H224">
            <v>3551729216.9000001</v>
          </cell>
          <cell r="I224">
            <v>2806201383.3899999</v>
          </cell>
          <cell r="J224">
            <v>745527833.50999999</v>
          </cell>
          <cell r="P224">
            <v>3178965300.145</v>
          </cell>
        </row>
        <row r="225">
          <cell r="B225" t="str">
            <v>PLGRUF9108</v>
          </cell>
          <cell r="F225" t="str">
            <v>FPLGRUF9108</v>
          </cell>
          <cell r="G225" t="str">
            <v>Deferred Debits</v>
          </cell>
          <cell r="H225">
            <v>4629653956.0699997</v>
          </cell>
          <cell r="I225">
            <v>3933291258.9299998</v>
          </cell>
          <cell r="J225">
            <v>696362697.13999999</v>
          </cell>
          <cell r="P225">
            <v>4281472607.5</v>
          </cell>
        </row>
        <row r="226">
          <cell r="B226" t="str">
            <v>PLGRUF96</v>
          </cell>
          <cell r="F226" t="str">
            <v>FPLGRUF96</v>
          </cell>
          <cell r="G226" t="str">
            <v>Assets</v>
          </cell>
          <cell r="H226">
            <v>38678263905.559998</v>
          </cell>
          <cell r="I226">
            <v>35867448507.650002</v>
          </cell>
          <cell r="J226">
            <v>2810815397.9099998</v>
          </cell>
          <cell r="L226" t="str">
            <v>TOTAL ASSETS (lines 14-16, 32, 67, and 84)</v>
          </cell>
          <cell r="M226">
            <v>38678263905.559998</v>
          </cell>
          <cell r="N226">
            <v>-2810815397.909996</v>
          </cell>
          <cell r="P226">
            <v>37272856206.604996</v>
          </cell>
        </row>
        <row r="227">
          <cell r="B227">
            <v>201000</v>
          </cell>
          <cell r="F227" t="str">
            <v>9201000</v>
          </cell>
          <cell r="G227" t="str">
            <v>Common Stock Issued</v>
          </cell>
          <cell r="H227">
            <v>-1373068514.9200001</v>
          </cell>
          <cell r="I227">
            <v>-1373068514.9200001</v>
          </cell>
          <cell r="J227">
            <v>0</v>
          </cell>
          <cell r="P227">
            <v>-1373068514.9200001</v>
          </cell>
        </row>
        <row r="228">
          <cell r="B228" t="str">
            <v>PLGRUF925</v>
          </cell>
          <cell r="F228" t="str">
            <v>FPLGRUF925</v>
          </cell>
          <cell r="G228" t="str">
            <v>201-Common Stock Issued</v>
          </cell>
          <cell r="H228">
            <v>-1373068514.9200001</v>
          </cell>
          <cell r="I228">
            <v>-1373068514.9200001</v>
          </cell>
          <cell r="J228">
            <v>0</v>
          </cell>
          <cell r="L228" t="str">
            <v>Common Stock Issued (201)</v>
          </cell>
          <cell r="M228">
            <v>0</v>
          </cell>
          <cell r="P228">
            <v>-1373068514.9200001</v>
          </cell>
        </row>
        <row r="229">
          <cell r="B229" t="str">
            <v>PLGRUF922</v>
          </cell>
          <cell r="F229" t="str">
            <v>FPLGRUF922</v>
          </cell>
          <cell r="G229" t="str">
            <v>Common Stock</v>
          </cell>
          <cell r="H229">
            <v>-1373068514.9200001</v>
          </cell>
          <cell r="I229">
            <v>-1373068514.9200001</v>
          </cell>
          <cell r="J229">
            <v>0</v>
          </cell>
          <cell r="P229">
            <v>-1373068514.9200001</v>
          </cell>
        </row>
        <row r="230">
          <cell r="B230">
            <v>211000</v>
          </cell>
          <cell r="F230" t="str">
            <v>9211000</v>
          </cell>
          <cell r="G230" t="str">
            <v>Miscellaneous Paid-in Capital</v>
          </cell>
          <cell r="H230">
            <v>-6281993846.4899998</v>
          </cell>
          <cell r="I230">
            <v>-6182000000</v>
          </cell>
          <cell r="J230">
            <v>-99993846.489999995</v>
          </cell>
          <cell r="P230">
            <v>-6231996923.2449999</v>
          </cell>
        </row>
        <row r="231">
          <cell r="B231" t="str">
            <v>PLGRUF928</v>
          </cell>
          <cell r="F231" t="str">
            <v>FPLGRUF928</v>
          </cell>
          <cell r="G231" t="str">
            <v>211-Misc Paid In Capital</v>
          </cell>
          <cell r="H231">
            <v>-6281993846.4899998</v>
          </cell>
          <cell r="I231">
            <v>-6182000000</v>
          </cell>
          <cell r="J231">
            <v>-99993846.489999995</v>
          </cell>
          <cell r="L231" t="str">
            <v>Other Paid-In Capital (208-211)</v>
          </cell>
          <cell r="M231">
            <v>0</v>
          </cell>
          <cell r="P231">
            <v>-6231996923.2449999</v>
          </cell>
        </row>
        <row r="232">
          <cell r="B232" t="str">
            <v>PLGRUF923</v>
          </cell>
          <cell r="F232" t="str">
            <v>FPLGRUF923</v>
          </cell>
          <cell r="G232" t="str">
            <v>Paid-In-Capital</v>
          </cell>
          <cell r="H232">
            <v>-6281993846.4899998</v>
          </cell>
          <cell r="I232">
            <v>-6182000000</v>
          </cell>
          <cell r="J232">
            <v>-99993846.489999995</v>
          </cell>
          <cell r="P232">
            <v>-6231996923.2449999</v>
          </cell>
        </row>
        <row r="233">
          <cell r="B233">
            <v>214000</v>
          </cell>
          <cell r="F233" t="str">
            <v>9214000</v>
          </cell>
          <cell r="G233" t="str">
            <v>Capital Stock Expense</v>
          </cell>
          <cell r="H233">
            <v>3741472.16</v>
          </cell>
          <cell r="I233">
            <v>3741472.16</v>
          </cell>
          <cell r="J233">
            <v>0</v>
          </cell>
          <cell r="P233">
            <v>3741472.16</v>
          </cell>
        </row>
        <row r="234">
          <cell r="B234" t="str">
            <v>PLGRUF930</v>
          </cell>
          <cell r="F234" t="str">
            <v>FPLGRUF930</v>
          </cell>
          <cell r="G234" t="str">
            <v>214-Capital Stock Expense</v>
          </cell>
          <cell r="H234">
            <v>3741472.16</v>
          </cell>
          <cell r="I234">
            <v>3741472.16</v>
          </cell>
          <cell r="J234">
            <v>0</v>
          </cell>
          <cell r="L234" t="str">
            <v>(Less) Capital Stock Expense (214)</v>
          </cell>
          <cell r="M234">
            <v>0</v>
          </cell>
          <cell r="N234">
            <v>0</v>
          </cell>
          <cell r="P234">
            <v>3741472.16</v>
          </cell>
        </row>
        <row r="235">
          <cell r="B235" t="str">
            <v>PLGRUF9116</v>
          </cell>
          <cell r="F235" t="str">
            <v>FPLGRUF9116</v>
          </cell>
          <cell r="G235" t="str">
            <v>Capital Stock Premium &amp; Exp</v>
          </cell>
          <cell r="H235">
            <v>3741472.16</v>
          </cell>
          <cell r="I235">
            <v>3741472.16</v>
          </cell>
          <cell r="J235">
            <v>0</v>
          </cell>
          <cell r="P235">
            <v>3741472.16</v>
          </cell>
        </row>
        <row r="236">
          <cell r="B236">
            <v>216000</v>
          </cell>
          <cell r="F236" t="str">
            <v>9216000</v>
          </cell>
          <cell r="G236" t="str">
            <v>Unappropriated Retained Earnings-FERC</v>
          </cell>
          <cell r="H236">
            <v>-5532381180.25</v>
          </cell>
          <cell r="I236">
            <v>-5253866113.8400002</v>
          </cell>
          <cell r="J236">
            <v>-278515066.41000003</v>
          </cell>
          <cell r="L236">
            <v>0</v>
          </cell>
          <cell r="M236">
            <v>0</v>
          </cell>
          <cell r="N236">
            <v>0</v>
          </cell>
          <cell r="P236">
            <v>-5393123647.0450001</v>
          </cell>
        </row>
        <row r="237">
          <cell r="B237" t="str">
            <v>PLGRUF9267</v>
          </cell>
          <cell r="F237" t="str">
            <v>FPLGRUF9267</v>
          </cell>
          <cell r="G237" t="str">
            <v>216-Unapprop Retained Earnings</v>
          </cell>
          <cell r="H237">
            <v>-5532381180.25</v>
          </cell>
          <cell r="I237">
            <v>-5253866113.8400002</v>
          </cell>
          <cell r="J237">
            <v>-278515066.41000003</v>
          </cell>
          <cell r="L237" t="str">
            <v>Retained Earnings (215, 215.1, 216)</v>
          </cell>
          <cell r="M237">
            <v>0</v>
          </cell>
          <cell r="N237">
            <v>0</v>
          </cell>
          <cell r="O237" t="str">
            <v>Difference is delta between 2013 vs. 2014</v>
          </cell>
          <cell r="P237">
            <v>-5393123647.0450001</v>
          </cell>
        </row>
        <row r="238">
          <cell r="B238">
            <v>438000</v>
          </cell>
          <cell r="F238" t="str">
            <v>9438000</v>
          </cell>
          <cell r="G238" t="str">
            <v>Dividends Declared-Common Stock</v>
          </cell>
          <cell r="H238">
            <v>1550000000</v>
          </cell>
          <cell r="I238">
            <v>1070000000</v>
          </cell>
          <cell r="J238">
            <v>480000000</v>
          </cell>
          <cell r="L238">
            <v>0</v>
          </cell>
          <cell r="N238">
            <v>0</v>
          </cell>
          <cell r="P238">
            <v>1310000000</v>
          </cell>
        </row>
        <row r="239">
          <cell r="B239" t="str">
            <v>PLGRUF9270</v>
          </cell>
          <cell r="F239" t="str">
            <v>FPLGRUF9270</v>
          </cell>
          <cell r="G239" t="str">
            <v>438-Dividends Declared-Comm Stk</v>
          </cell>
          <cell r="H239">
            <v>1550000000</v>
          </cell>
          <cell r="I239">
            <v>1070000000</v>
          </cell>
          <cell r="J239">
            <v>480000000</v>
          </cell>
          <cell r="L239">
            <v>0</v>
          </cell>
          <cell r="M239">
            <v>0</v>
          </cell>
          <cell r="N239">
            <v>0</v>
          </cell>
          <cell r="P239">
            <v>1310000000</v>
          </cell>
        </row>
        <row r="240">
          <cell r="B240" t="str">
            <v>PLGRUF931</v>
          </cell>
          <cell r="F240" t="str">
            <v>FPLGRUF931</v>
          </cell>
          <cell r="G240" t="str">
            <v>Retained Earnings</v>
          </cell>
          <cell r="H240">
            <v>-3982381180.25</v>
          </cell>
          <cell r="I240">
            <v>-4183866113.8400002</v>
          </cell>
          <cell r="J240">
            <v>201484933.59</v>
          </cell>
          <cell r="P240">
            <v>-4083123647.0450001</v>
          </cell>
        </row>
        <row r="241">
          <cell r="B241" t="str">
            <v>PLGRUF934</v>
          </cell>
          <cell r="F241" t="str">
            <v>FPLGRUF934</v>
          </cell>
          <cell r="G241" t="str">
            <v>Common Shrhldrs Eqty</v>
          </cell>
          <cell r="H241">
            <v>-11633702069.5</v>
          </cell>
          <cell r="I241">
            <v>-11735193156.6</v>
          </cell>
          <cell r="J241">
            <v>101491087.09999999</v>
          </cell>
          <cell r="L241">
            <v>0</v>
          </cell>
          <cell r="N241">
            <v>0</v>
          </cell>
          <cell r="P241">
            <v>-11684447613.049999</v>
          </cell>
        </row>
        <row r="242">
          <cell r="B242">
            <v>221000</v>
          </cell>
          <cell r="F242" t="str">
            <v>9221000</v>
          </cell>
          <cell r="G242" t="str">
            <v>Bonds</v>
          </cell>
          <cell r="H242">
            <v>-9123270000</v>
          </cell>
          <cell r="I242">
            <v>-8123270000</v>
          </cell>
          <cell r="J242">
            <v>-1000000000</v>
          </cell>
          <cell r="L242">
            <v>0</v>
          </cell>
          <cell r="N242">
            <v>0</v>
          </cell>
          <cell r="P242">
            <v>-8623270000</v>
          </cell>
        </row>
        <row r="243">
          <cell r="B243" t="str">
            <v>PLGRUF9271</v>
          </cell>
          <cell r="F243" t="str">
            <v>FPLGRUF9271</v>
          </cell>
          <cell r="G243" t="str">
            <v>221-Bonds</v>
          </cell>
          <cell r="H243">
            <v>-9123270000</v>
          </cell>
          <cell r="I243">
            <v>-8123270000</v>
          </cell>
          <cell r="J243">
            <v>-1000000000</v>
          </cell>
          <cell r="L243" t="str">
            <v>Bonds (221)</v>
          </cell>
          <cell r="M243">
            <v>0</v>
          </cell>
          <cell r="P243">
            <v>-8623270000</v>
          </cell>
        </row>
        <row r="244">
          <cell r="B244" t="str">
            <v>PLGRUF932</v>
          </cell>
          <cell r="F244" t="str">
            <v>FPLGRUF932</v>
          </cell>
          <cell r="G244" t="str">
            <v>Bonds</v>
          </cell>
          <cell r="H244">
            <v>-9123270000</v>
          </cell>
          <cell r="I244">
            <v>-8123270000</v>
          </cell>
          <cell r="J244">
            <v>-1000000000</v>
          </cell>
          <cell r="L244">
            <v>0</v>
          </cell>
          <cell r="N244">
            <v>0</v>
          </cell>
          <cell r="P244">
            <v>-8623270000</v>
          </cell>
        </row>
        <row r="245">
          <cell r="B245">
            <v>224000</v>
          </cell>
          <cell r="F245" t="str">
            <v>9224000</v>
          </cell>
          <cell r="G245" t="str">
            <v>Other Long-Term Debt</v>
          </cell>
          <cell r="H245">
            <v>0</v>
          </cell>
          <cell r="I245">
            <v>-300000000</v>
          </cell>
          <cell r="J245">
            <v>300000000</v>
          </cell>
          <cell r="L245">
            <v>0</v>
          </cell>
          <cell r="N245">
            <v>0</v>
          </cell>
          <cell r="P245">
            <v>-150000000</v>
          </cell>
        </row>
        <row r="246">
          <cell r="B246" t="str">
            <v>PLGRUF933</v>
          </cell>
          <cell r="F246" t="str">
            <v>FPLGRUF933</v>
          </cell>
          <cell r="G246" t="str">
            <v>224-Other Long Term Debt</v>
          </cell>
          <cell r="H246">
            <v>0</v>
          </cell>
          <cell r="I246">
            <v>-300000000</v>
          </cell>
          <cell r="J246">
            <v>300000000</v>
          </cell>
          <cell r="L246" t="str">
            <v>Other Long-Term Debt (224)</v>
          </cell>
          <cell r="M246">
            <v>0</v>
          </cell>
          <cell r="P246">
            <v>-150000000</v>
          </cell>
        </row>
        <row r="247">
          <cell r="B247">
            <v>226000</v>
          </cell>
          <cell r="F247" t="str">
            <v>9226000</v>
          </cell>
          <cell r="G247" t="str">
            <v>Unamortized Discount LT Debt</v>
          </cell>
          <cell r="H247">
            <v>35973038.640000001</v>
          </cell>
          <cell r="I247">
            <v>35440569.020000003</v>
          </cell>
          <cell r="J247">
            <v>532469.62</v>
          </cell>
          <cell r="L247">
            <v>0</v>
          </cell>
          <cell r="N247">
            <v>0</v>
          </cell>
          <cell r="P247">
            <v>35706803.829999998</v>
          </cell>
        </row>
        <row r="248">
          <cell r="B248" t="str">
            <v>PLGRUF9113</v>
          </cell>
          <cell r="F248" t="str">
            <v>FPLGRUF9113</v>
          </cell>
          <cell r="G248" t="str">
            <v>226-Unamortized Discount On LTD</v>
          </cell>
          <cell r="H248">
            <v>35973038.640000001</v>
          </cell>
          <cell r="I248">
            <v>35440569.020000003</v>
          </cell>
          <cell r="J248">
            <v>532469.62</v>
          </cell>
          <cell r="L248" t="str">
            <v>(Less) Unamortized Discount on Long-Term Debt-Debit (226)</v>
          </cell>
          <cell r="M248">
            <v>0</v>
          </cell>
          <cell r="N248">
            <v>0</v>
          </cell>
          <cell r="P248">
            <v>35706803.829999998</v>
          </cell>
        </row>
        <row r="249">
          <cell r="B249" t="str">
            <v>PLGRUF991</v>
          </cell>
          <cell r="F249" t="str">
            <v>FPLGRUF991</v>
          </cell>
          <cell r="G249" t="str">
            <v>Unamort Prem &amp; Disc On Ltd</v>
          </cell>
          <cell r="H249">
            <v>35973038.640000001</v>
          </cell>
          <cell r="I249">
            <v>35440569.020000003</v>
          </cell>
          <cell r="J249">
            <v>532469.62</v>
          </cell>
          <cell r="P249">
            <v>35706803.829999998</v>
          </cell>
        </row>
        <row r="250">
          <cell r="B250" t="str">
            <v>PLGRUF924</v>
          </cell>
          <cell r="F250" t="str">
            <v>FPLGRUF924</v>
          </cell>
          <cell r="G250" t="str">
            <v>Capitalization</v>
          </cell>
          <cell r="H250">
            <v>-20720999030.860001</v>
          </cell>
          <cell r="I250">
            <v>-20123022587.580002</v>
          </cell>
          <cell r="J250">
            <v>-597976443.27999997</v>
          </cell>
          <cell r="L250">
            <v>0</v>
          </cell>
          <cell r="N250">
            <v>0</v>
          </cell>
          <cell r="P250">
            <v>-20422010809.220001</v>
          </cell>
        </row>
        <row r="251">
          <cell r="B251">
            <v>228100</v>
          </cell>
          <cell r="F251" t="str">
            <v>9228100</v>
          </cell>
          <cell r="G251" t="str">
            <v>Accm Prov Property Insur-Storm FD</v>
          </cell>
          <cell r="H251">
            <v>-121688362.25</v>
          </cell>
          <cell r="I251">
            <v>-120063234.06</v>
          </cell>
          <cell r="J251">
            <v>-1625128.19</v>
          </cell>
          <cell r="P251">
            <v>-120875798.155</v>
          </cell>
        </row>
        <row r="252">
          <cell r="B252">
            <v>228106</v>
          </cell>
          <cell r="F252" t="str">
            <v>9228106</v>
          </cell>
          <cell r="G252" t="str">
            <v>Accm Prov Prop Ins-Non Retail Port Storm Rec</v>
          </cell>
          <cell r="H252">
            <v>331108.15999999997</v>
          </cell>
          <cell r="I252">
            <v>453456.06</v>
          </cell>
          <cell r="J252">
            <v>-122347.9</v>
          </cell>
          <cell r="L252">
            <v>0</v>
          </cell>
          <cell r="N252">
            <v>0</v>
          </cell>
          <cell r="P252">
            <v>392282.11</v>
          </cell>
        </row>
        <row r="253">
          <cell r="B253" t="str">
            <v>PLGRUF9115</v>
          </cell>
          <cell r="F253" t="str">
            <v>FPLGRUF9115</v>
          </cell>
          <cell r="G253" t="str">
            <v>228-Accum Prov For Prop Insurance-228</v>
          </cell>
          <cell r="H253">
            <v>-121357254.09</v>
          </cell>
          <cell r="I253">
            <v>-119609778</v>
          </cell>
          <cell r="J253">
            <v>-1747476.09</v>
          </cell>
          <cell r="L253" t="str">
            <v>Accumulated Provision for Property Insurance (228.1)</v>
          </cell>
          <cell r="M253">
            <v>0</v>
          </cell>
          <cell r="N253">
            <v>0</v>
          </cell>
          <cell r="P253">
            <v>-120483516.045</v>
          </cell>
        </row>
        <row r="254">
          <cell r="B254" t="str">
            <v>PLGRUF9114</v>
          </cell>
          <cell r="F254" t="str">
            <v>FPLGRUF9114</v>
          </cell>
          <cell r="G254" t="str">
            <v>Property insurance-Strm Damage</v>
          </cell>
          <cell r="H254">
            <v>-121357254.09</v>
          </cell>
          <cell r="I254">
            <v>-119609778</v>
          </cell>
          <cell r="J254">
            <v>-1747476.09</v>
          </cell>
          <cell r="L254">
            <v>0</v>
          </cell>
          <cell r="N254">
            <v>0</v>
          </cell>
          <cell r="P254">
            <v>-120483516.045</v>
          </cell>
        </row>
        <row r="255">
          <cell r="B255">
            <v>227100</v>
          </cell>
          <cell r="F255" t="str">
            <v>9227100</v>
          </cell>
          <cell r="G255" t="str">
            <v>Obligations Under Capt Lease-Non Nuclear</v>
          </cell>
          <cell r="H255">
            <v>-53410608.229999997</v>
          </cell>
          <cell r="I255">
            <v>-53864740.579999998</v>
          </cell>
          <cell r="J255">
            <v>454132.35</v>
          </cell>
          <cell r="P255">
            <v>-53637674.405000001</v>
          </cell>
        </row>
        <row r="256">
          <cell r="B256" t="str">
            <v>PLGRUF9118</v>
          </cell>
          <cell r="F256" t="str">
            <v>FPLGRUF9118</v>
          </cell>
          <cell r="G256" t="str">
            <v>227-Oblig under Capital Leases</v>
          </cell>
          <cell r="H256">
            <v>-53410608.229999997</v>
          </cell>
          <cell r="I256">
            <v>-53864740.579999998</v>
          </cell>
          <cell r="J256">
            <v>454132.35</v>
          </cell>
          <cell r="L256" t="str">
            <v>Obligations Under Capital Leases - Noncurrent (227)</v>
          </cell>
          <cell r="M256">
            <v>0</v>
          </cell>
          <cell r="P256">
            <v>-53637674.405000001</v>
          </cell>
        </row>
        <row r="257">
          <cell r="B257">
            <v>228200</v>
          </cell>
          <cell r="F257" t="str">
            <v>9228200</v>
          </cell>
          <cell r="G257" t="str">
            <v>Accm Provision for Injuries &amp; Damages</v>
          </cell>
          <cell r="H257">
            <v>-24369709.16</v>
          </cell>
          <cell r="I257">
            <v>-23243572.640000001</v>
          </cell>
          <cell r="J257">
            <v>-1126136.52</v>
          </cell>
          <cell r="P257">
            <v>-23806640.899999999</v>
          </cell>
        </row>
        <row r="258">
          <cell r="B258" t="str">
            <v>PLGRUF9121</v>
          </cell>
          <cell r="F258" t="str">
            <v>FPLGRUF9121</v>
          </cell>
          <cell r="G258" t="str">
            <v>228-Accum Prov For Injury &amp; Damage</v>
          </cell>
          <cell r="H258">
            <v>-24369709.16</v>
          </cell>
          <cell r="I258">
            <v>-23243572.640000001</v>
          </cell>
          <cell r="J258">
            <v>-1126136.52</v>
          </cell>
          <cell r="L258" t="str">
            <v>Accumulated Provision for Injuries and Damages (228.2)</v>
          </cell>
          <cell r="M258">
            <v>0</v>
          </cell>
          <cell r="P258">
            <v>-23806640.899999999</v>
          </cell>
        </row>
        <row r="259">
          <cell r="B259">
            <v>228408</v>
          </cell>
          <cell r="F259" t="str">
            <v>9228408</v>
          </cell>
          <cell r="G259" t="str">
            <v>Accm Misc Oper Provisions-Nuclear Maint</v>
          </cell>
          <cell r="H259">
            <v>-50122553.810000002</v>
          </cell>
          <cell r="I259">
            <v>-69659546.879999995</v>
          </cell>
          <cell r="J259">
            <v>19536993.07</v>
          </cell>
          <cell r="L259">
            <v>0</v>
          </cell>
          <cell r="N259">
            <v>0</v>
          </cell>
          <cell r="P259">
            <v>-59891050.344999999</v>
          </cell>
        </row>
        <row r="260">
          <cell r="B260">
            <v>228414</v>
          </cell>
          <cell r="F260" t="str">
            <v>9228414</v>
          </cell>
          <cell r="G260" t="str">
            <v>Accm Misc Oper Provision-Nuc End of Life</v>
          </cell>
          <cell r="H260">
            <v>-19278430.719999999</v>
          </cell>
          <cell r="I260">
            <v>-17870953.719999999</v>
          </cell>
          <cell r="J260">
            <v>-1407477</v>
          </cell>
          <cell r="L260">
            <v>0</v>
          </cell>
          <cell r="N260">
            <v>0</v>
          </cell>
          <cell r="P260">
            <v>-18574692.219999999</v>
          </cell>
        </row>
        <row r="261">
          <cell r="B261">
            <v>228416</v>
          </cell>
          <cell r="F261" t="str">
            <v>9228416</v>
          </cell>
          <cell r="G261" t="str">
            <v>Accm Misc Oper Prov-Nuclear Last Core</v>
          </cell>
          <cell r="H261">
            <v>-77141788.480000004</v>
          </cell>
          <cell r="I261">
            <v>-65388091.359999999</v>
          </cell>
          <cell r="J261">
            <v>-11753697.119999999</v>
          </cell>
          <cell r="P261">
            <v>-71264939.920000002</v>
          </cell>
        </row>
        <row r="262">
          <cell r="B262" t="str">
            <v>PLGRUF9122</v>
          </cell>
          <cell r="F262" t="str">
            <v>FPLGRUF9122</v>
          </cell>
          <cell r="G262" t="str">
            <v>228-Accum Misc Operating Prov</v>
          </cell>
          <cell r="H262">
            <v>-146542773.00999999</v>
          </cell>
          <cell r="I262">
            <v>-152918591.96000001</v>
          </cell>
          <cell r="J262">
            <v>6375818.9500000002</v>
          </cell>
          <cell r="L262" t="str">
            <v>Accumulated Miscellaneous Operating Provisions (228.4)</v>
          </cell>
          <cell r="M262">
            <v>0</v>
          </cell>
          <cell r="N262">
            <v>0</v>
          </cell>
          <cell r="P262">
            <v>-149730682.48500001</v>
          </cell>
        </row>
        <row r="263">
          <cell r="B263">
            <v>229100</v>
          </cell>
          <cell r="F263" t="str">
            <v>9229100</v>
          </cell>
          <cell r="G263" t="str">
            <v>Accm Provision for Rate Refunds-FPSC</v>
          </cell>
          <cell r="H263">
            <v>-41796</v>
          </cell>
          <cell r="I263">
            <v>0</v>
          </cell>
          <cell r="J263">
            <v>-41796</v>
          </cell>
          <cell r="P263">
            <v>-41796</v>
          </cell>
        </row>
        <row r="264">
          <cell r="B264" t="str">
            <v>PLGRUF9123</v>
          </cell>
          <cell r="F264" t="str">
            <v>FPLGRUF9123</v>
          </cell>
          <cell r="G264" t="str">
            <v>229-Accum Prov For Rate Refund</v>
          </cell>
          <cell r="H264">
            <v>-41796</v>
          </cell>
          <cell r="I264">
            <v>0</v>
          </cell>
          <cell r="J264">
            <v>-41796</v>
          </cell>
          <cell r="L264" t="str">
            <v>Accumulated Provision for Rate Refunds (229)</v>
          </cell>
          <cell r="M264">
            <v>0</v>
          </cell>
          <cell r="P264">
            <v>-41796</v>
          </cell>
        </row>
        <row r="265">
          <cell r="B265">
            <v>228300</v>
          </cell>
          <cell r="F265" t="str">
            <v>9228300</v>
          </cell>
          <cell r="G265" t="str">
            <v>Accm Provision Pensions &amp; Benefits</v>
          </cell>
          <cell r="H265">
            <v>-5935607.3300000001</v>
          </cell>
          <cell r="I265">
            <v>-4057328.56</v>
          </cell>
          <cell r="J265">
            <v>-1878278.77</v>
          </cell>
          <cell r="L265">
            <v>0</v>
          </cell>
          <cell r="N265">
            <v>0</v>
          </cell>
          <cell r="P265">
            <v>-4996467.9450000003</v>
          </cell>
        </row>
        <row r="266">
          <cell r="B266">
            <v>228370</v>
          </cell>
          <cell r="F266" t="str">
            <v>9228370</v>
          </cell>
          <cell r="G266" t="str">
            <v>Accm Prov Pens &amp; Benft-Post Retirmt Benf</v>
          </cell>
          <cell r="H266">
            <v>-214710758.03999999</v>
          </cell>
          <cell r="I266">
            <v>-227652800.65000001</v>
          </cell>
          <cell r="J266">
            <v>12942042.609999999</v>
          </cell>
          <cell r="L266">
            <v>0</v>
          </cell>
          <cell r="N266">
            <v>0</v>
          </cell>
          <cell r="P266">
            <v>-221181779.345</v>
          </cell>
        </row>
        <row r="267">
          <cell r="B267">
            <v>228380</v>
          </cell>
          <cell r="F267" t="str">
            <v>9228380</v>
          </cell>
          <cell r="G267" t="str">
            <v>Accm Prov Pens &amp; Benft-Post RetireFAS112</v>
          </cell>
          <cell r="H267">
            <v>-24099000</v>
          </cell>
          <cell r="I267">
            <v>-28104000</v>
          </cell>
          <cell r="J267">
            <v>4005000</v>
          </cell>
          <cell r="L267">
            <v>0</v>
          </cell>
          <cell r="N267">
            <v>0</v>
          </cell>
          <cell r="P267">
            <v>-26101500</v>
          </cell>
        </row>
        <row r="268">
          <cell r="B268" t="str">
            <v>PLGRUF9124</v>
          </cell>
          <cell r="F268" t="str">
            <v>FPLGRUF9124</v>
          </cell>
          <cell r="G268" t="str">
            <v>228-Pensions &amp; Benefits</v>
          </cell>
          <cell r="H268">
            <v>-244745365.37</v>
          </cell>
          <cell r="I268">
            <v>-259814129.21000001</v>
          </cell>
          <cell r="J268">
            <v>15068763.84</v>
          </cell>
          <cell r="L268" t="str">
            <v>Accumulated Provision for Pensions and Benefits (228.3)</v>
          </cell>
          <cell r="M268">
            <v>0</v>
          </cell>
          <cell r="P268">
            <v>-252279747.29000002</v>
          </cell>
        </row>
        <row r="269">
          <cell r="B269" t="str">
            <v>PLGRUF9131</v>
          </cell>
          <cell r="F269" t="str">
            <v>FPLGRUF9131</v>
          </cell>
          <cell r="G269" t="str">
            <v>injuries &amp; Damages &amp; Other(*)</v>
          </cell>
          <cell r="H269">
            <v>-469110251.76999998</v>
          </cell>
          <cell r="I269">
            <v>-489841034.38999999</v>
          </cell>
          <cell r="J269">
            <v>20730782.620000001</v>
          </cell>
          <cell r="P269">
            <v>-479475643.07999998</v>
          </cell>
        </row>
        <row r="270">
          <cell r="B270">
            <v>230143</v>
          </cell>
          <cell r="F270" t="str">
            <v>9230143</v>
          </cell>
          <cell r="G270" t="str">
            <v>Asset Retirement Obligations-Liability</v>
          </cell>
          <cell r="H270">
            <v>-1354985297.8499999</v>
          </cell>
          <cell r="I270">
            <v>-1284474821.8699999</v>
          </cell>
          <cell r="J270">
            <v>-70510475.980000004</v>
          </cell>
          <cell r="P270">
            <v>-1319730059.8599999</v>
          </cell>
        </row>
        <row r="271">
          <cell r="B271">
            <v>230205</v>
          </cell>
          <cell r="F271" t="str">
            <v>9230205</v>
          </cell>
          <cell r="G271" t="str">
            <v>Asset Retirement Obligations-Asbestos</v>
          </cell>
          <cell r="H271">
            <v>-156975.43</v>
          </cell>
          <cell r="I271">
            <v>-156975.43</v>
          </cell>
          <cell r="J271">
            <v>0</v>
          </cell>
          <cell r="L271">
            <v>0</v>
          </cell>
          <cell r="N271">
            <v>0</v>
          </cell>
          <cell r="P271">
            <v>-156975.43</v>
          </cell>
        </row>
        <row r="272">
          <cell r="B272" t="str">
            <v>PLGRUF9137</v>
          </cell>
          <cell r="F272" t="str">
            <v>FPLGRUF9137</v>
          </cell>
          <cell r="G272" t="str">
            <v>230-Asset Retirement Obligation</v>
          </cell>
          <cell r="H272">
            <v>-1355142273.28</v>
          </cell>
          <cell r="I272">
            <v>-1284631797.3</v>
          </cell>
          <cell r="J272">
            <v>-70510475.980000004</v>
          </cell>
          <cell r="L272" t="str">
            <v>Asset Retirement Obligations (230)</v>
          </cell>
          <cell r="M272">
            <v>0</v>
          </cell>
          <cell r="N272">
            <v>0</v>
          </cell>
          <cell r="P272">
            <v>-1319887035.29</v>
          </cell>
        </row>
        <row r="273">
          <cell r="B273" t="str">
            <v>PLGRUF9127</v>
          </cell>
          <cell r="F273" t="str">
            <v>FPLGRUF9127</v>
          </cell>
          <cell r="G273" t="str">
            <v>Other NonCurrent Liabilities</v>
          </cell>
          <cell r="H273">
            <v>-1945609779.1400001</v>
          </cell>
          <cell r="I273">
            <v>-1894082609.6900001</v>
          </cell>
          <cell r="J273">
            <v>-51527169.450000003</v>
          </cell>
          <cell r="P273">
            <v>-1919846194.415</v>
          </cell>
        </row>
        <row r="274">
          <cell r="B274">
            <v>231200</v>
          </cell>
          <cell r="F274" t="str">
            <v>9231200</v>
          </cell>
          <cell r="G274" t="str">
            <v>Notes Payable</v>
          </cell>
          <cell r="H274">
            <v>-1141967000</v>
          </cell>
          <cell r="I274">
            <v>-204000000</v>
          </cell>
          <cell r="J274">
            <v>-937967000</v>
          </cell>
          <cell r="L274">
            <v>0</v>
          </cell>
          <cell r="N274">
            <v>0</v>
          </cell>
          <cell r="P274">
            <v>-672983500</v>
          </cell>
        </row>
        <row r="275">
          <cell r="B275" t="str">
            <v>PLGRUF9126</v>
          </cell>
          <cell r="F275" t="str">
            <v>FPLGRUF9126</v>
          </cell>
          <cell r="G275" t="str">
            <v>231-Notes Payable</v>
          </cell>
          <cell r="H275">
            <v>-1141967000</v>
          </cell>
          <cell r="I275">
            <v>-204000000</v>
          </cell>
          <cell r="J275">
            <v>-937967000</v>
          </cell>
          <cell r="L275" t="str">
            <v>Notes Payable (231)</v>
          </cell>
          <cell r="M275">
            <v>0</v>
          </cell>
          <cell r="P275">
            <v>-672983500</v>
          </cell>
        </row>
        <row r="276">
          <cell r="B276" t="str">
            <v>PLGRUF9125</v>
          </cell>
          <cell r="F276" t="str">
            <v>FPLGRUF9125</v>
          </cell>
          <cell r="G276" t="str">
            <v>Notes Payable</v>
          </cell>
          <cell r="H276">
            <v>-1141967000</v>
          </cell>
          <cell r="I276">
            <v>-204000000</v>
          </cell>
          <cell r="J276">
            <v>-937967000</v>
          </cell>
          <cell r="L276">
            <v>0</v>
          </cell>
          <cell r="N276">
            <v>0</v>
          </cell>
          <cell r="P276">
            <v>-672983500</v>
          </cell>
        </row>
        <row r="277">
          <cell r="B277">
            <v>232100</v>
          </cell>
          <cell r="F277" t="str">
            <v>9232100</v>
          </cell>
          <cell r="G277" t="str">
            <v>Accounts Payable</v>
          </cell>
          <cell r="H277">
            <v>166556537.27000001</v>
          </cell>
          <cell r="I277">
            <v>140473085.97999999</v>
          </cell>
          <cell r="J277">
            <v>26083451.289999999</v>
          </cell>
          <cell r="P277">
            <v>153514811.625</v>
          </cell>
        </row>
        <row r="278">
          <cell r="B278">
            <v>232105</v>
          </cell>
          <cell r="F278" t="str">
            <v>9232105</v>
          </cell>
          <cell r="G278" t="str">
            <v>Accounts Payable - Construction Payable</v>
          </cell>
          <cell r="H278">
            <v>-157398006.96000001</v>
          </cell>
          <cell r="I278">
            <v>-138814205.75999999</v>
          </cell>
          <cell r="J278">
            <v>-18583801.199999999</v>
          </cell>
          <cell r="P278">
            <v>-148106106.36000001</v>
          </cell>
        </row>
        <row r="279">
          <cell r="B279">
            <v>232110</v>
          </cell>
          <cell r="F279" t="str">
            <v>9232110</v>
          </cell>
          <cell r="G279" t="str">
            <v>Accounts Payable - Accrued Payroll</v>
          </cell>
          <cell r="H279">
            <v>-9793022.7799999993</v>
          </cell>
          <cell r="I279">
            <v>-46319667.590000004</v>
          </cell>
          <cell r="J279">
            <v>36526644.810000002</v>
          </cell>
          <cell r="P279">
            <v>-28056345.185000002</v>
          </cell>
        </row>
        <row r="280">
          <cell r="B280">
            <v>232130</v>
          </cell>
          <cell r="F280" t="str">
            <v>9232130</v>
          </cell>
          <cell r="G280" t="str">
            <v>Accounts Payable - Fuel Liability</v>
          </cell>
          <cell r="H280">
            <v>-233597225.15000001</v>
          </cell>
          <cell r="I280">
            <v>-241987075.97</v>
          </cell>
          <cell r="J280">
            <v>8389850.8200000003</v>
          </cell>
          <cell r="L280">
            <v>0</v>
          </cell>
          <cell r="N280">
            <v>0</v>
          </cell>
          <cell r="P280">
            <v>-237792150.56</v>
          </cell>
        </row>
        <row r="281">
          <cell r="B281">
            <v>232180</v>
          </cell>
          <cell r="F281" t="str">
            <v>9232180</v>
          </cell>
          <cell r="G281" t="str">
            <v>Accounts Payable-Deductions</v>
          </cell>
          <cell r="H281">
            <v>-123150.44</v>
          </cell>
          <cell r="I281">
            <v>-86138.62</v>
          </cell>
          <cell r="J281">
            <v>-37011.82</v>
          </cell>
          <cell r="P281">
            <v>-104644.53</v>
          </cell>
        </row>
        <row r="282">
          <cell r="B282">
            <v>232220</v>
          </cell>
          <cell r="F282" t="str">
            <v>9232220</v>
          </cell>
          <cell r="G282" t="str">
            <v>Accouts Payable-DVTR Payroll</v>
          </cell>
          <cell r="H282">
            <v>0.27</v>
          </cell>
          <cell r="I282">
            <v>0.27</v>
          </cell>
          <cell r="J282">
            <v>0</v>
          </cell>
          <cell r="L282">
            <v>0</v>
          </cell>
          <cell r="N282">
            <v>0</v>
          </cell>
          <cell r="P282">
            <v>0.27</v>
          </cell>
        </row>
        <row r="283">
          <cell r="B283">
            <v>232670</v>
          </cell>
          <cell r="F283" t="str">
            <v>9232670</v>
          </cell>
          <cell r="G283" t="str">
            <v>Accts Pay - Trade &amp; GRIR &amp; Disc &amp; Freight Clr</v>
          </cell>
          <cell r="H283">
            <v>-297063171.61000001</v>
          </cell>
          <cell r="I283">
            <v>-230722697.88999999</v>
          </cell>
          <cell r="J283">
            <v>-66340473.719999999</v>
          </cell>
          <cell r="P283">
            <v>-263892934.75</v>
          </cell>
        </row>
        <row r="284">
          <cell r="B284">
            <v>232684</v>
          </cell>
          <cell r="F284" t="str">
            <v>9232684</v>
          </cell>
          <cell r="G284" t="str">
            <v>Accounts Payable-Nuclear Fuel Invoices</v>
          </cell>
          <cell r="H284">
            <v>-93905.19</v>
          </cell>
          <cell r="I284">
            <v>-6106861.9000000004</v>
          </cell>
          <cell r="J284">
            <v>6012956.71</v>
          </cell>
          <cell r="P284">
            <v>-3100383.5450000004</v>
          </cell>
        </row>
        <row r="285">
          <cell r="B285" t="str">
            <v>PLGRUF9142</v>
          </cell>
          <cell r="F285" t="str">
            <v>FPLGRUF9142</v>
          </cell>
          <cell r="G285" t="str">
            <v>232-Accounts Payable (*)</v>
          </cell>
          <cell r="H285">
            <v>-531511944.58999997</v>
          </cell>
          <cell r="I285">
            <v>-523563561.48000002</v>
          </cell>
          <cell r="J285">
            <v>-7948383.1100000003</v>
          </cell>
          <cell r="L285" t="str">
            <v>Accounts Payable (232)</v>
          </cell>
          <cell r="M285">
            <v>0</v>
          </cell>
          <cell r="P285">
            <v>-527537753.03499997</v>
          </cell>
        </row>
        <row r="286">
          <cell r="B286">
            <v>234000</v>
          </cell>
          <cell r="F286" t="str">
            <v>9234000</v>
          </cell>
          <cell r="G286" t="str">
            <v>Accounts Payable to Associated Co's</v>
          </cell>
          <cell r="H286">
            <v>-40933158.93</v>
          </cell>
          <cell r="I286">
            <v>-28561435.969999999</v>
          </cell>
          <cell r="J286">
            <v>-12371722.960000001</v>
          </cell>
          <cell r="L286">
            <v>0</v>
          </cell>
          <cell r="N286">
            <v>0</v>
          </cell>
          <cell r="P286">
            <v>-34747297.450000003</v>
          </cell>
        </row>
        <row r="287">
          <cell r="B287" t="str">
            <v>PLGRUF9143</v>
          </cell>
          <cell r="F287" t="str">
            <v>FPLGRUF9143</v>
          </cell>
          <cell r="G287" t="str">
            <v>234-Accounts Payable Assoc-COS</v>
          </cell>
          <cell r="H287">
            <v>-40933158.93</v>
          </cell>
          <cell r="I287">
            <v>-28561435.969999999</v>
          </cell>
          <cell r="J287">
            <v>-12371722.960000001</v>
          </cell>
          <cell r="L287" t="str">
            <v>Accounts Payable to Associated Companies (234)</v>
          </cell>
          <cell r="M287">
            <v>0</v>
          </cell>
          <cell r="N287">
            <v>0</v>
          </cell>
          <cell r="P287">
            <v>-34747297.450000003</v>
          </cell>
        </row>
        <row r="288">
          <cell r="B288">
            <v>235100</v>
          </cell>
          <cell r="F288" t="str">
            <v>9235100</v>
          </cell>
          <cell r="G288" t="str">
            <v>Customer Deposits</v>
          </cell>
          <cell r="H288">
            <v>-457568220.29000002</v>
          </cell>
          <cell r="I288">
            <v>-447354087.20999998</v>
          </cell>
          <cell r="J288">
            <v>-10214133.08</v>
          </cell>
          <cell r="P288">
            <v>-452461153.75</v>
          </cell>
        </row>
        <row r="289">
          <cell r="B289">
            <v>235600</v>
          </cell>
          <cell r="F289" t="str">
            <v>9235600</v>
          </cell>
          <cell r="G289" t="str">
            <v>Customer deposits-Non Electric</v>
          </cell>
          <cell r="H289">
            <v>-64024.34</v>
          </cell>
          <cell r="I289">
            <v>-64024.34</v>
          </cell>
          <cell r="J289">
            <v>0</v>
          </cell>
          <cell r="P289">
            <v>-64024.34</v>
          </cell>
        </row>
        <row r="290">
          <cell r="B290" t="str">
            <v>PLGRUF9144</v>
          </cell>
          <cell r="F290" t="str">
            <v>FPLGRUF9144</v>
          </cell>
          <cell r="G290" t="str">
            <v>235-Customer Deposits</v>
          </cell>
          <cell r="H290">
            <v>-457632244.63</v>
          </cell>
          <cell r="I290">
            <v>-447418111.55000001</v>
          </cell>
          <cell r="J290">
            <v>-10214133.08</v>
          </cell>
          <cell r="L290" t="str">
            <v>Customer Deposits (235)</v>
          </cell>
          <cell r="M290">
            <v>0</v>
          </cell>
          <cell r="N290">
            <v>0</v>
          </cell>
          <cell r="P290">
            <v>-452525178.09000003</v>
          </cell>
        </row>
        <row r="291">
          <cell r="B291">
            <v>236100</v>
          </cell>
          <cell r="F291" t="str">
            <v>9236100</v>
          </cell>
          <cell r="G291" t="str">
            <v>Taxes Accr-Federal Inc Tax</v>
          </cell>
          <cell r="H291">
            <v>27220039.91</v>
          </cell>
          <cell r="I291">
            <v>7931197.1799999997</v>
          </cell>
          <cell r="J291">
            <v>19288842.73</v>
          </cell>
          <cell r="L291">
            <v>0</v>
          </cell>
          <cell r="N291">
            <v>0</v>
          </cell>
          <cell r="P291">
            <v>17575618.545000002</v>
          </cell>
        </row>
        <row r="292">
          <cell r="B292">
            <v>236110</v>
          </cell>
          <cell r="F292" t="str">
            <v>9236110</v>
          </cell>
          <cell r="G292" t="str">
            <v>Taxes Accr-State Inc Tax</v>
          </cell>
          <cell r="H292">
            <v>-8667290.4800000004</v>
          </cell>
          <cell r="I292">
            <v>-42655046.18</v>
          </cell>
          <cell r="J292">
            <v>33987755.700000003</v>
          </cell>
          <cell r="L292">
            <v>0</v>
          </cell>
          <cell r="P292">
            <v>-25661168.329999998</v>
          </cell>
        </row>
        <row r="293">
          <cell r="B293">
            <v>236200</v>
          </cell>
          <cell r="F293" t="str">
            <v>9236200</v>
          </cell>
          <cell r="G293" t="str">
            <v>Taxes Accrued-Other</v>
          </cell>
          <cell r="H293">
            <v>-1295.0999999999999</v>
          </cell>
          <cell r="I293">
            <v>0</v>
          </cell>
          <cell r="J293">
            <v>-1295.0999999999999</v>
          </cell>
          <cell r="L293">
            <v>0</v>
          </cell>
          <cell r="N293">
            <v>0</v>
          </cell>
          <cell r="P293">
            <v>-1295.0999999999999</v>
          </cell>
        </row>
        <row r="294">
          <cell r="B294">
            <v>236205</v>
          </cell>
          <cell r="F294" t="str">
            <v>9236205</v>
          </cell>
          <cell r="G294" t="str">
            <v>Taxes Accrued-Real &amp; Personal Property</v>
          </cell>
          <cell r="H294">
            <v>-4670034.51</v>
          </cell>
          <cell r="I294">
            <v>-4372427.37</v>
          </cell>
          <cell r="J294">
            <v>-297607.14</v>
          </cell>
          <cell r="L294">
            <v>0</v>
          </cell>
          <cell r="N294">
            <v>0</v>
          </cell>
          <cell r="P294">
            <v>-4521230.9399999995</v>
          </cell>
        </row>
        <row r="295">
          <cell r="B295">
            <v>236210</v>
          </cell>
          <cell r="F295" t="str">
            <v>9236210</v>
          </cell>
          <cell r="G295" t="str">
            <v>Taxes Accrued-Franchise Tax</v>
          </cell>
          <cell r="H295">
            <v>-60333753.240000002</v>
          </cell>
          <cell r="I295">
            <v>-59680245.710000001</v>
          </cell>
          <cell r="J295">
            <v>-653507.53</v>
          </cell>
          <cell r="L295">
            <v>0</v>
          </cell>
          <cell r="P295">
            <v>-60006999.475000001</v>
          </cell>
        </row>
        <row r="296">
          <cell r="B296">
            <v>236215</v>
          </cell>
          <cell r="F296" t="str">
            <v>9236215</v>
          </cell>
          <cell r="G296" t="str">
            <v>Taxes Accrued-Federal Unemployment</v>
          </cell>
          <cell r="H296">
            <v>-83812.740000000005</v>
          </cell>
          <cell r="I296">
            <v>0</v>
          </cell>
          <cell r="J296">
            <v>-83812.740000000005</v>
          </cell>
          <cell r="L296">
            <v>0</v>
          </cell>
          <cell r="P296">
            <v>-41906.370000000003</v>
          </cell>
        </row>
        <row r="297">
          <cell r="B297">
            <v>236225</v>
          </cell>
          <cell r="F297" t="str">
            <v>9236225</v>
          </cell>
          <cell r="G297" t="str">
            <v>Taxes Accrued-FICA</v>
          </cell>
          <cell r="H297">
            <v>-9059305.9100000001</v>
          </cell>
          <cell r="I297">
            <v>-10902390.48</v>
          </cell>
          <cell r="J297">
            <v>1843084.57</v>
          </cell>
          <cell r="L297">
            <v>0</v>
          </cell>
          <cell r="P297">
            <v>-9980848.1950000003</v>
          </cell>
        </row>
        <row r="298">
          <cell r="B298">
            <v>236230</v>
          </cell>
          <cell r="F298" t="str">
            <v>9236230</v>
          </cell>
          <cell r="G298" t="str">
            <v>Taxes Accrued-Gross Receipts Tax</v>
          </cell>
          <cell r="H298">
            <v>-35155923.740000002</v>
          </cell>
          <cell r="I298">
            <v>-33933682.289999999</v>
          </cell>
          <cell r="J298">
            <v>-1222241.45</v>
          </cell>
          <cell r="L298">
            <v>0</v>
          </cell>
          <cell r="P298">
            <v>-34544803.015000001</v>
          </cell>
        </row>
        <row r="299">
          <cell r="B299">
            <v>236235</v>
          </cell>
          <cell r="F299" t="str">
            <v>9236235</v>
          </cell>
          <cell r="G299" t="str">
            <v>Taxes Accrued-Regulatory Assess Fee</v>
          </cell>
          <cell r="H299">
            <v>-4015625.47</v>
          </cell>
          <cell r="I299">
            <v>-3821901.63</v>
          </cell>
          <cell r="J299">
            <v>-193723.84</v>
          </cell>
          <cell r="L299">
            <v>0</v>
          </cell>
          <cell r="P299">
            <v>-3918763.55</v>
          </cell>
        </row>
        <row r="300">
          <cell r="B300" t="str">
            <v>PLGRUF9145</v>
          </cell>
          <cell r="F300" t="str">
            <v>FPLGRUF9145</v>
          </cell>
          <cell r="G300" t="str">
            <v>236-Taxes Accrued</v>
          </cell>
          <cell r="H300">
            <v>-94767001.280000001</v>
          </cell>
          <cell r="I300">
            <v>-147434496.47999999</v>
          </cell>
          <cell r="J300">
            <v>52667495.200000003</v>
          </cell>
          <cell r="L300" t="str">
            <v>Taxes Accrued (236)</v>
          </cell>
          <cell r="M300">
            <v>0</v>
          </cell>
          <cell r="P300">
            <v>-121100748.88</v>
          </cell>
        </row>
        <row r="301">
          <cell r="B301">
            <v>237000</v>
          </cell>
          <cell r="F301" t="str">
            <v>9237000</v>
          </cell>
          <cell r="G301" t="str">
            <v>Interest Accrued-Debt &amp; Fin 48 Liability</v>
          </cell>
          <cell r="H301">
            <v>-109188287.39</v>
          </cell>
          <cell r="I301">
            <v>-101341186.95999999</v>
          </cell>
          <cell r="J301">
            <v>-7847100.4299999997</v>
          </cell>
          <cell r="P301">
            <v>-105264737.175</v>
          </cell>
        </row>
        <row r="302">
          <cell r="B302">
            <v>237200</v>
          </cell>
          <cell r="F302" t="str">
            <v>9237200</v>
          </cell>
          <cell r="G302" t="str">
            <v>Interest Accrued-Customer Deposits</v>
          </cell>
          <cell r="H302">
            <v>-4550150.26</v>
          </cell>
          <cell r="I302">
            <v>-4242852.49</v>
          </cell>
          <cell r="J302">
            <v>-307297.77</v>
          </cell>
          <cell r="P302">
            <v>-4396501.375</v>
          </cell>
        </row>
        <row r="303">
          <cell r="B303">
            <v>237470</v>
          </cell>
          <cell r="F303" t="str">
            <v>9237470</v>
          </cell>
          <cell r="G303" t="str">
            <v>Interest Accrued-Wholesale Refund</v>
          </cell>
          <cell r="H303">
            <v>-1285.06</v>
          </cell>
          <cell r="I303">
            <v>-1285.06</v>
          </cell>
          <cell r="J303">
            <v>0</v>
          </cell>
          <cell r="L303">
            <v>0</v>
          </cell>
          <cell r="N303">
            <v>0</v>
          </cell>
          <cell r="P303">
            <v>-1285.06</v>
          </cell>
        </row>
        <row r="304">
          <cell r="B304" t="str">
            <v>PLGRUF9146</v>
          </cell>
          <cell r="F304" t="str">
            <v>FPLGRUF9146</v>
          </cell>
          <cell r="G304" t="str">
            <v>237-Interest Accrued</v>
          </cell>
          <cell r="H304">
            <v>-113739722.70999999</v>
          </cell>
          <cell r="I304">
            <v>-105585324.51000001</v>
          </cell>
          <cell r="J304">
            <v>-8154398.2000000002</v>
          </cell>
          <cell r="L304" t="str">
            <v>Interest Accrued (237)</v>
          </cell>
          <cell r="M304">
            <v>0</v>
          </cell>
          <cell r="P304">
            <v>-109662523.61</v>
          </cell>
        </row>
        <row r="305">
          <cell r="B305">
            <v>241000</v>
          </cell>
          <cell r="F305" t="str">
            <v>9241000</v>
          </cell>
          <cell r="G305" t="str">
            <v>Tax Collections Payable</v>
          </cell>
          <cell r="H305">
            <v>-78110337.329999998</v>
          </cell>
          <cell r="I305">
            <v>-75558020.840000004</v>
          </cell>
          <cell r="J305">
            <v>-2552316.4900000002</v>
          </cell>
          <cell r="L305">
            <v>0</v>
          </cell>
          <cell r="N305">
            <v>0</v>
          </cell>
          <cell r="P305">
            <v>-76834179.085000008</v>
          </cell>
        </row>
        <row r="306">
          <cell r="B306" t="str">
            <v>PLGRUF9130</v>
          </cell>
          <cell r="F306" t="str">
            <v>FPLGRUF9130</v>
          </cell>
          <cell r="G306" t="str">
            <v>241-Tax Collections Payable</v>
          </cell>
          <cell r="H306">
            <v>-78110337.329999998</v>
          </cell>
          <cell r="I306">
            <v>-75558020.840000004</v>
          </cell>
          <cell r="J306">
            <v>-2552316.4900000002</v>
          </cell>
          <cell r="L306" t="str">
            <v>Tax Collections Payable (241)</v>
          </cell>
          <cell r="M306">
            <v>0</v>
          </cell>
          <cell r="P306">
            <v>-76834179.085000008</v>
          </cell>
        </row>
        <row r="307">
          <cell r="B307">
            <v>244570</v>
          </cell>
          <cell r="F307" t="str">
            <v>9244570</v>
          </cell>
          <cell r="G307" t="str">
            <v>Derivative Instrument Liab-S/T NonHedged</v>
          </cell>
          <cell r="H307">
            <v>-369902750</v>
          </cell>
          <cell r="I307">
            <v>-1362818</v>
          </cell>
          <cell r="J307">
            <v>-368539932</v>
          </cell>
          <cell r="P307">
            <v>-185632784</v>
          </cell>
        </row>
        <row r="308">
          <cell r="B308">
            <v>244571</v>
          </cell>
          <cell r="F308" t="str">
            <v>9244571</v>
          </cell>
          <cell r="G308" t="str">
            <v>Derivative Instrument Liab-L/T NonHedged</v>
          </cell>
          <cell r="H308">
            <v>-36015</v>
          </cell>
          <cell r="I308">
            <v>-462373</v>
          </cell>
          <cell r="J308">
            <v>426358</v>
          </cell>
          <cell r="L308">
            <v>0</v>
          </cell>
          <cell r="N308">
            <v>0</v>
          </cell>
          <cell r="P308">
            <v>-249194</v>
          </cell>
        </row>
        <row r="309">
          <cell r="B309" t="str">
            <v>PLGRUF9132</v>
          </cell>
          <cell r="F309" t="str">
            <v>FPLGRUF9132</v>
          </cell>
          <cell r="G309" t="str">
            <v>244-Derivative Instrument Liabilities</v>
          </cell>
          <cell r="H309">
            <v>-369938765</v>
          </cell>
          <cell r="I309">
            <v>-1825191</v>
          </cell>
          <cell r="J309">
            <v>-368113574</v>
          </cell>
          <cell r="L309" t="str">
            <v>Derivative Instrument Liabilities (244)</v>
          </cell>
          <cell r="M309">
            <v>0</v>
          </cell>
          <cell r="P309">
            <v>-185881978</v>
          </cell>
        </row>
        <row r="310">
          <cell r="B310">
            <v>242110</v>
          </cell>
          <cell r="F310" t="str">
            <v>9242110</v>
          </cell>
          <cell r="G310" t="str">
            <v>Misc Curr &amp; Accr Liab-Cont Retention</v>
          </cell>
          <cell r="H310">
            <v>-2598155.79</v>
          </cell>
          <cell r="I310">
            <v>-30901902.77</v>
          </cell>
          <cell r="J310">
            <v>28303746.98</v>
          </cell>
          <cell r="P310">
            <v>-16750029.279999999</v>
          </cell>
        </row>
        <row r="311">
          <cell r="B311">
            <v>242120</v>
          </cell>
          <cell r="F311" t="str">
            <v>9242120</v>
          </cell>
          <cell r="G311" t="str">
            <v>Misc Curr &amp; Accr Liab-Other</v>
          </cell>
          <cell r="H311">
            <v>-16059707.08</v>
          </cell>
          <cell r="I311">
            <v>-22474057.530000001</v>
          </cell>
          <cell r="J311">
            <v>6414350.4500000002</v>
          </cell>
          <cell r="P311">
            <v>-19266882.305</v>
          </cell>
        </row>
        <row r="312">
          <cell r="B312">
            <v>242125</v>
          </cell>
          <cell r="F312" t="str">
            <v>9242125</v>
          </cell>
          <cell r="G312" t="str">
            <v>Misc Curr &amp; Accr Liab-QF Energy and Capacity</v>
          </cell>
          <cell r="H312">
            <v>-25800231.120000001</v>
          </cell>
          <cell r="I312">
            <v>-27795136.16</v>
          </cell>
          <cell r="J312">
            <v>1994905.04</v>
          </cell>
          <cell r="P312">
            <v>-26797683.640000001</v>
          </cell>
        </row>
        <row r="313">
          <cell r="B313">
            <v>242130</v>
          </cell>
          <cell r="F313" t="str">
            <v>9242130</v>
          </cell>
          <cell r="G313" t="str">
            <v>Misc Curr &amp; Accr Liab-Interchnge Pwr</v>
          </cell>
          <cell r="H313">
            <v>-11534316.67</v>
          </cell>
          <cell r="I313">
            <v>-13269396.539999999</v>
          </cell>
          <cell r="J313">
            <v>1735079.87</v>
          </cell>
          <cell r="P313">
            <v>-12401856.605</v>
          </cell>
        </row>
        <row r="314">
          <cell r="B314">
            <v>242140</v>
          </cell>
          <cell r="F314" t="str">
            <v>9242140</v>
          </cell>
          <cell r="G314" t="str">
            <v>Misc Curr &amp; Accr Liab-Transmission</v>
          </cell>
          <cell r="H314">
            <v>-2487319.7000000002</v>
          </cell>
          <cell r="I314">
            <v>-2217720.21</v>
          </cell>
          <cell r="J314">
            <v>-269599.49</v>
          </cell>
          <cell r="P314">
            <v>-2352519.9550000001</v>
          </cell>
        </row>
        <row r="315">
          <cell r="B315">
            <v>242151</v>
          </cell>
          <cell r="F315" t="str">
            <v>9242151</v>
          </cell>
          <cell r="G315" t="str">
            <v>Misc Curr &amp; Accr Liab-SJRPP Purc Power</v>
          </cell>
          <cell r="H315">
            <v>-9391270.7599999998</v>
          </cell>
          <cell r="I315">
            <v>-18323285.079999998</v>
          </cell>
          <cell r="J315">
            <v>8932014.3200000003</v>
          </cell>
          <cell r="P315">
            <v>-13857277.919999998</v>
          </cell>
        </row>
        <row r="316">
          <cell r="B316">
            <v>242171</v>
          </cell>
          <cell r="F316" t="str">
            <v>9242171</v>
          </cell>
          <cell r="G316" t="str">
            <v>Misc Curr &amp; Accr Liab-Storm</v>
          </cell>
          <cell r="H316">
            <v>-204057.49</v>
          </cell>
          <cell r="I316">
            <v>-331066.23999999999</v>
          </cell>
          <cell r="J316">
            <v>127008.75</v>
          </cell>
          <cell r="P316">
            <v>-267561.86499999999</v>
          </cell>
        </row>
        <row r="317">
          <cell r="B317">
            <v>242220</v>
          </cell>
          <cell r="F317" t="str">
            <v>9242220</v>
          </cell>
          <cell r="G317" t="str">
            <v>Misc Curr &amp; Accr Liab-Post RetireBen &amp; SERP</v>
          </cell>
          <cell r="H317">
            <v>-21535795.899999999</v>
          </cell>
          <cell r="I317">
            <v>-24040748.829999998</v>
          </cell>
          <cell r="J317">
            <v>2504952.9300000002</v>
          </cell>
          <cell r="P317">
            <v>-22788272.364999998</v>
          </cell>
        </row>
        <row r="318">
          <cell r="B318">
            <v>242240</v>
          </cell>
          <cell r="F318" t="str">
            <v>9242240</v>
          </cell>
          <cell r="G318" t="str">
            <v>Misc Curr &amp; Accr Liab-Medical/Dental</v>
          </cell>
          <cell r="H318">
            <v>-2349883.9900000002</v>
          </cell>
          <cell r="I318">
            <v>-1462223.61</v>
          </cell>
          <cell r="J318">
            <v>-887660.38</v>
          </cell>
          <cell r="L318">
            <v>0</v>
          </cell>
          <cell r="N318">
            <v>0</v>
          </cell>
          <cell r="P318">
            <v>-1906053.8000000003</v>
          </cell>
        </row>
        <row r="319">
          <cell r="B319">
            <v>242400</v>
          </cell>
          <cell r="F319" t="str">
            <v>9242400</v>
          </cell>
          <cell r="G319" t="str">
            <v>Misc Curr &amp; Accr Liab-Accrued Expenses</v>
          </cell>
          <cell r="H319">
            <v>-37259801.789999999</v>
          </cell>
          <cell r="I319">
            <v>-60699491.590000004</v>
          </cell>
          <cell r="J319">
            <v>23439689.800000001</v>
          </cell>
          <cell r="P319">
            <v>-48979646.689999998</v>
          </cell>
        </row>
        <row r="320">
          <cell r="B320">
            <v>242410</v>
          </cell>
          <cell r="F320" t="str">
            <v>9242410</v>
          </cell>
          <cell r="G320" t="str">
            <v>Misc Curr &amp; Accr Liab-FERC Fee</v>
          </cell>
          <cell r="H320">
            <v>-227850.54</v>
          </cell>
          <cell r="I320">
            <v>-232707.99</v>
          </cell>
          <cell r="J320">
            <v>4857.45</v>
          </cell>
          <cell r="P320">
            <v>-230279.26500000001</v>
          </cell>
        </row>
        <row r="321">
          <cell r="B321">
            <v>242420</v>
          </cell>
          <cell r="F321" t="str">
            <v>9242420</v>
          </cell>
          <cell r="G321" t="str">
            <v>Misc Curr &amp; Accr Liab-Vacations</v>
          </cell>
          <cell r="H321">
            <v>-16741029.939999999</v>
          </cell>
          <cell r="I321">
            <v>-27933555.16</v>
          </cell>
          <cell r="J321">
            <v>11192525.220000001</v>
          </cell>
          <cell r="P321">
            <v>-22337292.550000001</v>
          </cell>
        </row>
        <row r="322">
          <cell r="B322">
            <v>242480</v>
          </cell>
          <cell r="F322" t="str">
            <v>9242480</v>
          </cell>
          <cell r="G322" t="str">
            <v>Misc Curr &amp; Accr Liab-Capital</v>
          </cell>
          <cell r="H322">
            <v>-225980372.83000001</v>
          </cell>
          <cell r="I322">
            <v>-195744519.09999999</v>
          </cell>
          <cell r="J322">
            <v>-30235853.73</v>
          </cell>
          <cell r="P322">
            <v>-210862445.965</v>
          </cell>
        </row>
        <row r="323">
          <cell r="B323">
            <v>242491</v>
          </cell>
          <cell r="F323" t="str">
            <v>9242491</v>
          </cell>
          <cell r="G323" t="str">
            <v>Misc Curr &amp; Accr Liab-Incentive Awards</v>
          </cell>
          <cell r="H323">
            <v>-99864602.069999993</v>
          </cell>
          <cell r="I323">
            <v>-99330480.780000001</v>
          </cell>
          <cell r="J323">
            <v>-534121.29</v>
          </cell>
          <cell r="L323">
            <v>0</v>
          </cell>
          <cell r="N323">
            <v>0</v>
          </cell>
          <cell r="P323">
            <v>-99597541.424999997</v>
          </cell>
        </row>
        <row r="324">
          <cell r="B324">
            <v>242530</v>
          </cell>
          <cell r="F324" t="str">
            <v>9242530</v>
          </cell>
          <cell r="G324" t="str">
            <v>Misc Curr &amp; Accr Liab-DOE Cur Burned Fuel</v>
          </cell>
          <cell r="H324">
            <v>0</v>
          </cell>
          <cell r="I324">
            <v>-6010384.3700000001</v>
          </cell>
          <cell r="J324">
            <v>6010384.3700000001</v>
          </cell>
          <cell r="P324">
            <v>-3005192.1850000001</v>
          </cell>
        </row>
        <row r="325">
          <cell r="B325">
            <v>242531</v>
          </cell>
          <cell r="F325" t="str">
            <v>9242531</v>
          </cell>
          <cell r="G325" t="str">
            <v>Misc Curr &amp; AccrLiab-DOE OUC&amp;FMPA Nuc Fl</v>
          </cell>
          <cell r="H325">
            <v>-987000.26</v>
          </cell>
          <cell r="I325">
            <v>-668667.26</v>
          </cell>
          <cell r="J325">
            <v>-318333</v>
          </cell>
          <cell r="L325">
            <v>0</v>
          </cell>
          <cell r="N325">
            <v>0</v>
          </cell>
          <cell r="P325">
            <v>-827833.76</v>
          </cell>
        </row>
        <row r="326">
          <cell r="B326">
            <v>242600</v>
          </cell>
          <cell r="F326" t="str">
            <v>9242600</v>
          </cell>
          <cell r="G326" t="str">
            <v>Misc Curr &amp; Accr Liab-Job Accts-Adv Pay</v>
          </cell>
          <cell r="H326">
            <v>-9079368.9100000001</v>
          </cell>
          <cell r="I326">
            <v>-10832906.109999999</v>
          </cell>
          <cell r="J326">
            <v>1753537.2</v>
          </cell>
          <cell r="P326">
            <v>-9956137.5099999998</v>
          </cell>
        </row>
        <row r="327">
          <cell r="B327">
            <v>242715</v>
          </cell>
          <cell r="F327" t="str">
            <v>9242715</v>
          </cell>
          <cell r="G327" t="str">
            <v>Misc Curr &amp; AccrLiab-Nuclear Rad Waste</v>
          </cell>
          <cell r="H327">
            <v>-10247452.189999999</v>
          </cell>
          <cell r="I327">
            <v>-12982119.49</v>
          </cell>
          <cell r="J327">
            <v>2734667.3</v>
          </cell>
          <cell r="P327">
            <v>-11614785.84</v>
          </cell>
        </row>
        <row r="328">
          <cell r="B328">
            <v>242800</v>
          </cell>
          <cell r="F328" t="str">
            <v>9242800</v>
          </cell>
          <cell r="G328" t="str">
            <v>Misc Curr &amp; Accr Liab-Pole Attch Rent</v>
          </cell>
          <cell r="H328">
            <v>-3372903.11</v>
          </cell>
          <cell r="I328">
            <v>-3100457.03</v>
          </cell>
          <cell r="J328">
            <v>-272446.08000000002</v>
          </cell>
          <cell r="L328">
            <v>0</v>
          </cell>
          <cell r="N328">
            <v>0</v>
          </cell>
          <cell r="P328">
            <v>-3236680.07</v>
          </cell>
        </row>
        <row r="329">
          <cell r="B329">
            <v>242801</v>
          </cell>
          <cell r="F329" t="str">
            <v>9242801</v>
          </cell>
          <cell r="G329" t="str">
            <v>Misc Curr &amp; Accr Liab-Pole Rental-Teleco</v>
          </cell>
          <cell r="H329">
            <v>-9858795.4299999997</v>
          </cell>
          <cell r="I329">
            <v>-9574698.1099999994</v>
          </cell>
          <cell r="J329">
            <v>-284097.32</v>
          </cell>
          <cell r="P329">
            <v>-9716746.7699999996</v>
          </cell>
        </row>
        <row r="330">
          <cell r="B330" t="str">
            <v>PLGRUF9136</v>
          </cell>
          <cell r="F330" t="str">
            <v>FPLGRUF9136</v>
          </cell>
          <cell r="G330" t="str">
            <v>242-Misc Current/Accrr Liabilities</v>
          </cell>
          <cell r="H330">
            <v>-505579915.56999999</v>
          </cell>
          <cell r="I330">
            <v>-567925523.96000004</v>
          </cell>
          <cell r="J330">
            <v>62345608.390000001</v>
          </cell>
          <cell r="L330" t="str">
            <v>Miscellaneous Current and Accrued Liabilities (242)</v>
          </cell>
          <cell r="M330">
            <v>0</v>
          </cell>
          <cell r="P330">
            <v>-536752719.76499999</v>
          </cell>
        </row>
        <row r="331">
          <cell r="B331">
            <v>243000</v>
          </cell>
          <cell r="F331" t="str">
            <v>9243000</v>
          </cell>
          <cell r="G331" t="str">
            <v>Obligations Under Capital Lease-Current</v>
          </cell>
          <cell r="H331">
            <v>-1270000</v>
          </cell>
          <cell r="I331">
            <v>-1210000</v>
          </cell>
          <cell r="J331">
            <v>-60000</v>
          </cell>
          <cell r="P331">
            <v>-1240000</v>
          </cell>
        </row>
        <row r="332">
          <cell r="B332" t="str">
            <v>PLGRUF9139</v>
          </cell>
          <cell r="F332" t="str">
            <v>FPLGRUF9139</v>
          </cell>
          <cell r="G332" t="str">
            <v>243-Oblig Under Capital Leases</v>
          </cell>
          <cell r="H332">
            <v>-1270000</v>
          </cell>
          <cell r="I332">
            <v>-1210000</v>
          </cell>
          <cell r="J332">
            <v>-60000</v>
          </cell>
          <cell r="L332" t="str">
            <v>Obligations Under Capital Leases-Current (243)</v>
          </cell>
          <cell r="M332">
            <v>0</v>
          </cell>
          <cell r="P332">
            <v>-1240000</v>
          </cell>
        </row>
        <row r="333">
          <cell r="B333" t="str">
            <v>PLGRUF9133</v>
          </cell>
          <cell r="F333" t="str">
            <v>FPLGRUF9133</v>
          </cell>
          <cell r="G333" t="str">
            <v>Other</v>
          </cell>
          <cell r="H333">
            <v>-506849915.56999999</v>
          </cell>
          <cell r="I333">
            <v>-569135523.96000004</v>
          </cell>
          <cell r="J333">
            <v>62285608.390000001</v>
          </cell>
          <cell r="P333">
            <v>-537992719.76499999</v>
          </cell>
        </row>
        <row r="334">
          <cell r="B334" t="str">
            <v>PLGRUF9138</v>
          </cell>
          <cell r="F334" t="str">
            <v>FPLGRUF9138</v>
          </cell>
          <cell r="G334" t="str">
            <v>Current Liabilities</v>
          </cell>
          <cell r="H334">
            <v>-3335450090.04</v>
          </cell>
          <cell r="I334">
            <v>-2103081665.79</v>
          </cell>
          <cell r="J334">
            <v>-1232368424.25</v>
          </cell>
          <cell r="P334">
            <v>-2719265877.915</v>
          </cell>
        </row>
        <row r="335">
          <cell r="B335">
            <v>282110</v>
          </cell>
          <cell r="F335" t="str">
            <v>9282110</v>
          </cell>
          <cell r="G335" t="str">
            <v>Accm Defer Income Taxes-Oth Prop-Federal</v>
          </cell>
          <cell r="H335">
            <v>-5856755121</v>
          </cell>
          <cell r="I335">
            <v>-5398156137</v>
          </cell>
          <cell r="J335">
            <v>-458598984</v>
          </cell>
          <cell r="P335">
            <v>-5627455629</v>
          </cell>
        </row>
        <row r="336">
          <cell r="B336">
            <v>282210</v>
          </cell>
          <cell r="F336" t="str">
            <v>9282210</v>
          </cell>
          <cell r="G336" t="str">
            <v>Accm Defer Income Taxes-Oth Prop-State</v>
          </cell>
          <cell r="H336">
            <v>-715946017</v>
          </cell>
          <cell r="I336">
            <v>-653990172</v>
          </cell>
          <cell r="J336">
            <v>-61955845</v>
          </cell>
          <cell r="P336">
            <v>-684968094.5</v>
          </cell>
        </row>
        <row r="337">
          <cell r="B337" t="str">
            <v>PLGRUF9147</v>
          </cell>
          <cell r="F337" t="str">
            <v>FPLGRUF9147</v>
          </cell>
          <cell r="G337" t="str">
            <v>282-Acc Dev In TX-Other Property</v>
          </cell>
          <cell r="H337">
            <v>-6572701138</v>
          </cell>
          <cell r="I337">
            <v>-6052146309</v>
          </cell>
          <cell r="J337">
            <v>-520554829</v>
          </cell>
          <cell r="L337" t="str">
            <v>Accum. Deferred Income Taxes-Other Property (282)</v>
          </cell>
          <cell r="M337">
            <v>0</v>
          </cell>
          <cell r="P337">
            <v>-6312423723.5</v>
          </cell>
        </row>
        <row r="338">
          <cell r="B338">
            <v>283110</v>
          </cell>
          <cell r="F338" t="str">
            <v>9283110</v>
          </cell>
          <cell r="G338" t="str">
            <v>Accm Deferred Income Taxes- Other-Fed</v>
          </cell>
          <cell r="H338">
            <v>-971692587</v>
          </cell>
          <cell r="I338">
            <v>-978425266</v>
          </cell>
          <cell r="J338">
            <v>6732679</v>
          </cell>
          <cell r="P338">
            <v>-975058926.5</v>
          </cell>
        </row>
        <row r="339">
          <cell r="B339">
            <v>283111</v>
          </cell>
          <cell r="F339" t="str">
            <v>9283111</v>
          </cell>
          <cell r="G339" t="str">
            <v>Accm Deferred Income Taxes- Federal-Cur</v>
          </cell>
          <cell r="H339">
            <v>-139499756</v>
          </cell>
          <cell r="I339">
            <v>-110939504</v>
          </cell>
          <cell r="J339">
            <v>-28560252</v>
          </cell>
          <cell r="P339">
            <v>-125219630</v>
          </cell>
        </row>
        <row r="340">
          <cell r="B340">
            <v>283210</v>
          </cell>
          <cell r="F340" t="str">
            <v>9283210</v>
          </cell>
          <cell r="G340" t="str">
            <v>Accm Deferred Income Taxes- Other-State</v>
          </cell>
          <cell r="H340">
            <v>-161581535</v>
          </cell>
          <cell r="I340">
            <v>-162701104</v>
          </cell>
          <cell r="J340">
            <v>1119569</v>
          </cell>
          <cell r="P340">
            <v>-162141319.5</v>
          </cell>
        </row>
        <row r="341">
          <cell r="B341">
            <v>283211</v>
          </cell>
          <cell r="F341" t="str">
            <v>9283211</v>
          </cell>
          <cell r="G341" t="str">
            <v>Accm Deferred Income Taxes- State-Cur</v>
          </cell>
          <cell r="H341">
            <v>-23197238</v>
          </cell>
          <cell r="I341">
            <v>-18447989</v>
          </cell>
          <cell r="J341">
            <v>-4749249</v>
          </cell>
          <cell r="P341">
            <v>-20822613.5</v>
          </cell>
        </row>
        <row r="342">
          <cell r="B342" t="str">
            <v>PLGRUF9148</v>
          </cell>
          <cell r="F342" t="str">
            <v>FPLGRUF9148</v>
          </cell>
          <cell r="G342" t="str">
            <v>283-Acc Def In Tx-Other</v>
          </cell>
          <cell r="H342">
            <v>-1295971116</v>
          </cell>
          <cell r="I342">
            <v>-1270513863</v>
          </cell>
          <cell r="J342">
            <v>-25457253</v>
          </cell>
          <cell r="L342" t="str">
            <v>Accum. Deferred Income Taxes-Other (283)</v>
          </cell>
          <cell r="M342">
            <v>0</v>
          </cell>
          <cell r="P342">
            <v>-1283242489.5</v>
          </cell>
        </row>
        <row r="343">
          <cell r="B343" t="str">
            <v>PLGRUF9140</v>
          </cell>
          <cell r="F343" t="str">
            <v>FPLGRUF9140</v>
          </cell>
          <cell r="G343" t="str">
            <v>Accumulated Deferred inc Tax</v>
          </cell>
          <cell r="H343">
            <v>-7868672254</v>
          </cell>
          <cell r="I343">
            <v>-7322660172</v>
          </cell>
          <cell r="J343">
            <v>-546012082</v>
          </cell>
          <cell r="P343">
            <v>-7595666213</v>
          </cell>
        </row>
        <row r="344">
          <cell r="B344">
            <v>255000</v>
          </cell>
          <cell r="F344" t="str">
            <v>9255000</v>
          </cell>
          <cell r="G344" t="str">
            <v>Accm Deferred Investment Tax Credits</v>
          </cell>
          <cell r="H344">
            <v>-2775116.51</v>
          </cell>
          <cell r="I344">
            <v>-1624411.51</v>
          </cell>
          <cell r="J344">
            <v>-1150705</v>
          </cell>
          <cell r="P344">
            <v>-2199764.0099999998</v>
          </cell>
        </row>
        <row r="345">
          <cell r="B345">
            <v>255302</v>
          </cell>
          <cell r="F345" t="str">
            <v>9255302</v>
          </cell>
          <cell r="G345" t="str">
            <v>Accm Defer Conv Investment Tax Credits - A08</v>
          </cell>
          <cell r="H345">
            <v>-186139047</v>
          </cell>
          <cell r="I345">
            <v>-186139047</v>
          </cell>
          <cell r="J345">
            <v>0</v>
          </cell>
          <cell r="P345">
            <v>-186139047</v>
          </cell>
        </row>
        <row r="346">
          <cell r="B346">
            <v>255312</v>
          </cell>
          <cell r="F346" t="str">
            <v>9255312</v>
          </cell>
          <cell r="G346" t="str">
            <v>Accm Defer Amort Conv Investment Tax Credits - A08</v>
          </cell>
          <cell r="H346">
            <v>27206560</v>
          </cell>
          <cell r="I346">
            <v>21001924</v>
          </cell>
          <cell r="J346">
            <v>6204636</v>
          </cell>
          <cell r="P346">
            <v>24104242</v>
          </cell>
        </row>
        <row r="347">
          <cell r="B347" t="str">
            <v>PLGRUF9160</v>
          </cell>
          <cell r="F347" t="str">
            <v>FPLGRUF9160</v>
          </cell>
          <cell r="G347" t="str">
            <v>255-Unamort Investment Tax Credit</v>
          </cell>
          <cell r="H347">
            <v>-161707603.50999999</v>
          </cell>
          <cell r="I347">
            <v>-166761534.50999999</v>
          </cell>
          <cell r="J347">
            <v>5053931</v>
          </cell>
          <cell r="L347" t="str">
            <v>Accumulated Deferred Investment Tax Credits (255)</v>
          </cell>
          <cell r="M347">
            <v>0</v>
          </cell>
          <cell r="P347">
            <v>-164234569.00999999</v>
          </cell>
        </row>
        <row r="348">
          <cell r="B348">
            <v>252000</v>
          </cell>
          <cell r="F348" t="str">
            <v>9252000</v>
          </cell>
          <cell r="G348" t="str">
            <v>Customer Advances for Construction</v>
          </cell>
          <cell r="H348">
            <v>-3128763.35</v>
          </cell>
          <cell r="I348">
            <v>-3001526.06</v>
          </cell>
          <cell r="J348">
            <v>-127237.29</v>
          </cell>
          <cell r="P348">
            <v>-3065144.7050000001</v>
          </cell>
        </row>
        <row r="349">
          <cell r="B349" t="str">
            <v>PLGRUF9150</v>
          </cell>
          <cell r="F349" t="str">
            <v>FPLGRUF9150</v>
          </cell>
          <cell r="G349" t="str">
            <v>252-Customer Advance For Constr</v>
          </cell>
          <cell r="H349">
            <v>-3128763.35</v>
          </cell>
          <cell r="I349">
            <v>-3001526.06</v>
          </cell>
          <cell r="J349">
            <v>-127237.29</v>
          </cell>
          <cell r="L349" t="str">
            <v>Customer Advances for Construction (252)</v>
          </cell>
          <cell r="M349">
            <v>0</v>
          </cell>
          <cell r="N349">
            <v>0</v>
          </cell>
          <cell r="P349">
            <v>-3065144.7050000001</v>
          </cell>
        </row>
        <row r="350">
          <cell r="B350">
            <v>253113</v>
          </cell>
          <cell r="F350" t="str">
            <v>9253113</v>
          </cell>
          <cell r="G350" t="str">
            <v>Oth Def Credits-Income Tax Pay FIN48</v>
          </cell>
          <cell r="H350">
            <v>-2468892</v>
          </cell>
          <cell r="I350">
            <v>-2694746</v>
          </cell>
          <cell r="J350">
            <v>225854</v>
          </cell>
          <cell r="P350">
            <v>-2581819</v>
          </cell>
        </row>
        <row r="351">
          <cell r="B351">
            <v>253115</v>
          </cell>
          <cell r="F351" t="str">
            <v>9253115</v>
          </cell>
          <cell r="G351" t="str">
            <v>Oth Def Credits-FiN48 State Int Payable</v>
          </cell>
          <cell r="H351">
            <v>-347025</v>
          </cell>
          <cell r="I351">
            <v>-82849</v>
          </cell>
          <cell r="J351">
            <v>-264176</v>
          </cell>
          <cell r="L351">
            <v>0</v>
          </cell>
          <cell r="N351">
            <v>0</v>
          </cell>
          <cell r="P351">
            <v>-214937</v>
          </cell>
        </row>
        <row r="352">
          <cell r="B352">
            <v>253182</v>
          </cell>
          <cell r="F352" t="str">
            <v>9253182</v>
          </cell>
          <cell r="G352" t="str">
            <v>Oth Def Credits-Storm</v>
          </cell>
          <cell r="H352">
            <v>-5020000</v>
          </cell>
          <cell r="I352">
            <v>-4908282</v>
          </cell>
          <cell r="J352">
            <v>-111718</v>
          </cell>
          <cell r="L352">
            <v>0</v>
          </cell>
          <cell r="N352">
            <v>0</v>
          </cell>
          <cell r="P352">
            <v>-4964141</v>
          </cell>
        </row>
        <row r="353">
          <cell r="B353">
            <v>253200</v>
          </cell>
          <cell r="F353" t="str">
            <v>9253200</v>
          </cell>
          <cell r="G353" t="str">
            <v>Oth Def Credits-Miscellaneous</v>
          </cell>
          <cell r="H353">
            <v>-59340104.07</v>
          </cell>
          <cell r="I353">
            <v>-52374174.810000002</v>
          </cell>
          <cell r="J353">
            <v>-6965929.2599999998</v>
          </cell>
          <cell r="L353">
            <v>0</v>
          </cell>
          <cell r="N353">
            <v>0</v>
          </cell>
          <cell r="P353">
            <v>-55857139.439999998</v>
          </cell>
        </row>
        <row r="354">
          <cell r="B354">
            <v>253202</v>
          </cell>
          <cell r="F354" t="str">
            <v>9253202</v>
          </cell>
          <cell r="G354" t="str">
            <v>Oth Def Credits-Rothenberg Park Set</v>
          </cell>
          <cell r="H354">
            <v>-292974.57</v>
          </cell>
          <cell r="I354">
            <v>-390867.31</v>
          </cell>
          <cell r="J354">
            <v>97892.74</v>
          </cell>
          <cell r="P354">
            <v>-341920.94</v>
          </cell>
        </row>
        <row r="355">
          <cell r="B355">
            <v>253205</v>
          </cell>
          <cell r="F355" t="str">
            <v>9253205</v>
          </cell>
          <cell r="G355" t="str">
            <v>Oth Def Credits-Environmental</v>
          </cell>
          <cell r="H355">
            <v>-131659329.31</v>
          </cell>
          <cell r="I355">
            <v>-132372937.27</v>
          </cell>
          <cell r="J355">
            <v>713607.96</v>
          </cell>
          <cell r="P355">
            <v>-132016133.28999999</v>
          </cell>
        </row>
        <row r="356">
          <cell r="B356">
            <v>253216</v>
          </cell>
          <cell r="F356" t="str">
            <v>9253216</v>
          </cell>
          <cell r="G356" t="str">
            <v>Oth Def Credits-GO Gain</v>
          </cell>
          <cell r="H356">
            <v>-798212.31</v>
          </cell>
          <cell r="I356">
            <v>-587436.34</v>
          </cell>
          <cell r="J356">
            <v>-210775.97</v>
          </cell>
          <cell r="L356">
            <v>0</v>
          </cell>
          <cell r="N356">
            <v>0</v>
          </cell>
          <cell r="P356">
            <v>-692824.32499999995</v>
          </cell>
        </row>
        <row r="357">
          <cell r="B357">
            <v>253249</v>
          </cell>
          <cell r="F357" t="str">
            <v>9253249</v>
          </cell>
          <cell r="G357" t="str">
            <v>Oth Def Credits-SJRPP Accl Recov</v>
          </cell>
          <cell r="H357">
            <v>-37156125</v>
          </cell>
          <cell r="I357">
            <v>-46075137</v>
          </cell>
          <cell r="J357">
            <v>8919012</v>
          </cell>
          <cell r="P357">
            <v>-41615631</v>
          </cell>
        </row>
        <row r="358">
          <cell r="B358">
            <v>253250</v>
          </cell>
          <cell r="F358" t="str">
            <v>9253250</v>
          </cell>
          <cell r="G358" t="str">
            <v>Oth Def Credits-SJRPP Def Int Pym</v>
          </cell>
          <cell r="H358">
            <v>-22288240.09</v>
          </cell>
          <cell r="I358">
            <v>-25590201.609999999</v>
          </cell>
          <cell r="J358">
            <v>3301961.52</v>
          </cell>
          <cell r="P358">
            <v>-23939220.850000001</v>
          </cell>
        </row>
        <row r="359">
          <cell r="B359">
            <v>253280</v>
          </cell>
          <cell r="F359" t="str">
            <v>9253280</v>
          </cell>
          <cell r="G359" t="str">
            <v>Oth Def Credits-SJRPP Purchased Pwr</v>
          </cell>
          <cell r="H359">
            <v>-35876125.43</v>
          </cell>
          <cell r="I359">
            <v>-34571737.43</v>
          </cell>
          <cell r="J359">
            <v>-1304388</v>
          </cell>
          <cell r="P359">
            <v>-35223931.43</v>
          </cell>
        </row>
        <row r="360">
          <cell r="B360">
            <v>253290</v>
          </cell>
          <cell r="F360" t="str">
            <v>9253290</v>
          </cell>
          <cell r="G360" t="str">
            <v>Oth Def Credits-Environ Exps Non Nuclear</v>
          </cell>
          <cell r="H360">
            <v>105815223.95</v>
          </cell>
          <cell r="I360">
            <v>104944430.55</v>
          </cell>
          <cell r="J360">
            <v>870793.4</v>
          </cell>
          <cell r="P360">
            <v>105379827.25</v>
          </cell>
        </row>
        <row r="361">
          <cell r="B361">
            <v>253293</v>
          </cell>
          <cell r="F361" t="str">
            <v>9253293</v>
          </cell>
          <cell r="G361" t="str">
            <v>Oth Def Credits-Environ Exps Nuclear</v>
          </cell>
          <cell r="H361">
            <v>2548831.6</v>
          </cell>
          <cell r="I361">
            <v>2539931.88</v>
          </cell>
          <cell r="J361">
            <v>8899.7199999999993</v>
          </cell>
          <cell r="L361">
            <v>0</v>
          </cell>
          <cell r="N361">
            <v>0</v>
          </cell>
          <cell r="P361">
            <v>2544381.7400000002</v>
          </cell>
        </row>
        <row r="362">
          <cell r="B362">
            <v>253540</v>
          </cell>
          <cell r="F362" t="str">
            <v>9253540</v>
          </cell>
          <cell r="G362" t="str">
            <v>Oth Def Credits-BILD Prem Light LumpSum</v>
          </cell>
          <cell r="H362">
            <v>-8006224.2699999996</v>
          </cell>
          <cell r="I362">
            <v>-8844827.3800000008</v>
          </cell>
          <cell r="J362">
            <v>838603.11</v>
          </cell>
          <cell r="L362">
            <v>0</v>
          </cell>
          <cell r="N362">
            <v>0</v>
          </cell>
          <cell r="P362">
            <v>-8425525.8249999993</v>
          </cell>
        </row>
        <row r="363">
          <cell r="B363" t="str">
            <v>PLGRUF9151</v>
          </cell>
          <cell r="F363" t="str">
            <v>FPLGRUF9151</v>
          </cell>
          <cell r="G363" t="str">
            <v>253-Other Deferred Credits</v>
          </cell>
          <cell r="H363">
            <v>-194889196.5</v>
          </cell>
          <cell r="I363">
            <v>-201008833.72</v>
          </cell>
          <cell r="J363">
            <v>6119637.2199999997</v>
          </cell>
          <cell r="L363" t="str">
            <v>Other Deferred Credits (253)</v>
          </cell>
          <cell r="M363">
            <v>0</v>
          </cell>
          <cell r="P363">
            <v>-197949015.11000001</v>
          </cell>
        </row>
        <row r="364">
          <cell r="B364">
            <v>254100</v>
          </cell>
          <cell r="F364" t="str">
            <v>9254100</v>
          </cell>
          <cell r="G364" t="str">
            <v>Oth Reg Liab-FAS 109</v>
          </cell>
          <cell r="H364">
            <v>-26947238.199999999</v>
          </cell>
          <cell r="I364">
            <v>-28983515.199999999</v>
          </cell>
          <cell r="J364">
            <v>2036277</v>
          </cell>
          <cell r="P364">
            <v>-27965376.699999999</v>
          </cell>
        </row>
        <row r="365">
          <cell r="B365">
            <v>254112</v>
          </cell>
          <cell r="F365" t="str">
            <v>9254112</v>
          </cell>
          <cell r="G365" t="str">
            <v>Oth Reg Liab-SWAPC ECCR</v>
          </cell>
          <cell r="H365">
            <v>-53928936</v>
          </cell>
          <cell r="I365">
            <v>0</v>
          </cell>
          <cell r="J365">
            <v>-53928936</v>
          </cell>
          <cell r="P365">
            <v>-53928936</v>
          </cell>
        </row>
        <row r="366">
          <cell r="B366">
            <v>254143</v>
          </cell>
          <cell r="F366" t="str">
            <v>9254143</v>
          </cell>
          <cell r="G366" t="str">
            <v>Oth Reg Liab-Asset Retirement Obligation</v>
          </cell>
          <cell r="H366">
            <v>-2257097757.7600002</v>
          </cell>
          <cell r="I366">
            <v>-2082146786.98</v>
          </cell>
          <cell r="J366">
            <v>-174950970.78</v>
          </cell>
          <cell r="L366">
            <v>0</v>
          </cell>
          <cell r="N366">
            <v>0</v>
          </cell>
          <cell r="P366">
            <v>-2169622272.3699999</v>
          </cell>
        </row>
        <row r="367">
          <cell r="B367">
            <v>254304</v>
          </cell>
          <cell r="F367" t="str">
            <v>9254304</v>
          </cell>
          <cell r="G367" t="str">
            <v>Oth Reg Liab-Tax Audit Refund Interest</v>
          </cell>
          <cell r="H367">
            <v>-6016350</v>
          </cell>
          <cell r="I367">
            <v>-10095234</v>
          </cell>
          <cell r="J367">
            <v>4078884</v>
          </cell>
          <cell r="P367">
            <v>-8055792</v>
          </cell>
        </row>
        <row r="368">
          <cell r="B368">
            <v>254306</v>
          </cell>
          <cell r="F368" t="str">
            <v>9254306</v>
          </cell>
          <cell r="G368" t="str">
            <v>Oth Reg Liab-Deferred Gain Land Sale</v>
          </cell>
          <cell r="H368">
            <v>-5025843.7699999996</v>
          </cell>
          <cell r="I368">
            <v>-2347888.62</v>
          </cell>
          <cell r="J368">
            <v>-2677955.15</v>
          </cell>
          <cell r="L368">
            <v>0</v>
          </cell>
          <cell r="N368">
            <v>0</v>
          </cell>
          <cell r="P368">
            <v>-3686866.1949999998</v>
          </cell>
        </row>
        <row r="369">
          <cell r="B369">
            <v>254307</v>
          </cell>
          <cell r="F369" t="str">
            <v>9254307</v>
          </cell>
          <cell r="G369" t="str">
            <v>Oth Reg Liab-Reg Asst Fee &amp; Franchise</v>
          </cell>
          <cell r="H369">
            <v>-5260478.7699999996</v>
          </cell>
          <cell r="I369">
            <v>-15516953.51</v>
          </cell>
          <cell r="J369">
            <v>10256474.74</v>
          </cell>
          <cell r="P369">
            <v>-10388716.140000001</v>
          </cell>
        </row>
        <row r="370">
          <cell r="B370">
            <v>254311</v>
          </cell>
          <cell r="F370" t="str">
            <v>9254311</v>
          </cell>
          <cell r="G370" t="str">
            <v>Oth Reg Liab-Gain Aviation</v>
          </cell>
          <cell r="H370">
            <v>-1434662.11</v>
          </cell>
          <cell r="I370">
            <v>-2664372.4900000002</v>
          </cell>
          <cell r="J370">
            <v>1229710.3799999999</v>
          </cell>
          <cell r="P370">
            <v>-2049517.3000000003</v>
          </cell>
        </row>
        <row r="371">
          <cell r="B371">
            <v>254314</v>
          </cell>
          <cell r="F371" t="str">
            <v>9254314</v>
          </cell>
          <cell r="G371" t="str">
            <v>Oth Reg Liab-Interest Income-FIN48</v>
          </cell>
          <cell r="H371">
            <v>-981106</v>
          </cell>
          <cell r="I371">
            <v>-981106</v>
          </cell>
          <cell r="J371">
            <v>0</v>
          </cell>
          <cell r="P371">
            <v>-981106</v>
          </cell>
        </row>
        <row r="372">
          <cell r="B372">
            <v>254321</v>
          </cell>
          <cell r="F372" t="str">
            <v>9254321</v>
          </cell>
          <cell r="G372" t="str">
            <v>Oth Reg Liab-Derivatives</v>
          </cell>
          <cell r="H372">
            <v>0</v>
          </cell>
          <cell r="I372">
            <v>-46716011</v>
          </cell>
          <cell r="J372">
            <v>46716011</v>
          </cell>
          <cell r="P372">
            <v>-23358005.5</v>
          </cell>
        </row>
        <row r="373">
          <cell r="B373">
            <v>254322</v>
          </cell>
          <cell r="F373" t="str">
            <v>9254322</v>
          </cell>
          <cell r="G373" t="str">
            <v>Oth Reg Liab-Derivatives LongTerm</v>
          </cell>
          <cell r="H373">
            <v>-896268</v>
          </cell>
          <cell r="I373">
            <v>0</v>
          </cell>
          <cell r="J373">
            <v>-896268</v>
          </cell>
          <cell r="P373">
            <v>-448134</v>
          </cell>
        </row>
        <row r="374">
          <cell r="B374">
            <v>254325</v>
          </cell>
          <cell r="F374" t="str">
            <v>9254325</v>
          </cell>
          <cell r="G374" t="str">
            <v>Oth Reg Liab-Nuclear Cost Recov-Long Term</v>
          </cell>
          <cell r="H374">
            <v>-6033865.4400000004</v>
          </cell>
          <cell r="I374">
            <v>-2175954.06</v>
          </cell>
          <cell r="J374">
            <v>-3857911.38</v>
          </cell>
          <cell r="P374">
            <v>-4104909.75</v>
          </cell>
        </row>
        <row r="375">
          <cell r="B375">
            <v>254326</v>
          </cell>
          <cell r="F375" t="str">
            <v>9254326</v>
          </cell>
          <cell r="G375" t="str">
            <v>Oth Reg Liab-Nuclear Cost Revocery Current Liab</v>
          </cell>
          <cell r="H375">
            <v>-217596780.34999999</v>
          </cell>
          <cell r="I375">
            <v>-195018006.47999999</v>
          </cell>
          <cell r="J375">
            <v>-22578773.870000001</v>
          </cell>
          <cell r="P375">
            <v>-206307393.41499999</v>
          </cell>
        </row>
        <row r="376">
          <cell r="B376">
            <v>254333</v>
          </cell>
          <cell r="F376" t="str">
            <v>9254333</v>
          </cell>
          <cell r="G376" t="str">
            <v>Oth Reg Liab-Avoided AFUDC-FPSC</v>
          </cell>
          <cell r="H376">
            <v>-175531699.65000001</v>
          </cell>
          <cell r="I376">
            <v>-148921524.12</v>
          </cell>
          <cell r="J376">
            <v>-26610175.530000001</v>
          </cell>
          <cell r="P376">
            <v>-162226611.88499999</v>
          </cell>
        </row>
        <row r="377">
          <cell r="B377">
            <v>254334</v>
          </cell>
          <cell r="F377" t="str">
            <v>9254334</v>
          </cell>
          <cell r="G377" t="str">
            <v>Oth Reg Liab-PIR Avoided AFUDC-FPSC</v>
          </cell>
          <cell r="H377">
            <v>-221269.78</v>
          </cell>
          <cell r="I377">
            <v>-27666180.859999999</v>
          </cell>
          <cell r="J377">
            <v>27444911.079999998</v>
          </cell>
          <cell r="P377">
            <v>-13943725.32</v>
          </cell>
        </row>
        <row r="378">
          <cell r="B378">
            <v>254336</v>
          </cell>
          <cell r="F378" t="str">
            <v>9254336</v>
          </cell>
          <cell r="G378" t="str">
            <v>Oth Reg Liab-Acc Depr Avoided AFUDC-Reserve</v>
          </cell>
          <cell r="H378">
            <v>2634612.88</v>
          </cell>
          <cell r="I378">
            <v>1606662.12</v>
          </cell>
          <cell r="J378">
            <v>1027950.76</v>
          </cell>
          <cell r="P378">
            <v>2120637.5</v>
          </cell>
        </row>
        <row r="379">
          <cell r="B379">
            <v>254337</v>
          </cell>
          <cell r="F379" t="str">
            <v>9254337</v>
          </cell>
          <cell r="G379" t="str">
            <v>Oth Reg Liab-AD Accum Depr Avoided AFUDC-FPSC</v>
          </cell>
          <cell r="H379">
            <v>7036129.4299999997</v>
          </cell>
          <cell r="I379">
            <v>4505141.07</v>
          </cell>
          <cell r="J379">
            <v>2530988.36</v>
          </cell>
          <cell r="P379">
            <v>5770635.25</v>
          </cell>
        </row>
        <row r="380">
          <cell r="B380">
            <v>254401</v>
          </cell>
          <cell r="F380" t="str">
            <v>9254401</v>
          </cell>
          <cell r="G380" t="str">
            <v>Oth Reg Liab-Accum Nuclear Amort</v>
          </cell>
          <cell r="H380">
            <v>-11302463</v>
          </cell>
          <cell r="I380">
            <v>-18257867</v>
          </cell>
          <cell r="J380">
            <v>6955404</v>
          </cell>
          <cell r="P380">
            <v>-14780165</v>
          </cell>
        </row>
        <row r="381">
          <cell r="B381">
            <v>254404</v>
          </cell>
          <cell r="F381" t="str">
            <v>9254404</v>
          </cell>
          <cell r="G381" t="str">
            <v>Oth Reg Liab-Conv ITC Gross Up</v>
          </cell>
          <cell r="H381">
            <v>-22844026</v>
          </cell>
          <cell r="I381">
            <v>-23763922</v>
          </cell>
          <cell r="J381">
            <v>919896</v>
          </cell>
          <cell r="P381">
            <v>-23303974</v>
          </cell>
        </row>
        <row r="382">
          <cell r="B382">
            <v>254405</v>
          </cell>
          <cell r="F382" t="str">
            <v>9254405</v>
          </cell>
          <cell r="G382" t="str">
            <v>Oth Reg Liab-Space Coast</v>
          </cell>
          <cell r="H382">
            <v>-9756451</v>
          </cell>
          <cell r="I382">
            <v>-10142215</v>
          </cell>
          <cell r="J382">
            <v>385764</v>
          </cell>
          <cell r="L382">
            <v>0</v>
          </cell>
          <cell r="N382">
            <v>0</v>
          </cell>
          <cell r="P382">
            <v>-9949333</v>
          </cell>
        </row>
        <row r="383">
          <cell r="B383">
            <v>254406</v>
          </cell>
          <cell r="F383" t="str">
            <v>9254406</v>
          </cell>
          <cell r="G383" t="str">
            <v>Oth Reg Liab-Martin ITC Gross Up</v>
          </cell>
          <cell r="H383">
            <v>-67209336</v>
          </cell>
          <cell r="I383">
            <v>-69800208</v>
          </cell>
          <cell r="J383">
            <v>2590872</v>
          </cell>
          <cell r="P383">
            <v>-68504772</v>
          </cell>
        </row>
        <row r="384">
          <cell r="B384">
            <v>254620</v>
          </cell>
          <cell r="F384" t="str">
            <v>9254620</v>
          </cell>
          <cell r="G384" t="str">
            <v>Oth Reg Liab-Ovr Recov Capacity Revenue</v>
          </cell>
          <cell r="H384">
            <v>-18402197.73</v>
          </cell>
          <cell r="I384">
            <v>0</v>
          </cell>
          <cell r="J384">
            <v>-18402197.73</v>
          </cell>
          <cell r="P384">
            <v>-18402197.73</v>
          </cell>
        </row>
        <row r="385">
          <cell r="B385">
            <v>254640</v>
          </cell>
          <cell r="F385" t="str">
            <v>9254640</v>
          </cell>
          <cell r="G385" t="str">
            <v>Oth Reg Liab-Over Recov Envionm Recov</v>
          </cell>
          <cell r="H385">
            <v>-682074.66</v>
          </cell>
          <cell r="I385">
            <v>-296691.28000000003</v>
          </cell>
          <cell r="J385">
            <v>-385383.38</v>
          </cell>
          <cell r="P385">
            <v>-489382.97000000003</v>
          </cell>
        </row>
        <row r="386">
          <cell r="B386">
            <v>254900</v>
          </cell>
          <cell r="F386" t="str">
            <v>9254900</v>
          </cell>
          <cell r="G386" t="str">
            <v>Oth Reg Liab-Gain Sale Emisson Allow - A08</v>
          </cell>
          <cell r="H386">
            <v>-259671.06</v>
          </cell>
          <cell r="I386">
            <v>-648004.5</v>
          </cell>
          <cell r="J386">
            <v>388333.44</v>
          </cell>
          <cell r="P386">
            <v>-453837.78</v>
          </cell>
        </row>
        <row r="387">
          <cell r="B387" t="str">
            <v>PLGRUF9152</v>
          </cell>
          <cell r="F387" t="str">
            <v>FPLGRUF9152</v>
          </cell>
          <cell r="G387" t="str">
            <v>254-Other Regulatory Liabilities</v>
          </cell>
          <cell r="H387">
            <v>-2877757732.9699998</v>
          </cell>
          <cell r="I387">
            <v>-2680030637.9099998</v>
          </cell>
          <cell r="J387">
            <v>-197727095.06</v>
          </cell>
          <cell r="L387" t="str">
            <v>Other Regulatory Liabilities (254)</v>
          </cell>
          <cell r="M387">
            <v>0</v>
          </cell>
          <cell r="P387">
            <v>-2778894185.4399996</v>
          </cell>
        </row>
        <row r="388">
          <cell r="B388">
            <v>256100</v>
          </cell>
          <cell r="F388" t="str">
            <v>9256100</v>
          </cell>
          <cell r="G388" t="str">
            <v>Deferred Gains Disposition Utility Plant</v>
          </cell>
          <cell r="H388">
            <v>-50735901</v>
          </cell>
          <cell r="I388">
            <v>-22831357.039999999</v>
          </cell>
          <cell r="J388">
            <v>-27904543.960000001</v>
          </cell>
          <cell r="P388">
            <v>-36783629.019999996</v>
          </cell>
        </row>
        <row r="389">
          <cell r="B389" t="str">
            <v>PLGRUF9153</v>
          </cell>
          <cell r="F389" t="str">
            <v>FPLGRUF9153</v>
          </cell>
          <cell r="G389" t="str">
            <v>256-Def Gains-Dispos Of Util Plnt</v>
          </cell>
          <cell r="H389">
            <v>-50735901</v>
          </cell>
          <cell r="I389">
            <v>-22831357.039999999</v>
          </cell>
          <cell r="J389">
            <v>-27904543.960000001</v>
          </cell>
          <cell r="L389" t="str">
            <v>Deferred Gains from Disposition of Utility Plant (256)</v>
          </cell>
          <cell r="M389">
            <v>0</v>
          </cell>
          <cell r="P389">
            <v>-36783629.019999996</v>
          </cell>
        </row>
        <row r="390">
          <cell r="B390">
            <v>257000</v>
          </cell>
          <cell r="F390" t="str">
            <v>9257000</v>
          </cell>
          <cell r="G390" t="str">
            <v>Unamortized Gain on Reacquired Debt</v>
          </cell>
          <cell r="H390">
            <v>-2244481.8199999998</v>
          </cell>
          <cell r="I390">
            <v>-2452516.94</v>
          </cell>
          <cell r="J390">
            <v>208035.12</v>
          </cell>
          <cell r="P390">
            <v>-2348499.38</v>
          </cell>
        </row>
        <row r="391">
          <cell r="B391" t="str">
            <v>PLGRUF9154</v>
          </cell>
          <cell r="F391" t="str">
            <v>FPLGRUF9154</v>
          </cell>
          <cell r="G391" t="str">
            <v>257-Unamrt Gain-Reacquired Debt</v>
          </cell>
          <cell r="H391">
            <v>-2244481.8199999998</v>
          </cell>
          <cell r="I391">
            <v>-2452516.94</v>
          </cell>
          <cell r="J391">
            <v>208035.12</v>
          </cell>
          <cell r="L391" t="str">
            <v>Unamortized Gain on Reaquired Debt (257)</v>
          </cell>
          <cell r="M391">
            <v>0</v>
          </cell>
          <cell r="P391">
            <v>-2348499.38</v>
          </cell>
        </row>
        <row r="392">
          <cell r="B392" t="str">
            <v>PLGRUF9149</v>
          </cell>
          <cell r="F392" t="str">
            <v>FPLGRUF9149</v>
          </cell>
          <cell r="G392" t="str">
            <v>Other (*)</v>
          </cell>
          <cell r="H392">
            <v>-3128756075.6399999</v>
          </cell>
          <cell r="I392">
            <v>-2909324871.6700001</v>
          </cell>
          <cell r="J392">
            <v>-219431203.97</v>
          </cell>
          <cell r="P392">
            <v>-3019040473.6549997</v>
          </cell>
        </row>
        <row r="393">
          <cell r="B393" t="str">
            <v>PLGRUF9155</v>
          </cell>
          <cell r="F393" t="str">
            <v>FPLGRUF9155</v>
          </cell>
          <cell r="G393" t="str">
            <v>Deferred Credits</v>
          </cell>
          <cell r="H393">
            <v>-11159135933.15</v>
          </cell>
          <cell r="I393">
            <v>-10398746578.18</v>
          </cell>
          <cell r="J393">
            <v>-760389354.97000003</v>
          </cell>
          <cell r="L393" t="str">
            <v>Total Deferred Credits (lines 56 through 64)</v>
          </cell>
          <cell r="M393">
            <v>0</v>
          </cell>
          <cell r="P393">
            <v>-10778941255.665001</v>
          </cell>
        </row>
        <row r="394">
          <cell r="B394" t="str">
            <v>PLGRUF95</v>
          </cell>
          <cell r="F394" t="str">
            <v>FPLGRUF95</v>
          </cell>
          <cell r="G394" t="str">
            <v>Liabilities</v>
          </cell>
          <cell r="H394">
            <v>-37161194833.190002</v>
          </cell>
          <cell r="I394">
            <v>-34518933441.239998</v>
          </cell>
          <cell r="J394">
            <v>-2642261391.9499998</v>
          </cell>
          <cell r="L394">
            <v>0</v>
          </cell>
          <cell r="M394">
            <v>0</v>
          </cell>
          <cell r="N394">
            <v>0</v>
          </cell>
          <cell r="P394">
            <v>-35840064137.214996</v>
          </cell>
        </row>
        <row r="395">
          <cell r="B395">
            <v>440001</v>
          </cell>
          <cell r="F395" t="str">
            <v>9440001</v>
          </cell>
          <cell r="G395" t="str">
            <v>Residential Sales-A01 Base</v>
          </cell>
          <cell r="H395">
            <v>-3150488288.75</v>
          </cell>
          <cell r="I395">
            <v>-2885809353.9899998</v>
          </cell>
          <cell r="J395">
            <v>-264678934.75999999</v>
          </cell>
          <cell r="P395">
            <v>-3018148821.3699999</v>
          </cell>
        </row>
        <row r="396">
          <cell r="B396">
            <v>440002</v>
          </cell>
          <cell r="F396" t="str">
            <v>9440002</v>
          </cell>
          <cell r="G396" t="str">
            <v>Residential Sales-A02 Conservation</v>
          </cell>
          <cell r="H396">
            <v>-185848696.13</v>
          </cell>
          <cell r="I396">
            <v>-125591293.77</v>
          </cell>
          <cell r="J396">
            <v>-60257402.359999999</v>
          </cell>
          <cell r="P396">
            <v>-155719994.94999999</v>
          </cell>
        </row>
        <row r="397">
          <cell r="B397">
            <v>440003</v>
          </cell>
          <cell r="F397" t="str">
            <v>9440003</v>
          </cell>
          <cell r="G397" t="str">
            <v>Residential Sales-A03 Storm Recovery</v>
          </cell>
          <cell r="H397">
            <v>-19794288.469999999</v>
          </cell>
          <cell r="I397">
            <v>-29308053.579999998</v>
          </cell>
          <cell r="J397">
            <v>9513765.1099999994</v>
          </cell>
          <cell r="P397">
            <v>-24551171.024999999</v>
          </cell>
        </row>
        <row r="398">
          <cell r="B398">
            <v>440004</v>
          </cell>
          <cell r="F398" t="str">
            <v>9440004</v>
          </cell>
          <cell r="G398" t="str">
            <v>Residential Sales-A04 Fuel</v>
          </cell>
          <cell r="H398">
            <v>-1813740036.3599999</v>
          </cell>
          <cell r="I398">
            <v>-1609709622.6099999</v>
          </cell>
          <cell r="J398">
            <v>-204030413.75</v>
          </cell>
          <cell r="P398">
            <v>-1711724829.4849999</v>
          </cell>
        </row>
        <row r="399">
          <cell r="B399">
            <v>440005</v>
          </cell>
          <cell r="F399" t="str">
            <v>9440005</v>
          </cell>
          <cell r="G399" t="str">
            <v>Residential Sales-A05 Capacity</v>
          </cell>
          <cell r="H399">
            <v>-433465308.14999998</v>
          </cell>
          <cell r="I399">
            <v>-505451726.56</v>
          </cell>
          <cell r="J399">
            <v>71986418.409999996</v>
          </cell>
          <cell r="P399">
            <v>-469458517.35500002</v>
          </cell>
        </row>
        <row r="400">
          <cell r="B400">
            <v>440008</v>
          </cell>
          <cell r="F400" t="str">
            <v>9440008</v>
          </cell>
          <cell r="G400" t="str">
            <v>Residential Sales-A08 Environmental</v>
          </cell>
          <cell r="H400">
            <v>-123527299.48999999</v>
          </cell>
          <cell r="I400">
            <v>-123400216.38</v>
          </cell>
          <cell r="J400">
            <v>-127083.11</v>
          </cell>
          <cell r="P400">
            <v>-123463757.935</v>
          </cell>
        </row>
        <row r="401">
          <cell r="B401">
            <v>440014</v>
          </cell>
          <cell r="F401" t="str">
            <v>9440014</v>
          </cell>
          <cell r="G401" t="str">
            <v>Residential Sales-A14 Gross Receipts Tax</v>
          </cell>
          <cell r="H401">
            <v>-146780474.59999999</v>
          </cell>
          <cell r="I401">
            <v>-135038898.12</v>
          </cell>
          <cell r="J401">
            <v>-11741576.48</v>
          </cell>
          <cell r="P401">
            <v>-140909686.36000001</v>
          </cell>
        </row>
        <row r="402">
          <cell r="B402">
            <v>440015</v>
          </cell>
          <cell r="F402" t="str">
            <v>9440015</v>
          </cell>
          <cell r="G402" t="str">
            <v>Residential Sales-A15 Franchise Tax</v>
          </cell>
          <cell r="H402">
            <v>-265563128.88999999</v>
          </cell>
          <cell r="I402">
            <v>-254129805.97999999</v>
          </cell>
          <cell r="J402">
            <v>-11433322.91</v>
          </cell>
          <cell r="P402">
            <v>-259846467.435</v>
          </cell>
        </row>
        <row r="403">
          <cell r="B403">
            <v>440100</v>
          </cell>
          <cell r="F403" t="str">
            <v>9440100</v>
          </cell>
          <cell r="G403" t="str">
            <v>Residential Sales-A03Strm Recov-Bnd/Tx Chg RAFExcl</v>
          </cell>
          <cell r="H403">
            <v>108740977.06</v>
          </cell>
          <cell r="I403">
            <v>107660895.59999999</v>
          </cell>
          <cell r="J403">
            <v>1080081.46</v>
          </cell>
          <cell r="P403">
            <v>108200936.33</v>
          </cell>
        </row>
        <row r="404">
          <cell r="B404">
            <v>440110</v>
          </cell>
          <cell r="F404" t="str">
            <v>9440110</v>
          </cell>
          <cell r="G404" t="str">
            <v>Residential Sales-A03Strm Recov-Bnd/Tx Chg RAFOffs</v>
          </cell>
          <cell r="H404">
            <v>-108740977.06</v>
          </cell>
          <cell r="I404">
            <v>-107660895.59999999</v>
          </cell>
          <cell r="J404">
            <v>-1080081.46</v>
          </cell>
          <cell r="P404">
            <v>-108200936.33</v>
          </cell>
        </row>
        <row r="405">
          <cell r="B405">
            <v>440200</v>
          </cell>
          <cell r="F405" t="str">
            <v>9440200</v>
          </cell>
          <cell r="G405" t="str">
            <v>Residential Sales-Cost RecovWC3 Recl-A05</v>
          </cell>
          <cell r="H405">
            <v>156338619.18000001</v>
          </cell>
          <cell r="I405">
            <v>166060794.80000001</v>
          </cell>
          <cell r="J405">
            <v>-9722175.6199999992</v>
          </cell>
          <cell r="P405">
            <v>161199706.99000001</v>
          </cell>
        </row>
        <row r="406">
          <cell r="B406">
            <v>440210</v>
          </cell>
          <cell r="F406" t="str">
            <v>9440210</v>
          </cell>
          <cell r="G406" t="str">
            <v>Residential Sales-WC3 Revenue Recl Offset</v>
          </cell>
          <cell r="H406">
            <v>-156338619.18000001</v>
          </cell>
          <cell r="I406">
            <v>-166060794.80000001</v>
          </cell>
          <cell r="J406">
            <v>9722175.6199999992</v>
          </cell>
          <cell r="L406">
            <v>0</v>
          </cell>
          <cell r="N406">
            <v>0</v>
          </cell>
          <cell r="P406">
            <v>-161199706.99000001</v>
          </cell>
        </row>
        <row r="407">
          <cell r="B407">
            <v>440300</v>
          </cell>
          <cell r="F407" t="str">
            <v>9440300</v>
          </cell>
          <cell r="G407" t="str">
            <v>Residential Sales-A02Conserv-Load Control Credits</v>
          </cell>
          <cell r="H407">
            <v>45367951.590000004</v>
          </cell>
          <cell r="I407">
            <v>45534347.909999996</v>
          </cell>
          <cell r="J407">
            <v>-166396.32</v>
          </cell>
          <cell r="P407">
            <v>45451149.75</v>
          </cell>
        </row>
        <row r="408">
          <cell r="B408">
            <v>440501</v>
          </cell>
          <cell r="F408" t="str">
            <v>9440501</v>
          </cell>
          <cell r="G408" t="str">
            <v>Res Public Auth Sales-A01 Base</v>
          </cell>
          <cell r="H408">
            <v>-2113472.83</v>
          </cell>
          <cell r="I408">
            <v>-1151762.76</v>
          </cell>
          <cell r="J408">
            <v>-961710.07</v>
          </cell>
          <cell r="L408">
            <v>0</v>
          </cell>
          <cell r="N408">
            <v>0</v>
          </cell>
          <cell r="P408">
            <v>-1632617.7949999999</v>
          </cell>
        </row>
        <row r="409">
          <cell r="B409">
            <v>440502</v>
          </cell>
          <cell r="F409" t="str">
            <v>9440502</v>
          </cell>
          <cell r="G409" t="str">
            <v>Res Public Auth Sales-A02 Conservation</v>
          </cell>
          <cell r="H409">
            <v>-109343.39</v>
          </cell>
          <cell r="I409">
            <v>-46105.33</v>
          </cell>
          <cell r="J409">
            <v>-63238.06</v>
          </cell>
          <cell r="P409">
            <v>-77724.36</v>
          </cell>
        </row>
        <row r="410">
          <cell r="B410">
            <v>440503</v>
          </cell>
          <cell r="F410" t="str">
            <v>9440503</v>
          </cell>
          <cell r="G410" t="str">
            <v>Res Public Auth Sales-A03 Storm Recovery</v>
          </cell>
          <cell r="H410">
            <v>-42830.63</v>
          </cell>
          <cell r="I410">
            <v>-27067.9</v>
          </cell>
          <cell r="J410">
            <v>-15762.73</v>
          </cell>
          <cell r="L410">
            <v>0</v>
          </cell>
          <cell r="N410">
            <v>0</v>
          </cell>
          <cell r="P410">
            <v>-34949.264999999999</v>
          </cell>
        </row>
        <row r="411">
          <cell r="B411">
            <v>440504</v>
          </cell>
          <cell r="F411" t="str">
            <v>9440504</v>
          </cell>
          <cell r="G411" t="str">
            <v>Res Public Auth Sales-A04 Fuel</v>
          </cell>
          <cell r="H411">
            <v>-1033781.41</v>
          </cell>
          <cell r="I411">
            <v>-583288.23</v>
          </cell>
          <cell r="J411">
            <v>-450493.18</v>
          </cell>
          <cell r="L411">
            <v>0</v>
          </cell>
          <cell r="N411">
            <v>0</v>
          </cell>
          <cell r="P411">
            <v>-808534.82000000007</v>
          </cell>
        </row>
        <row r="412">
          <cell r="B412">
            <v>440505</v>
          </cell>
          <cell r="F412" t="str">
            <v>9440505</v>
          </cell>
          <cell r="G412" t="str">
            <v>Res Public Auth Sales-A05 Capacity</v>
          </cell>
          <cell r="H412">
            <v>-254245.95</v>
          </cell>
          <cell r="I412">
            <v>-184240.8</v>
          </cell>
          <cell r="J412">
            <v>-70005.149999999994</v>
          </cell>
          <cell r="L412">
            <v>0</v>
          </cell>
          <cell r="N412">
            <v>0</v>
          </cell>
          <cell r="P412">
            <v>-219243.375</v>
          </cell>
        </row>
        <row r="413">
          <cell r="B413">
            <v>440508</v>
          </cell>
          <cell r="F413" t="str">
            <v>9440508</v>
          </cell>
          <cell r="G413" t="str">
            <v>Res Public Auth Sales-A08 Environmental</v>
          </cell>
          <cell r="H413">
            <v>-72533.75</v>
          </cell>
          <cell r="I413">
            <v>-45084.77</v>
          </cell>
          <cell r="J413">
            <v>-27448.98</v>
          </cell>
          <cell r="L413">
            <v>0</v>
          </cell>
          <cell r="N413">
            <v>0</v>
          </cell>
          <cell r="P413">
            <v>-58809.259999999995</v>
          </cell>
        </row>
        <row r="414">
          <cell r="B414">
            <v>440514</v>
          </cell>
          <cell r="F414" t="str">
            <v>9440514</v>
          </cell>
          <cell r="G414" t="str">
            <v>Res Public Auth Sales-A14 Gross Receipts Tax</v>
          </cell>
          <cell r="H414">
            <v>-91039.21</v>
          </cell>
          <cell r="I414">
            <v>-51257.27</v>
          </cell>
          <cell r="J414">
            <v>-39781.94</v>
          </cell>
          <cell r="P414">
            <v>-71148.240000000005</v>
          </cell>
        </row>
        <row r="415">
          <cell r="B415">
            <v>440515</v>
          </cell>
          <cell r="F415" t="str">
            <v>9440515</v>
          </cell>
          <cell r="G415" t="str">
            <v>Res Public Auth Sales-A15 Franchise Tax</v>
          </cell>
          <cell r="H415">
            <v>-175269.71</v>
          </cell>
          <cell r="I415">
            <v>-99627.19</v>
          </cell>
          <cell r="J415">
            <v>-75642.52</v>
          </cell>
          <cell r="P415">
            <v>-137448.45000000001</v>
          </cell>
        </row>
        <row r="416">
          <cell r="B416" t="str">
            <v>PLGRUF942</v>
          </cell>
          <cell r="F416" t="str">
            <v>FPLGRUF942</v>
          </cell>
          <cell r="G416" t="str">
            <v>440-Residential</v>
          </cell>
          <cell r="H416">
            <v>-6097732086.1300001</v>
          </cell>
          <cell r="I416">
            <v>-5625093057.3299999</v>
          </cell>
          <cell r="J416">
            <v>-472639028.80000001</v>
          </cell>
          <cell r="M416">
            <v>0</v>
          </cell>
          <cell r="P416">
            <v>-5861412571.7299995</v>
          </cell>
        </row>
        <row r="417">
          <cell r="B417">
            <v>442101</v>
          </cell>
          <cell r="F417" t="str">
            <v>9442101</v>
          </cell>
          <cell r="G417" t="str">
            <v>Commercial Sales-A01 Base</v>
          </cell>
          <cell r="H417">
            <v>-1528017218.97</v>
          </cell>
          <cell r="I417">
            <v>-1411028972.1600001</v>
          </cell>
          <cell r="J417">
            <v>-116988246.81</v>
          </cell>
          <cell r="P417">
            <v>-1469523095.5650001</v>
          </cell>
        </row>
        <row r="418">
          <cell r="B418">
            <v>442102</v>
          </cell>
          <cell r="F418" t="str">
            <v>9442102</v>
          </cell>
          <cell r="G418" t="str">
            <v>Commercial Sales-A02 Conservation</v>
          </cell>
          <cell r="H418">
            <v>-102786352.01000001</v>
          </cell>
          <cell r="I418">
            <v>-73140869.069999993</v>
          </cell>
          <cell r="J418">
            <v>-29645482.940000001</v>
          </cell>
          <cell r="P418">
            <v>-87963610.539999992</v>
          </cell>
        </row>
        <row r="419">
          <cell r="B419">
            <v>442103</v>
          </cell>
          <cell r="F419" t="str">
            <v>9442103</v>
          </cell>
          <cell r="G419" t="str">
            <v>Commercial Sales-A03 Storm Recovery</v>
          </cell>
          <cell r="H419">
            <v>-7678415.6299999999</v>
          </cell>
          <cell r="I419">
            <v>-12746926.199999999</v>
          </cell>
          <cell r="J419">
            <v>5068510.57</v>
          </cell>
          <cell r="P419">
            <v>-10212670.914999999</v>
          </cell>
        </row>
        <row r="420">
          <cell r="B420">
            <v>442104</v>
          </cell>
          <cell r="F420" t="str">
            <v>9442104</v>
          </cell>
          <cell r="G420" t="str">
            <v>Commercial Sales-A04 Fuel</v>
          </cell>
          <cell r="H420">
            <v>-1226000854.6300001</v>
          </cell>
          <cell r="I420">
            <v>-1102406907.4300001</v>
          </cell>
          <cell r="J420">
            <v>-123593947.2</v>
          </cell>
          <cell r="P420">
            <v>-1164203881.0300002</v>
          </cell>
        </row>
        <row r="421">
          <cell r="B421">
            <v>442105</v>
          </cell>
          <cell r="F421" t="str">
            <v>9442105</v>
          </cell>
          <cell r="G421" t="str">
            <v>Commercial Sales-A05 Capacity</v>
          </cell>
          <cell r="H421">
            <v>-227057016.90000001</v>
          </cell>
          <cell r="I421">
            <v>-274457237.68000001</v>
          </cell>
          <cell r="J421">
            <v>47400220.780000001</v>
          </cell>
          <cell r="P421">
            <v>-250757127.29000002</v>
          </cell>
        </row>
        <row r="422">
          <cell r="B422">
            <v>442108</v>
          </cell>
          <cell r="F422" t="str">
            <v>9442108</v>
          </cell>
          <cell r="G422" t="str">
            <v>Commercial Sales-A08 Environmental</v>
          </cell>
          <cell r="H422">
            <v>-68294306.030000001</v>
          </cell>
          <cell r="I422">
            <v>-69861490.670000002</v>
          </cell>
          <cell r="J422">
            <v>1567184.64</v>
          </cell>
          <cell r="P422">
            <v>-69077898.349999994</v>
          </cell>
        </row>
        <row r="423">
          <cell r="B423">
            <v>442114</v>
          </cell>
          <cell r="F423" t="str">
            <v>9442114</v>
          </cell>
          <cell r="G423" t="str">
            <v>Commercial Sales-A14 Gross Receipts Tax</v>
          </cell>
          <cell r="H423">
            <v>-80873191.579999998</v>
          </cell>
          <cell r="I423">
            <v>-75234429.239999995</v>
          </cell>
          <cell r="J423">
            <v>-5638762.3399999999</v>
          </cell>
          <cell r="P423">
            <v>-78053810.409999996</v>
          </cell>
        </row>
        <row r="424">
          <cell r="B424">
            <v>442115</v>
          </cell>
          <cell r="F424" t="str">
            <v>9442115</v>
          </cell>
          <cell r="G424" t="str">
            <v>Commerc Pub Auth Sales-A15 Franchise Tax</v>
          </cell>
          <cell r="H424">
            <v>-155414775.75999999</v>
          </cell>
          <cell r="I424">
            <v>-149942624.91</v>
          </cell>
          <cell r="J424">
            <v>-5472150.8499999996</v>
          </cell>
          <cell r="P424">
            <v>-152678700.33499998</v>
          </cell>
        </row>
        <row r="425">
          <cell r="B425">
            <v>442401</v>
          </cell>
          <cell r="F425" t="str">
            <v>9442401</v>
          </cell>
          <cell r="G425" t="str">
            <v>Commerc Pub Auth Sales-A01 Base</v>
          </cell>
          <cell r="H425">
            <v>-308336493.25</v>
          </cell>
          <cell r="I425">
            <v>-285938770.10000002</v>
          </cell>
          <cell r="J425">
            <v>-22397723.149999999</v>
          </cell>
          <cell r="P425">
            <v>-297137631.67500001</v>
          </cell>
        </row>
        <row r="426">
          <cell r="B426">
            <v>442402</v>
          </cell>
          <cell r="F426" t="str">
            <v>9442402</v>
          </cell>
          <cell r="G426" t="str">
            <v>Commerc Pub Auth Sales-A02 Conservation</v>
          </cell>
          <cell r="H426">
            <v>-25682984.530000001</v>
          </cell>
          <cell r="I426">
            <v>-18699012.010000002</v>
          </cell>
          <cell r="J426">
            <v>-6983972.5199999996</v>
          </cell>
          <cell r="P426">
            <v>-22190998.270000003</v>
          </cell>
        </row>
        <row r="427">
          <cell r="B427">
            <v>442403</v>
          </cell>
          <cell r="F427" t="str">
            <v>9442403</v>
          </cell>
          <cell r="G427" t="str">
            <v>Commerc PubAuth Sales-A03 Storm Recovery</v>
          </cell>
          <cell r="H427">
            <v>-5822553.9800000004</v>
          </cell>
          <cell r="I427">
            <v>-5810951.8200000003</v>
          </cell>
          <cell r="J427">
            <v>-11602.16</v>
          </cell>
          <cell r="P427">
            <v>-5816752.9000000004</v>
          </cell>
        </row>
        <row r="428">
          <cell r="B428">
            <v>442404</v>
          </cell>
          <cell r="F428" t="str">
            <v>9442404</v>
          </cell>
          <cell r="G428" t="str">
            <v>Commerc Pub Auth Sales-A04 Fuel</v>
          </cell>
          <cell r="H428">
            <v>-267972037.69</v>
          </cell>
          <cell r="I428">
            <v>-242456895.66999999</v>
          </cell>
          <cell r="J428">
            <v>-25515142.02</v>
          </cell>
          <cell r="P428">
            <v>-255214466.68000001</v>
          </cell>
        </row>
        <row r="429">
          <cell r="B429">
            <v>442405</v>
          </cell>
          <cell r="F429" t="str">
            <v>9442405</v>
          </cell>
          <cell r="G429" t="str">
            <v>Commerc Pub Auth Sales-A05 Capacity</v>
          </cell>
          <cell r="H429">
            <v>-54461273.189999998</v>
          </cell>
          <cell r="I429">
            <v>-65706732.890000001</v>
          </cell>
          <cell r="J429">
            <v>11245459.699999999</v>
          </cell>
          <cell r="P429">
            <v>-60084003.039999999</v>
          </cell>
        </row>
        <row r="430">
          <cell r="B430">
            <v>442408</v>
          </cell>
          <cell r="F430" t="str">
            <v>9442408</v>
          </cell>
          <cell r="G430" t="str">
            <v>Commerc Pub Auth Sales-A08 Environmental</v>
          </cell>
          <cell r="H430">
            <v>-14618962.32</v>
          </cell>
          <cell r="I430">
            <v>-15083768.43</v>
          </cell>
          <cell r="J430">
            <v>464806.11</v>
          </cell>
          <cell r="P430">
            <v>-14851365.375</v>
          </cell>
        </row>
        <row r="431">
          <cell r="B431">
            <v>442414</v>
          </cell>
          <cell r="F431" t="str">
            <v>9442414</v>
          </cell>
          <cell r="G431" t="str">
            <v>Commerc Pub Auth Sales-A14 Gross RcptTax</v>
          </cell>
          <cell r="H431">
            <v>-17328808.260000002</v>
          </cell>
          <cell r="I431">
            <v>-16225033.220000001</v>
          </cell>
          <cell r="J431">
            <v>-1103775.04</v>
          </cell>
          <cell r="P431">
            <v>-16776920.740000002</v>
          </cell>
        </row>
        <row r="432">
          <cell r="B432">
            <v>442415</v>
          </cell>
          <cell r="F432" t="str">
            <v>9442415</v>
          </cell>
          <cell r="G432" t="str">
            <v>Commerc Pub Auth Sales-A15 Franchise Tax</v>
          </cell>
          <cell r="H432">
            <v>-31736657.309999999</v>
          </cell>
          <cell r="I432">
            <v>-31221792.77</v>
          </cell>
          <cell r="J432">
            <v>-514864.54</v>
          </cell>
          <cell r="P432">
            <v>-31479225.039999999</v>
          </cell>
        </row>
        <row r="433">
          <cell r="B433" t="str">
            <v>PLGRUF9156</v>
          </cell>
          <cell r="F433" t="str">
            <v>FPLGRUF9156</v>
          </cell>
          <cell r="G433" t="str">
            <v>442-Commercial</v>
          </cell>
          <cell r="H433">
            <v>-4122081902.04</v>
          </cell>
          <cell r="I433">
            <v>-3849962414.27</v>
          </cell>
          <cell r="J433">
            <v>-272119487.76999998</v>
          </cell>
          <cell r="M433">
            <v>0</v>
          </cell>
          <cell r="P433">
            <v>-3986022158.1549997</v>
          </cell>
        </row>
        <row r="434">
          <cell r="B434">
            <v>442201</v>
          </cell>
          <cell r="F434" t="str">
            <v>9442201</v>
          </cell>
          <cell r="G434" t="str">
            <v>Industrial Sales-A01 Base</v>
          </cell>
          <cell r="H434">
            <v>-39486666.590000004</v>
          </cell>
          <cell r="I434">
            <v>-36571779.899999999</v>
          </cell>
          <cell r="J434">
            <v>-2914886.69</v>
          </cell>
          <cell r="P434">
            <v>-38029223.245000005</v>
          </cell>
        </row>
        <row r="435">
          <cell r="B435">
            <v>442202</v>
          </cell>
          <cell r="F435" t="str">
            <v>9442202</v>
          </cell>
          <cell r="G435" t="str">
            <v>Industrial Sales-A02 Conservation</v>
          </cell>
          <cell r="H435">
            <v>-5119006.8899999997</v>
          </cell>
          <cell r="I435">
            <v>-3743075.69</v>
          </cell>
          <cell r="J435">
            <v>-1375931.2</v>
          </cell>
          <cell r="L435">
            <v>0</v>
          </cell>
          <cell r="N435">
            <v>0</v>
          </cell>
          <cell r="P435">
            <v>-4431041.29</v>
          </cell>
        </row>
        <row r="436">
          <cell r="B436">
            <v>442203</v>
          </cell>
          <cell r="F436" t="str">
            <v>9442203</v>
          </cell>
          <cell r="G436" t="str">
            <v>Industrial Sales-A03 Storm Recovery</v>
          </cell>
          <cell r="H436">
            <v>198681.06</v>
          </cell>
          <cell r="I436">
            <v>18886.580000000002</v>
          </cell>
          <cell r="J436">
            <v>179794.48</v>
          </cell>
          <cell r="P436">
            <v>108783.82</v>
          </cell>
        </row>
        <row r="437">
          <cell r="B437">
            <v>442204</v>
          </cell>
          <cell r="F437" t="str">
            <v>9442204</v>
          </cell>
          <cell r="G437" t="str">
            <v>Industrial Sales-A04 Fuel</v>
          </cell>
          <cell r="H437">
            <v>-54278351.270000003</v>
          </cell>
          <cell r="I437">
            <v>-48840057.469999999</v>
          </cell>
          <cell r="J437">
            <v>-5438293.7999999998</v>
          </cell>
          <cell r="P437">
            <v>-51559204.370000005</v>
          </cell>
        </row>
        <row r="438">
          <cell r="B438">
            <v>442205</v>
          </cell>
          <cell r="F438" t="str">
            <v>9442205</v>
          </cell>
          <cell r="G438" t="str">
            <v>Industrial Sales-A05 Capacity</v>
          </cell>
          <cell r="H438">
            <v>-10398113.369999999</v>
          </cell>
          <cell r="I438">
            <v>-12660999.51</v>
          </cell>
          <cell r="J438">
            <v>2262886.14</v>
          </cell>
          <cell r="P438">
            <v>-11529556.439999999</v>
          </cell>
        </row>
        <row r="439">
          <cell r="B439">
            <v>442208</v>
          </cell>
          <cell r="F439" t="str">
            <v>9442208</v>
          </cell>
          <cell r="G439" t="str">
            <v>Industrial Sale-A08 Environmental</v>
          </cell>
          <cell r="H439">
            <v>-2724848.65</v>
          </cell>
          <cell r="I439">
            <v>-2865915.83</v>
          </cell>
          <cell r="J439">
            <v>141067.18</v>
          </cell>
          <cell r="P439">
            <v>-2795382.24</v>
          </cell>
        </row>
        <row r="440">
          <cell r="B440">
            <v>442214</v>
          </cell>
          <cell r="F440" t="str">
            <v>9442214</v>
          </cell>
          <cell r="G440" t="str">
            <v>Industrial Sales-A14 Gross Receipts Tax</v>
          </cell>
          <cell r="H440">
            <v>-2884550.05</v>
          </cell>
          <cell r="I440">
            <v>-2697079.85</v>
          </cell>
          <cell r="J440">
            <v>-187470.2</v>
          </cell>
          <cell r="P440">
            <v>-2790814.95</v>
          </cell>
        </row>
        <row r="441">
          <cell r="B441">
            <v>442215</v>
          </cell>
          <cell r="F441" t="str">
            <v>9442215</v>
          </cell>
          <cell r="G441" t="str">
            <v>Industrial Sales-A15 FranchiseTax</v>
          </cell>
          <cell r="H441">
            <v>-3733869.84</v>
          </cell>
          <cell r="I441">
            <v>-3872872.16</v>
          </cell>
          <cell r="J441">
            <v>139002.32</v>
          </cell>
          <cell r="P441">
            <v>-3803371</v>
          </cell>
        </row>
        <row r="442">
          <cell r="B442">
            <v>442300</v>
          </cell>
          <cell r="F442" t="str">
            <v>9442300</v>
          </cell>
          <cell r="G442" t="str">
            <v>Comm &amp; Industr Sales-Recv Incent-A02 Consv</v>
          </cell>
          <cell r="H442">
            <v>40703620.789999999</v>
          </cell>
          <cell r="I442">
            <v>39489194.369999997</v>
          </cell>
          <cell r="J442">
            <v>1214426.42</v>
          </cell>
          <cell r="P442">
            <v>40096407.579999998</v>
          </cell>
        </row>
        <row r="443">
          <cell r="B443">
            <v>442330</v>
          </cell>
          <cell r="F443" t="str">
            <v>9442330</v>
          </cell>
          <cell r="G443" t="str">
            <v>Comm &amp; Industr Sales-CILC Offset</v>
          </cell>
          <cell r="H443">
            <v>-40703620.789999999</v>
          </cell>
          <cell r="I443">
            <v>-39489194.369999997</v>
          </cell>
          <cell r="J443">
            <v>-1214426.42</v>
          </cell>
          <cell r="P443">
            <v>-40096407.579999998</v>
          </cell>
        </row>
        <row r="444">
          <cell r="B444">
            <v>442340</v>
          </cell>
          <cell r="F444" t="str">
            <v>9442340</v>
          </cell>
          <cell r="G444" t="str">
            <v>Comm &amp; IndustSales-C/I Dem Red Inc A02 Cons</v>
          </cell>
          <cell r="H444">
            <v>17269916.640000001</v>
          </cell>
          <cell r="I444">
            <v>15952940.720000001</v>
          </cell>
          <cell r="J444">
            <v>1316975.92</v>
          </cell>
          <cell r="P444">
            <v>16611428.68</v>
          </cell>
        </row>
        <row r="445">
          <cell r="B445">
            <v>442360</v>
          </cell>
          <cell r="F445" t="str">
            <v>9442360</v>
          </cell>
          <cell r="G445" t="str">
            <v>Comm &amp; Indust Sales-C/I Dem Red Inc</v>
          </cell>
          <cell r="H445">
            <v>-17269916.640000001</v>
          </cell>
          <cell r="I445">
            <v>-15952940.720000001</v>
          </cell>
          <cell r="J445">
            <v>-1316975.92</v>
          </cell>
          <cell r="P445">
            <v>-16611428.68</v>
          </cell>
        </row>
        <row r="446">
          <cell r="B446">
            <v>442501</v>
          </cell>
          <cell r="F446" t="str">
            <v>9442501</v>
          </cell>
          <cell r="G446" t="str">
            <v>Industr Pub Auth Sales-A01 Base</v>
          </cell>
          <cell r="H446">
            <v>-28228171.109999999</v>
          </cell>
          <cell r="I446">
            <v>-26199704.899999999</v>
          </cell>
          <cell r="J446">
            <v>-2028466.21</v>
          </cell>
          <cell r="P446">
            <v>-27213938.004999999</v>
          </cell>
        </row>
        <row r="447">
          <cell r="B447">
            <v>442502</v>
          </cell>
          <cell r="F447" t="str">
            <v>9442502</v>
          </cell>
          <cell r="G447" t="str">
            <v>Industr Pub Auth Sales-A02 Conservation</v>
          </cell>
          <cell r="H447">
            <v>-3262680.53</v>
          </cell>
          <cell r="I447">
            <v>-2445031.9900000002</v>
          </cell>
          <cell r="J447">
            <v>-817648.54</v>
          </cell>
          <cell r="P447">
            <v>-2853856.26</v>
          </cell>
        </row>
        <row r="448">
          <cell r="B448">
            <v>442503</v>
          </cell>
          <cell r="F448" t="str">
            <v>9442503</v>
          </cell>
          <cell r="G448" t="str">
            <v>Indust Pub Auth Sales-A03 Strm Recovery</v>
          </cell>
          <cell r="H448">
            <v>-487974.39</v>
          </cell>
          <cell r="I448">
            <v>-501183.18</v>
          </cell>
          <cell r="J448">
            <v>13208.79</v>
          </cell>
          <cell r="P448">
            <v>-494578.78500000003</v>
          </cell>
        </row>
        <row r="449">
          <cell r="B449">
            <v>442504</v>
          </cell>
          <cell r="F449" t="str">
            <v>9442504</v>
          </cell>
          <cell r="G449" t="str">
            <v>Industr Pub Auth Sales-A04 Fuel</v>
          </cell>
          <cell r="H449">
            <v>-38591052.710000001</v>
          </cell>
          <cell r="I449">
            <v>-35262759.159999996</v>
          </cell>
          <cell r="J449">
            <v>-3328293.55</v>
          </cell>
          <cell r="P449">
            <v>-36926905.935000002</v>
          </cell>
        </row>
        <row r="450">
          <cell r="B450">
            <v>442505</v>
          </cell>
          <cell r="F450" t="str">
            <v>9442505</v>
          </cell>
          <cell r="G450" t="str">
            <v>Industr Pub Auth Sales-A05 Capacity</v>
          </cell>
          <cell r="H450">
            <v>-6553213.21</v>
          </cell>
          <cell r="I450">
            <v>-8221471.5999999996</v>
          </cell>
          <cell r="J450">
            <v>1668258.39</v>
          </cell>
          <cell r="P450">
            <v>-7387342.4049999993</v>
          </cell>
        </row>
        <row r="451">
          <cell r="B451">
            <v>442508</v>
          </cell>
          <cell r="F451" t="str">
            <v>9442508</v>
          </cell>
          <cell r="G451" t="str">
            <v>Industr Pub Auth Sales-A08Environmental</v>
          </cell>
          <cell r="H451">
            <v>-1923049.89</v>
          </cell>
          <cell r="I451">
            <v>-2070747.17</v>
          </cell>
          <cell r="J451">
            <v>147697.28</v>
          </cell>
          <cell r="P451">
            <v>-1996898.5299999998</v>
          </cell>
        </row>
        <row r="452">
          <cell r="B452">
            <v>442514</v>
          </cell>
          <cell r="F452" t="str">
            <v>9442514</v>
          </cell>
          <cell r="G452" t="str">
            <v>Indust Pub Auth Sales-A14 Gross RcptTax</v>
          </cell>
          <cell r="H452">
            <v>-2026459.72</v>
          </cell>
          <cell r="I452">
            <v>-1915111.84</v>
          </cell>
          <cell r="J452">
            <v>-111347.88</v>
          </cell>
          <cell r="L452">
            <v>0</v>
          </cell>
          <cell r="N452">
            <v>0</v>
          </cell>
          <cell r="P452">
            <v>-1970785.78</v>
          </cell>
        </row>
        <row r="453">
          <cell r="B453">
            <v>442515</v>
          </cell>
          <cell r="F453" t="str">
            <v>9442515</v>
          </cell>
          <cell r="G453" t="str">
            <v>Industr Pub Auth Sales-A15 Franch Tax</v>
          </cell>
          <cell r="H453">
            <v>-4307667.68</v>
          </cell>
          <cell r="I453">
            <v>-4063477.32</v>
          </cell>
          <cell r="J453">
            <v>-244190.36</v>
          </cell>
          <cell r="P453">
            <v>-4185572.5</v>
          </cell>
        </row>
        <row r="454">
          <cell r="B454" t="str">
            <v>PLGRUF9352</v>
          </cell>
          <cell r="F454" t="str">
            <v>FPLGRUF9352</v>
          </cell>
          <cell r="G454" t="str">
            <v>442-Industrial</v>
          </cell>
          <cell r="H454">
            <v>-203806994.84</v>
          </cell>
          <cell r="I454">
            <v>-191912380.99000001</v>
          </cell>
          <cell r="J454">
            <v>-11894613.85</v>
          </cell>
          <cell r="M454">
            <v>0</v>
          </cell>
          <cell r="P454">
            <v>-197859687.91500002</v>
          </cell>
        </row>
        <row r="455">
          <cell r="B455">
            <v>444001</v>
          </cell>
          <cell r="F455" t="str">
            <v>9444001</v>
          </cell>
          <cell r="G455" t="str">
            <v>Public Str &amp; Hwy Lighting-A01 Base</v>
          </cell>
          <cell r="H455">
            <v>-54376826.880000003</v>
          </cell>
          <cell r="I455">
            <v>-51839139.57</v>
          </cell>
          <cell r="J455">
            <v>-2537687.31</v>
          </cell>
          <cell r="P455">
            <v>-53107983.225000001</v>
          </cell>
        </row>
        <row r="456">
          <cell r="B456">
            <v>444002</v>
          </cell>
          <cell r="F456" t="str">
            <v>9444002</v>
          </cell>
          <cell r="G456" t="str">
            <v>Public Str &amp; Hwy Lighting-A02 Conservatn</v>
          </cell>
          <cell r="H456">
            <v>-789636.71</v>
          </cell>
          <cell r="I456">
            <v>-671071.56000000006</v>
          </cell>
          <cell r="J456">
            <v>-118565.15</v>
          </cell>
          <cell r="P456">
            <v>-730354.13500000001</v>
          </cell>
        </row>
        <row r="457">
          <cell r="B457">
            <v>444003</v>
          </cell>
          <cell r="F457" t="str">
            <v>9444003</v>
          </cell>
          <cell r="G457" t="str">
            <v>Public Str &amp; Hwy Lighting-A03 Storm Recov</v>
          </cell>
          <cell r="H457">
            <v>-998958.9</v>
          </cell>
          <cell r="I457">
            <v>-1545928.75</v>
          </cell>
          <cell r="J457">
            <v>546969.85</v>
          </cell>
          <cell r="P457">
            <v>-1272443.825</v>
          </cell>
        </row>
        <row r="458">
          <cell r="B458">
            <v>444004</v>
          </cell>
          <cell r="F458" t="str">
            <v>9444004</v>
          </cell>
          <cell r="G458" t="str">
            <v>Public Str &amp; Hwy Lighting-A04 Fuel</v>
          </cell>
          <cell r="H458">
            <v>-13545675.449999999</v>
          </cell>
          <cell r="I458">
            <v>-12176332.539999999</v>
          </cell>
          <cell r="J458">
            <v>-1369342.91</v>
          </cell>
          <cell r="P458">
            <v>-12861003.994999999</v>
          </cell>
        </row>
        <row r="459">
          <cell r="B459">
            <v>444005</v>
          </cell>
          <cell r="F459" t="str">
            <v>9444005</v>
          </cell>
          <cell r="G459" t="str">
            <v>Public Str &amp; Hwy Lighting-A05 Capacity</v>
          </cell>
          <cell r="H459">
            <v>-823703.65</v>
          </cell>
          <cell r="I459">
            <v>-1225904.8899999999</v>
          </cell>
          <cell r="J459">
            <v>402201.24</v>
          </cell>
          <cell r="P459">
            <v>-1024804.27</v>
          </cell>
        </row>
        <row r="460">
          <cell r="B460">
            <v>444008</v>
          </cell>
          <cell r="F460" t="str">
            <v>9444008</v>
          </cell>
          <cell r="G460" t="str">
            <v>Public Str &amp; Hwy Lighting-A08Environment</v>
          </cell>
          <cell r="H460">
            <v>-337201.51</v>
          </cell>
          <cell r="I460">
            <v>-415047.56</v>
          </cell>
          <cell r="J460">
            <v>77846.05</v>
          </cell>
          <cell r="P460">
            <v>-376124.53500000003</v>
          </cell>
        </row>
        <row r="461">
          <cell r="B461">
            <v>444014</v>
          </cell>
          <cell r="F461" t="str">
            <v>9444014</v>
          </cell>
          <cell r="G461" t="str">
            <v>Public Str &amp; Hwy Lighting-A14 Gross RcptsTax</v>
          </cell>
          <cell r="H461">
            <v>-794369.71</v>
          </cell>
          <cell r="I461">
            <v>-745483.52</v>
          </cell>
          <cell r="J461">
            <v>-48886.19</v>
          </cell>
          <cell r="P461">
            <v>-769926.61499999999</v>
          </cell>
        </row>
        <row r="462">
          <cell r="B462">
            <v>444015</v>
          </cell>
          <cell r="F462" t="str">
            <v>9444015</v>
          </cell>
          <cell r="G462" t="str">
            <v>Public Str &amp; Hwy Lighting-A15 Franch Tax</v>
          </cell>
          <cell r="H462">
            <v>-3611572.24</v>
          </cell>
          <cell r="I462">
            <v>-3596226.51</v>
          </cell>
          <cell r="J462">
            <v>-15345.73</v>
          </cell>
          <cell r="P462">
            <v>-3603899.375</v>
          </cell>
        </row>
        <row r="463">
          <cell r="B463">
            <v>444101</v>
          </cell>
          <cell r="F463" t="str">
            <v>9444101</v>
          </cell>
          <cell r="G463" t="str">
            <v>Public Str &amp; Hwy Lighting-Premium</v>
          </cell>
          <cell r="H463">
            <v>-2402352.6</v>
          </cell>
          <cell r="I463">
            <v>-2155428.5699999998</v>
          </cell>
          <cell r="J463">
            <v>-246924.03</v>
          </cell>
          <cell r="P463">
            <v>-2278890.585</v>
          </cell>
        </row>
        <row r="464">
          <cell r="B464" t="str">
            <v>PLGRUF9157</v>
          </cell>
          <cell r="F464" t="str">
            <v>FPLGRUF9157</v>
          </cell>
          <cell r="G464" t="str">
            <v>444-Public Street &amp; Highway Lighting</v>
          </cell>
          <cell r="H464">
            <v>-77680297.650000006</v>
          </cell>
          <cell r="I464">
            <v>-74370563.469999999</v>
          </cell>
          <cell r="J464">
            <v>-3309734.18</v>
          </cell>
          <cell r="P464">
            <v>-76025430.560000002</v>
          </cell>
        </row>
        <row r="465">
          <cell r="B465">
            <v>445001</v>
          </cell>
          <cell r="F465" t="str">
            <v>9445001</v>
          </cell>
          <cell r="G465" t="str">
            <v>Oth Sales to Public Auth-A01 Base</v>
          </cell>
          <cell r="H465">
            <v>-1295763.3899999999</v>
          </cell>
          <cell r="I465">
            <v>-1344411.56</v>
          </cell>
          <cell r="J465">
            <v>48648.17</v>
          </cell>
          <cell r="P465">
            <v>-1320087.4750000001</v>
          </cell>
        </row>
        <row r="466">
          <cell r="B466">
            <v>445002</v>
          </cell>
          <cell r="F466" t="str">
            <v>9445002</v>
          </cell>
          <cell r="G466" t="str">
            <v>Oth Sales to Public Auth-A02 Conservatn</v>
          </cell>
          <cell r="H466">
            <v>-67870.36</v>
          </cell>
          <cell r="I466">
            <v>-64804.08</v>
          </cell>
          <cell r="J466">
            <v>-3066.28</v>
          </cell>
          <cell r="P466">
            <v>-66337.22</v>
          </cell>
        </row>
        <row r="467">
          <cell r="B467">
            <v>445003</v>
          </cell>
          <cell r="F467" t="str">
            <v>9445003</v>
          </cell>
          <cell r="G467" t="str">
            <v>Oth Sales to Public Auth-A03 Storm Recov</v>
          </cell>
          <cell r="H467">
            <v>-16278.28</v>
          </cell>
          <cell r="I467">
            <v>-25857.81</v>
          </cell>
          <cell r="J467">
            <v>9579.5300000000007</v>
          </cell>
          <cell r="P467">
            <v>-21068.045000000002</v>
          </cell>
        </row>
        <row r="468">
          <cell r="B468">
            <v>445004</v>
          </cell>
          <cell r="F468" t="str">
            <v>9445004</v>
          </cell>
          <cell r="G468" t="str">
            <v>Oth Sales to Public Auth-A04 Fuel</v>
          </cell>
          <cell r="H468">
            <v>-772382.43</v>
          </cell>
          <cell r="I468">
            <v>-795309.98</v>
          </cell>
          <cell r="J468">
            <v>22927.55</v>
          </cell>
          <cell r="P468">
            <v>-783846.20500000007</v>
          </cell>
        </row>
        <row r="469">
          <cell r="B469">
            <v>445005</v>
          </cell>
          <cell r="F469" t="str">
            <v>9445005</v>
          </cell>
          <cell r="G469" t="str">
            <v>Oth Sales to Public Auth-A05 Capacity</v>
          </cell>
          <cell r="H469">
            <v>-140677.35999999999</v>
          </cell>
          <cell r="I469">
            <v>-225131.69</v>
          </cell>
          <cell r="J469">
            <v>84454.33</v>
          </cell>
          <cell r="P469">
            <v>-182904.52499999999</v>
          </cell>
        </row>
        <row r="470">
          <cell r="B470">
            <v>445008</v>
          </cell>
          <cell r="F470" t="str">
            <v>9445008</v>
          </cell>
          <cell r="G470" t="str">
            <v>Oth Sales to Public Auth-A08 Environment</v>
          </cell>
          <cell r="H470">
            <v>-39553.49</v>
          </cell>
          <cell r="I470">
            <v>-47547.01</v>
          </cell>
          <cell r="J470">
            <v>7993.52</v>
          </cell>
          <cell r="P470">
            <v>-43550.25</v>
          </cell>
        </row>
        <row r="471">
          <cell r="B471">
            <v>445014</v>
          </cell>
          <cell r="F471" t="str">
            <v>9445014</v>
          </cell>
          <cell r="G471" t="str">
            <v>Oth Sales to Pub Auth-A14 Gross RcptsTax</v>
          </cell>
          <cell r="H471">
            <v>-60692.67</v>
          </cell>
          <cell r="I471">
            <v>-64822.92</v>
          </cell>
          <cell r="J471">
            <v>4130.25</v>
          </cell>
          <cell r="P471">
            <v>-62757.794999999998</v>
          </cell>
        </row>
        <row r="472">
          <cell r="B472">
            <v>445015</v>
          </cell>
          <cell r="F472" t="str">
            <v>9445015</v>
          </cell>
          <cell r="G472" t="str">
            <v>Oth Sales to Public Auth-A15 Franch Tax</v>
          </cell>
          <cell r="H472">
            <v>-131057.36</v>
          </cell>
          <cell r="I472">
            <v>-141643.04</v>
          </cell>
          <cell r="J472">
            <v>10585.68</v>
          </cell>
          <cell r="P472">
            <v>-136350.20000000001</v>
          </cell>
        </row>
        <row r="473">
          <cell r="B473" t="str">
            <v>PLGRUF941</v>
          </cell>
          <cell r="F473" t="str">
            <v>FPLGRUF941</v>
          </cell>
          <cell r="G473" t="str">
            <v>445-Other Sales Public Authorities</v>
          </cell>
          <cell r="H473">
            <v>-2524275.34</v>
          </cell>
          <cell r="I473">
            <v>-2709528.09</v>
          </cell>
          <cell r="J473">
            <v>185252.75</v>
          </cell>
          <cell r="L473">
            <v>0</v>
          </cell>
          <cell r="N473">
            <v>0</v>
          </cell>
          <cell r="P473">
            <v>-2616901.7149999999</v>
          </cell>
        </row>
        <row r="474">
          <cell r="B474">
            <v>446001</v>
          </cell>
          <cell r="F474" t="str">
            <v>9446001</v>
          </cell>
          <cell r="G474" t="str">
            <v>Sales to RR/Railways-A01 Base</v>
          </cell>
          <cell r="H474">
            <v>-3825285.06</v>
          </cell>
          <cell r="I474">
            <v>-3410410.67</v>
          </cell>
          <cell r="J474">
            <v>-414874.39</v>
          </cell>
          <cell r="P474">
            <v>-3617847.8650000002</v>
          </cell>
        </row>
        <row r="475">
          <cell r="B475">
            <v>446002</v>
          </cell>
          <cell r="F475" t="str">
            <v>9446002</v>
          </cell>
          <cell r="G475" t="str">
            <v>Sales to RR/Railways-A02 Conservation</v>
          </cell>
          <cell r="H475">
            <v>-265843.94</v>
          </cell>
          <cell r="I475">
            <v>-181752.95999999999</v>
          </cell>
          <cell r="J475">
            <v>-84090.98</v>
          </cell>
          <cell r="P475">
            <v>-223798.45</v>
          </cell>
        </row>
        <row r="476">
          <cell r="B476">
            <v>446003</v>
          </cell>
          <cell r="F476" t="str">
            <v>9446003</v>
          </cell>
          <cell r="G476" t="str">
            <v>Sales to RR/Railways-A03 Storm Recovery</v>
          </cell>
          <cell r="H476">
            <v>-27281.77</v>
          </cell>
          <cell r="I476">
            <v>-37093.19</v>
          </cell>
          <cell r="J476">
            <v>9811.42</v>
          </cell>
          <cell r="P476">
            <v>-32187.480000000003</v>
          </cell>
        </row>
        <row r="477">
          <cell r="B477">
            <v>446004</v>
          </cell>
          <cell r="F477" t="str">
            <v>9446004</v>
          </cell>
          <cell r="G477" t="str">
            <v>Sales to RR/Railways-A04 Fuel</v>
          </cell>
          <cell r="H477">
            <v>-2986283.87</v>
          </cell>
          <cell r="I477">
            <v>-2608348.65</v>
          </cell>
          <cell r="J477">
            <v>-377935.22</v>
          </cell>
          <cell r="P477">
            <v>-2797316.26</v>
          </cell>
        </row>
        <row r="478">
          <cell r="B478">
            <v>446005</v>
          </cell>
          <cell r="F478" t="str">
            <v>9446005</v>
          </cell>
          <cell r="G478" t="str">
            <v>Sales to RR/Railways-A05 Capacity</v>
          </cell>
          <cell r="H478">
            <v>-591205.18000000005</v>
          </cell>
          <cell r="I478">
            <v>-658854.48</v>
          </cell>
          <cell r="J478">
            <v>67649.3</v>
          </cell>
          <cell r="P478">
            <v>-625029.83000000007</v>
          </cell>
        </row>
        <row r="479">
          <cell r="B479">
            <v>446008</v>
          </cell>
          <cell r="F479" t="str">
            <v>9446008</v>
          </cell>
          <cell r="G479" t="str">
            <v>Sales to RR/Railways-A08 Envrionmental</v>
          </cell>
          <cell r="H479">
            <v>-166357.81</v>
          </cell>
          <cell r="I479">
            <v>-160759.18</v>
          </cell>
          <cell r="J479">
            <v>-5598.63</v>
          </cell>
          <cell r="P479">
            <v>-163558.495</v>
          </cell>
        </row>
        <row r="480">
          <cell r="B480">
            <v>446014</v>
          </cell>
          <cell r="F480" t="str">
            <v>9446014</v>
          </cell>
          <cell r="G480" t="str">
            <v>Sales to RR/Railways-A14 Gross RcptsTax</v>
          </cell>
          <cell r="H480">
            <v>-202839.1</v>
          </cell>
          <cell r="I480">
            <v>-181888.87</v>
          </cell>
          <cell r="J480">
            <v>-20950.23</v>
          </cell>
          <cell r="P480">
            <v>-192363.98499999999</v>
          </cell>
        </row>
        <row r="481">
          <cell r="B481">
            <v>446015</v>
          </cell>
          <cell r="F481" t="str">
            <v>9446015</v>
          </cell>
          <cell r="G481" t="str">
            <v>Sales to RR/Railways-A15 Franchise Tax</v>
          </cell>
          <cell r="H481">
            <v>-358286.23</v>
          </cell>
          <cell r="I481">
            <v>-371567.44</v>
          </cell>
          <cell r="J481">
            <v>13281.21</v>
          </cell>
          <cell r="P481">
            <v>-364926.83499999996</v>
          </cell>
        </row>
        <row r="482">
          <cell r="B482" t="str">
            <v>PLGRUF9159</v>
          </cell>
          <cell r="F482" t="str">
            <v>FPLGRUF9159</v>
          </cell>
          <cell r="G482" t="str">
            <v>446-Railroads/Railways</v>
          </cell>
          <cell r="H482">
            <v>-8423382.9600000009</v>
          </cell>
          <cell r="I482">
            <v>-7610675.4400000004</v>
          </cell>
          <cell r="J482">
            <v>-812707.52</v>
          </cell>
          <cell r="P482">
            <v>-8017029.2000000011</v>
          </cell>
        </row>
        <row r="483">
          <cell r="B483">
            <v>447001</v>
          </cell>
          <cell r="F483" t="str">
            <v>9447001</v>
          </cell>
          <cell r="G483" t="str">
            <v>Sales for Resale-A01 Base</v>
          </cell>
          <cell r="H483">
            <v>-196064416.66</v>
          </cell>
          <cell r="I483">
            <v>-74830142.659999996</v>
          </cell>
          <cell r="J483">
            <v>-121234274</v>
          </cell>
          <cell r="L483">
            <v>0</v>
          </cell>
          <cell r="N483">
            <v>0</v>
          </cell>
          <cell r="P483">
            <v>-135447279.66</v>
          </cell>
        </row>
        <row r="484">
          <cell r="B484">
            <v>447004</v>
          </cell>
          <cell r="F484" t="str">
            <v>9447004</v>
          </cell>
          <cell r="G484" t="str">
            <v>Sales for Resale-A04 Fuel</v>
          </cell>
          <cell r="H484">
            <v>-174663161.47999999</v>
          </cell>
          <cell r="I484">
            <v>-65218059.479999997</v>
          </cell>
          <cell r="J484">
            <v>-109445102</v>
          </cell>
          <cell r="P484">
            <v>-119940610.47999999</v>
          </cell>
        </row>
        <row r="485">
          <cell r="B485" t="str">
            <v>PLGRUF9162</v>
          </cell>
          <cell r="F485" t="str">
            <v>FPLGRUF9162</v>
          </cell>
          <cell r="G485" t="str">
            <v>447-Sales For Resale</v>
          </cell>
          <cell r="H485">
            <v>-370727578.13999999</v>
          </cell>
          <cell r="I485">
            <v>-140048202.13999999</v>
          </cell>
          <cell r="J485">
            <v>-230679376</v>
          </cell>
          <cell r="P485">
            <v>-255387890.13999999</v>
          </cell>
        </row>
        <row r="486">
          <cell r="B486">
            <v>449110</v>
          </cell>
          <cell r="F486" t="str">
            <v>9449110</v>
          </cell>
          <cell r="G486" t="str">
            <v>Provision for Rate Refunds-FPSC</v>
          </cell>
          <cell r="H486">
            <v>41796</v>
          </cell>
          <cell r="I486">
            <v>0</v>
          </cell>
          <cell r="J486">
            <v>41796</v>
          </cell>
          <cell r="P486">
            <v>41796</v>
          </cell>
        </row>
        <row r="487">
          <cell r="B487" t="str">
            <v>PLGRUF9354</v>
          </cell>
          <cell r="F487" t="str">
            <v>FPLGRUF9354</v>
          </cell>
          <cell r="G487" t="str">
            <v>449-Provision for Rate Refunds-FPSC</v>
          </cell>
          <cell r="H487">
            <v>41796</v>
          </cell>
          <cell r="I487">
            <v>0</v>
          </cell>
          <cell r="J487">
            <v>41796</v>
          </cell>
          <cell r="P487">
            <v>41796</v>
          </cell>
        </row>
        <row r="488">
          <cell r="B488" t="str">
            <v>PLGRUF9351</v>
          </cell>
          <cell r="F488" t="str">
            <v>FPLGRUF9351</v>
          </cell>
          <cell r="G488" t="str">
            <v>Sales of Electicity</v>
          </cell>
          <cell r="H488">
            <v>-10882934721.1</v>
          </cell>
          <cell r="I488">
            <v>-9891706821.7299995</v>
          </cell>
          <cell r="J488">
            <v>-991227899.37</v>
          </cell>
          <cell r="P488">
            <v>-10387320771.415001</v>
          </cell>
        </row>
        <row r="489">
          <cell r="B489">
            <v>447110</v>
          </cell>
          <cell r="F489" t="str">
            <v>9447110</v>
          </cell>
          <cell r="G489" t="str">
            <v>Sales for Resale-Recov Intchg Pwr A04Fuel</v>
          </cell>
          <cell r="H489">
            <v>-82914272.159999996</v>
          </cell>
          <cell r="I489">
            <v>-54619236.799999997</v>
          </cell>
          <cell r="J489">
            <v>-28295035.359999999</v>
          </cell>
          <cell r="P489">
            <v>-68766754.479999989</v>
          </cell>
        </row>
        <row r="490">
          <cell r="B490">
            <v>447116</v>
          </cell>
          <cell r="F490" t="str">
            <v>9447116</v>
          </cell>
          <cell r="G490" t="str">
            <v>Sales for Resale-Non-Broker Sls A04 Fuel</v>
          </cell>
          <cell r="H490">
            <v>-43804344.600000001</v>
          </cell>
          <cell r="I490">
            <v>-10753145.359999999</v>
          </cell>
          <cell r="J490">
            <v>-33051199.239999998</v>
          </cell>
          <cell r="P490">
            <v>-27278744.98</v>
          </cell>
        </row>
        <row r="491">
          <cell r="B491">
            <v>447120</v>
          </cell>
          <cell r="F491" t="str">
            <v>9447120</v>
          </cell>
          <cell r="G491" t="str">
            <v>Sales For Resale-Capac Revs A05 Capacity</v>
          </cell>
          <cell r="H491">
            <v>-45892</v>
          </cell>
          <cell r="I491">
            <v>-490350</v>
          </cell>
          <cell r="J491">
            <v>444458</v>
          </cell>
          <cell r="P491">
            <v>-268121</v>
          </cell>
        </row>
        <row r="492">
          <cell r="B492">
            <v>447122</v>
          </cell>
          <cell r="F492" t="str">
            <v>9447122</v>
          </cell>
          <cell r="G492" t="str">
            <v>Sales For Resale-EstTransmisSrvc-A05 Capac</v>
          </cell>
          <cell r="H492">
            <v>-4631737.4000000004</v>
          </cell>
          <cell r="I492">
            <v>-4196720.5599999996</v>
          </cell>
          <cell r="J492">
            <v>-435016.84</v>
          </cell>
          <cell r="L492">
            <v>0</v>
          </cell>
          <cell r="N492">
            <v>0</v>
          </cell>
          <cell r="P492">
            <v>-4414228.9800000004</v>
          </cell>
        </row>
        <row r="493">
          <cell r="B493">
            <v>447123</v>
          </cell>
          <cell r="F493" t="str">
            <v>9447123</v>
          </cell>
          <cell r="G493" t="str">
            <v>Sales For Resale-TransmSrvcContra-A05Capac</v>
          </cell>
          <cell r="H493">
            <v>4492520.2699999996</v>
          </cell>
          <cell r="I493">
            <v>4040012.14</v>
          </cell>
          <cell r="J493">
            <v>452508.13</v>
          </cell>
          <cell r="P493">
            <v>4266266.2050000001</v>
          </cell>
        </row>
        <row r="494">
          <cell r="B494">
            <v>447124</v>
          </cell>
          <cell r="F494" t="str">
            <v>9447124</v>
          </cell>
          <cell r="G494" t="str">
            <v>Sales For Resale-Transmis Srvc-A05 Capac</v>
          </cell>
          <cell r="H494">
            <v>-4103393.21</v>
          </cell>
          <cell r="I494">
            <v>-3494437.12</v>
          </cell>
          <cell r="J494">
            <v>-608956.09</v>
          </cell>
          <cell r="P494">
            <v>-3798915.165</v>
          </cell>
        </row>
        <row r="495">
          <cell r="B495">
            <v>447125</v>
          </cell>
          <cell r="F495" t="str">
            <v>9447125</v>
          </cell>
          <cell r="G495" t="str">
            <v>Sales For Resale-SchSysCntrl Disp A05Capac</v>
          </cell>
          <cell r="H495">
            <v>-29055.8</v>
          </cell>
          <cell r="I495">
            <v>-41280.620000000003</v>
          </cell>
          <cell r="J495">
            <v>12224.82</v>
          </cell>
          <cell r="P495">
            <v>-35168.21</v>
          </cell>
        </row>
        <row r="496">
          <cell r="B496">
            <v>447126</v>
          </cell>
          <cell r="F496" t="str">
            <v>9447126</v>
          </cell>
          <cell r="G496" t="str">
            <v>Sales For Resale-React&amp;Volt Cntrl A05Capac</v>
          </cell>
          <cell r="H496">
            <v>-360071.26</v>
          </cell>
          <cell r="I496">
            <v>-501427.36</v>
          </cell>
          <cell r="J496">
            <v>141356.1</v>
          </cell>
          <cell r="P496">
            <v>-430749.31</v>
          </cell>
        </row>
        <row r="497">
          <cell r="B497">
            <v>447210</v>
          </cell>
          <cell r="F497" t="str">
            <v>9447210</v>
          </cell>
          <cell r="G497" t="str">
            <v>Sales For Resale-Non-Clause Recoverable</v>
          </cell>
          <cell r="H497">
            <v>-2459409.1800000002</v>
          </cell>
          <cell r="I497">
            <v>-2221443.6</v>
          </cell>
          <cell r="J497">
            <v>-237965.58</v>
          </cell>
          <cell r="P497">
            <v>-2340426.39</v>
          </cell>
        </row>
        <row r="498">
          <cell r="B498" t="str">
            <v>PLGRUF9350</v>
          </cell>
          <cell r="F498" t="str">
            <v>FPLGRUF9350</v>
          </cell>
          <cell r="G498" t="str">
            <v>447-Interchange Power Sales</v>
          </cell>
          <cell r="H498">
            <v>-133855655.34</v>
          </cell>
          <cell r="I498">
            <v>-72278029.280000001</v>
          </cell>
          <cell r="J498">
            <v>-61577626.060000002</v>
          </cell>
          <cell r="P498">
            <v>-103066842.31</v>
          </cell>
        </row>
        <row r="499">
          <cell r="B499" t="str">
            <v>PLGRUF948</v>
          </cell>
          <cell r="F499" t="str">
            <v>FPLGRUF948</v>
          </cell>
          <cell r="G499" t="str">
            <v>Total Sales of Electricity</v>
          </cell>
          <cell r="H499">
            <v>-11016790376.440001</v>
          </cell>
          <cell r="I499">
            <v>-9963984851.0100002</v>
          </cell>
          <cell r="J499">
            <v>-1052805525.4299999</v>
          </cell>
          <cell r="P499">
            <v>-10490387613.725</v>
          </cell>
        </row>
        <row r="500">
          <cell r="B500">
            <v>454000</v>
          </cell>
          <cell r="F500" t="str">
            <v>9454000</v>
          </cell>
          <cell r="G500" t="str">
            <v>Rent From Electric Property</v>
          </cell>
          <cell r="H500">
            <v>-6622804.6200000001</v>
          </cell>
          <cell r="I500">
            <v>-4353137.04</v>
          </cell>
          <cell r="J500">
            <v>-2269667.58</v>
          </cell>
          <cell r="P500">
            <v>-5487970.8300000001</v>
          </cell>
        </row>
        <row r="501">
          <cell r="B501">
            <v>454020</v>
          </cell>
          <cell r="F501" t="str">
            <v>9454020</v>
          </cell>
          <cell r="G501" t="str">
            <v>Rent From Electric Property-Affiliates</v>
          </cell>
          <cell r="H501">
            <v>-10080934.6</v>
          </cell>
          <cell r="I501">
            <v>-9214386.4000000004</v>
          </cell>
          <cell r="J501">
            <v>-866548.2</v>
          </cell>
          <cell r="L501">
            <v>0</v>
          </cell>
          <cell r="N501">
            <v>0</v>
          </cell>
          <cell r="P501">
            <v>-9647660.5</v>
          </cell>
        </row>
        <row r="502">
          <cell r="B502">
            <v>454100</v>
          </cell>
          <cell r="F502" t="str">
            <v>9454100</v>
          </cell>
          <cell r="G502" t="str">
            <v>Rent From Electric Property-Future Use Property</v>
          </cell>
          <cell r="H502">
            <v>-627302.27</v>
          </cell>
          <cell r="I502">
            <v>-338194.61</v>
          </cell>
          <cell r="J502">
            <v>-289107.65999999997</v>
          </cell>
          <cell r="P502">
            <v>-482748.44</v>
          </cell>
        </row>
        <row r="503">
          <cell r="B503">
            <v>454200</v>
          </cell>
          <cell r="F503" t="str">
            <v>9454200</v>
          </cell>
          <cell r="G503" t="str">
            <v>Rent From Electric Property-Leased</v>
          </cell>
          <cell r="H503">
            <v>-2727708.75</v>
          </cell>
          <cell r="I503">
            <v>-2703827.47</v>
          </cell>
          <cell r="J503">
            <v>-23881.279999999999</v>
          </cell>
          <cell r="P503">
            <v>-2715768.1100000003</v>
          </cell>
        </row>
        <row r="504">
          <cell r="B504">
            <v>454300</v>
          </cell>
          <cell r="F504" t="str">
            <v>9454300</v>
          </cell>
          <cell r="G504" t="str">
            <v>Rent From Electric Property- CATVAttachments</v>
          </cell>
          <cell r="H504">
            <v>-8090293.25</v>
          </cell>
          <cell r="I504">
            <v>-7672293.6399999997</v>
          </cell>
          <cell r="J504">
            <v>-417999.61</v>
          </cell>
          <cell r="L504">
            <v>0</v>
          </cell>
          <cell r="N504">
            <v>0</v>
          </cell>
          <cell r="P504">
            <v>-7881293.4450000003</v>
          </cell>
        </row>
        <row r="505">
          <cell r="B505">
            <v>454400</v>
          </cell>
          <cell r="F505" t="str">
            <v>9454400</v>
          </cell>
          <cell r="G505" t="str">
            <v>Rent From Electric Property- Pole Attachments</v>
          </cell>
          <cell r="H505">
            <v>-20618347.41</v>
          </cell>
          <cell r="I505">
            <v>-19953431.34</v>
          </cell>
          <cell r="J505">
            <v>-664916.06999999995</v>
          </cell>
          <cell r="P505">
            <v>-20285889.375</v>
          </cell>
        </row>
        <row r="506">
          <cell r="B506" t="str">
            <v>PLGRUF9165</v>
          </cell>
          <cell r="F506" t="str">
            <v>FPLGRUF9165</v>
          </cell>
          <cell r="G506" t="str">
            <v>454-Rent From Electric Property</v>
          </cell>
          <cell r="H506">
            <v>-48767390.899999999</v>
          </cell>
          <cell r="I506">
            <v>-44235270.5</v>
          </cell>
          <cell r="J506">
            <v>-4532120.4000000004</v>
          </cell>
          <cell r="L506">
            <v>0</v>
          </cell>
          <cell r="N506">
            <v>0</v>
          </cell>
          <cell r="P506">
            <v>-46501330.700000003</v>
          </cell>
        </row>
        <row r="507">
          <cell r="B507">
            <v>451000</v>
          </cell>
          <cell r="F507" t="str">
            <v>9451000</v>
          </cell>
          <cell r="G507" t="str">
            <v>Misc Serv Revenues</v>
          </cell>
          <cell r="H507">
            <v>-1859547.15</v>
          </cell>
          <cell r="I507">
            <v>-1758056.01</v>
          </cell>
          <cell r="J507">
            <v>-101491.14</v>
          </cell>
          <cell r="L507">
            <v>0</v>
          </cell>
          <cell r="N507">
            <v>0</v>
          </cell>
          <cell r="P507">
            <v>-1808801.58</v>
          </cell>
        </row>
        <row r="508">
          <cell r="B508">
            <v>451001</v>
          </cell>
          <cell r="F508" t="str">
            <v>9451001</v>
          </cell>
          <cell r="G508" t="str">
            <v>Misc Service Revs-Current Diversion Chrg</v>
          </cell>
          <cell r="H508">
            <v>-1860438.9</v>
          </cell>
          <cell r="I508">
            <v>-918155.09</v>
          </cell>
          <cell r="J508">
            <v>-942283.81</v>
          </cell>
          <cell r="P508">
            <v>-1389296.9949999999</v>
          </cell>
        </row>
        <row r="509">
          <cell r="B509">
            <v>451002</v>
          </cell>
          <cell r="F509" t="str">
            <v>9451002</v>
          </cell>
          <cell r="G509" t="str">
            <v>Misc Service Revs-Initial Service Chrgs</v>
          </cell>
          <cell r="H509">
            <v>-738777.12</v>
          </cell>
          <cell r="I509">
            <v>-620808.48</v>
          </cell>
          <cell r="J509">
            <v>-117968.64</v>
          </cell>
          <cell r="P509">
            <v>-679792.8</v>
          </cell>
        </row>
        <row r="510">
          <cell r="B510">
            <v>451003</v>
          </cell>
          <cell r="F510" t="str">
            <v>9451003</v>
          </cell>
          <cell r="G510" t="str">
            <v>Misc Service Revs-Connection Service Chrg</v>
          </cell>
          <cell r="H510">
            <v>-17653942.440000001</v>
          </cell>
          <cell r="I510">
            <v>-16981279.109999999</v>
          </cell>
          <cell r="J510">
            <v>-672663.33</v>
          </cell>
          <cell r="P510">
            <v>-17317610.774999999</v>
          </cell>
        </row>
        <row r="511">
          <cell r="B511">
            <v>451004</v>
          </cell>
          <cell r="F511" t="str">
            <v>9451004</v>
          </cell>
          <cell r="G511" t="str">
            <v>Misc Service Revs-Return Payment Chrgs</v>
          </cell>
          <cell r="H511">
            <v>-6178634.5899999999</v>
          </cell>
          <cell r="I511">
            <v>-6051804.8200000003</v>
          </cell>
          <cell r="J511">
            <v>-126829.77</v>
          </cell>
          <cell r="P511">
            <v>-6115219.7050000001</v>
          </cell>
        </row>
        <row r="512">
          <cell r="B512">
            <v>451005</v>
          </cell>
          <cell r="F512" t="str">
            <v>9451005</v>
          </cell>
          <cell r="G512" t="str">
            <v>Misc Service Revs-Reconnect Service Chrg</v>
          </cell>
          <cell r="H512">
            <v>-15486052.66</v>
          </cell>
          <cell r="I512">
            <v>-8818746.5600000005</v>
          </cell>
          <cell r="J512">
            <v>-6667306.0999999996</v>
          </cell>
          <cell r="P512">
            <v>-12152399.609999999</v>
          </cell>
        </row>
        <row r="513">
          <cell r="B513">
            <v>451100</v>
          </cell>
          <cell r="F513" t="str">
            <v>9451100</v>
          </cell>
          <cell r="G513" t="str">
            <v>Misc Serv Revenues-TempContr,Q Facil,Intercnt Pro</v>
          </cell>
          <cell r="H513">
            <v>1865150.27</v>
          </cell>
          <cell r="I513">
            <v>1296955.46</v>
          </cell>
          <cell r="J513">
            <v>568194.81000000006</v>
          </cell>
          <cell r="P513">
            <v>1581052.865</v>
          </cell>
        </row>
        <row r="514">
          <cell r="B514" t="str">
            <v>PLGRUF9164</v>
          </cell>
          <cell r="F514" t="str">
            <v>FPLGRUF9164</v>
          </cell>
          <cell r="G514" t="str">
            <v>451-Miscellaneous Service Charges</v>
          </cell>
          <cell r="H514">
            <v>-41912242.590000004</v>
          </cell>
          <cell r="I514">
            <v>-33851894.609999999</v>
          </cell>
          <cell r="J514">
            <v>-8060347.9800000004</v>
          </cell>
          <cell r="P514">
            <v>-37882068.600000001</v>
          </cell>
        </row>
        <row r="515">
          <cell r="B515">
            <v>450400</v>
          </cell>
          <cell r="F515" t="str">
            <v>9450400</v>
          </cell>
          <cell r="G515" t="str">
            <v>Forfeited Disc-Field Collections Charge</v>
          </cell>
          <cell r="H515">
            <v>-170071.02</v>
          </cell>
          <cell r="I515">
            <v>-725246.19</v>
          </cell>
          <cell r="J515">
            <v>555175.17000000004</v>
          </cell>
          <cell r="P515">
            <v>-447658.60499999998</v>
          </cell>
        </row>
        <row r="516">
          <cell r="B516">
            <v>450500</v>
          </cell>
          <cell r="F516" t="str">
            <v>9450500</v>
          </cell>
          <cell r="G516" t="str">
            <v>Forfeited Disc-Late Pymt-Retail Accounts</v>
          </cell>
          <cell r="H516">
            <v>-59722117.710000001</v>
          </cell>
          <cell r="I516">
            <v>-59817409.130000003</v>
          </cell>
          <cell r="J516">
            <v>95291.42</v>
          </cell>
          <cell r="P516">
            <v>-59769763.420000002</v>
          </cell>
        </row>
        <row r="517">
          <cell r="B517" t="str">
            <v>PLGRUF9163</v>
          </cell>
          <cell r="F517" t="str">
            <v>FPLGRUF9163</v>
          </cell>
          <cell r="G517" t="str">
            <v>450-Forfeited Discounts</v>
          </cell>
          <cell r="H517">
            <v>-59892188.729999997</v>
          </cell>
          <cell r="I517">
            <v>-60542655.32</v>
          </cell>
          <cell r="J517">
            <v>650466.59</v>
          </cell>
          <cell r="L517">
            <v>0</v>
          </cell>
          <cell r="N517">
            <v>0</v>
          </cell>
          <cell r="P517">
            <v>-60217422.024999999</v>
          </cell>
        </row>
        <row r="518">
          <cell r="B518">
            <v>456944</v>
          </cell>
          <cell r="F518" t="str">
            <v>9456944</v>
          </cell>
          <cell r="G518" t="str">
            <v>Oth Elect Rev-Defrd Rev-OverRec-A05Capac</v>
          </cell>
          <cell r="H518">
            <v>18402197.73</v>
          </cell>
          <cell r="I518">
            <v>0</v>
          </cell>
          <cell r="J518">
            <v>18402197.73</v>
          </cell>
          <cell r="L518">
            <v>0</v>
          </cell>
          <cell r="N518">
            <v>0</v>
          </cell>
          <cell r="P518">
            <v>18402197.73</v>
          </cell>
        </row>
        <row r="519">
          <cell r="B519">
            <v>456945</v>
          </cell>
          <cell r="F519" t="str">
            <v>9456945</v>
          </cell>
          <cell r="G519" t="str">
            <v>Oth Elect Rev-Def Reg Assess Fee A04 Fuel</v>
          </cell>
          <cell r="H519">
            <v>0</v>
          </cell>
          <cell r="I519">
            <v>-31344.94</v>
          </cell>
          <cell r="J519">
            <v>31344.94</v>
          </cell>
          <cell r="P519">
            <v>-31344.94</v>
          </cell>
        </row>
        <row r="520">
          <cell r="B520">
            <v>456947</v>
          </cell>
          <cell r="F520" t="str">
            <v>9456947</v>
          </cell>
          <cell r="G520" t="str">
            <v>Oth Elect Rev-Def Reg Assess  Fee-A02Consv</v>
          </cell>
          <cell r="H520">
            <v>0</v>
          </cell>
          <cell r="I520">
            <v>-2743817.77</v>
          </cell>
          <cell r="J520">
            <v>2743817.77</v>
          </cell>
          <cell r="P520">
            <v>-2743817.77</v>
          </cell>
        </row>
        <row r="521">
          <cell r="B521">
            <v>456948</v>
          </cell>
          <cell r="F521" t="str">
            <v>9456948</v>
          </cell>
          <cell r="G521" t="str">
            <v>Oth Elect Rev-Def Reg Asses Fee-A05Capacity</v>
          </cell>
          <cell r="H521">
            <v>13249.59</v>
          </cell>
          <cell r="I521">
            <v>0</v>
          </cell>
          <cell r="J521">
            <v>13249.59</v>
          </cell>
          <cell r="P521">
            <v>13249.59</v>
          </cell>
        </row>
        <row r="522">
          <cell r="B522">
            <v>456949</v>
          </cell>
          <cell r="F522" t="str">
            <v>9456949</v>
          </cell>
          <cell r="G522" t="str">
            <v>Oth Elect Rev-Def Reg AssesFee-A08 Environ</v>
          </cell>
          <cell r="H522">
            <v>277.47000000000003</v>
          </cell>
          <cell r="I522">
            <v>-1384.49</v>
          </cell>
          <cell r="J522">
            <v>1661.96</v>
          </cell>
          <cell r="P522">
            <v>-553.51</v>
          </cell>
        </row>
        <row r="523">
          <cell r="B523">
            <v>456970</v>
          </cell>
          <cell r="F523" t="str">
            <v>9456970</v>
          </cell>
          <cell r="G523" t="str">
            <v>Oth Elect Rev-Deferred Revs-A02Consv</v>
          </cell>
          <cell r="H523">
            <v>0</v>
          </cell>
          <cell r="I523">
            <v>-1975.55</v>
          </cell>
          <cell r="J523">
            <v>1975.55</v>
          </cell>
          <cell r="P523">
            <v>-1975.55</v>
          </cell>
        </row>
        <row r="524">
          <cell r="B524">
            <v>456983</v>
          </cell>
          <cell r="F524" t="str">
            <v>9456983</v>
          </cell>
          <cell r="G524" t="str">
            <v>Oth Elect Rev-Deferred-A08  Environ</v>
          </cell>
          <cell r="H524">
            <v>385383.38</v>
          </cell>
          <cell r="I524">
            <v>-1915590.58</v>
          </cell>
          <cell r="J524">
            <v>2300973.96</v>
          </cell>
          <cell r="P524">
            <v>-765103.60000000009</v>
          </cell>
        </row>
        <row r="525">
          <cell r="B525">
            <v>456984</v>
          </cell>
          <cell r="F525" t="str">
            <v>9456984</v>
          </cell>
          <cell r="G525" t="str">
            <v>Oth Elect Rev-Fuel Rev - GPIF A04 Fuel</v>
          </cell>
          <cell r="H525">
            <v>-11806416</v>
          </cell>
          <cell r="I525">
            <v>0</v>
          </cell>
          <cell r="J525">
            <v>-11806416</v>
          </cell>
          <cell r="L525">
            <v>0</v>
          </cell>
          <cell r="N525">
            <v>0</v>
          </cell>
          <cell r="P525">
            <v>-11806416</v>
          </cell>
        </row>
        <row r="526">
          <cell r="B526">
            <v>456990</v>
          </cell>
          <cell r="F526" t="str">
            <v>9456990</v>
          </cell>
          <cell r="G526" t="str">
            <v>Oth Elect Rev-Over Recov Fuel-FPSC A04Fuel</v>
          </cell>
          <cell r="H526">
            <v>0</v>
          </cell>
          <cell r="I526">
            <v>-43534642.140000001</v>
          </cell>
          <cell r="J526">
            <v>43534642.140000001</v>
          </cell>
          <cell r="P526">
            <v>-43534642.140000001</v>
          </cell>
        </row>
        <row r="527">
          <cell r="B527" t="str">
            <v>PLGRUF9161</v>
          </cell>
          <cell r="F527" t="str">
            <v>FPLGRUF9161</v>
          </cell>
          <cell r="G527" t="str">
            <v>456-Deferred Revenues</v>
          </cell>
          <cell r="H527">
            <v>6994692.1699999999</v>
          </cell>
          <cell r="I527">
            <v>-48228755.469999999</v>
          </cell>
          <cell r="J527">
            <v>55223447.640000001</v>
          </cell>
          <cell r="P527">
            <v>-20617031.649999999</v>
          </cell>
        </row>
        <row r="528">
          <cell r="B528">
            <v>456920</v>
          </cell>
          <cell r="F528" t="str">
            <v>9456920</v>
          </cell>
          <cell r="G528" t="str">
            <v>Oth Elect Rev-Unbilled Rev-FPSC</v>
          </cell>
          <cell r="H528">
            <v>-13773248</v>
          </cell>
          <cell r="I528">
            <v>-24216672</v>
          </cell>
          <cell r="J528">
            <v>10443424</v>
          </cell>
          <cell r="P528">
            <v>-18994960</v>
          </cell>
        </row>
        <row r="529">
          <cell r="B529">
            <v>456921</v>
          </cell>
          <cell r="F529" t="str">
            <v>9456921</v>
          </cell>
          <cell r="G529" t="str">
            <v>Oth Elect Rev-Metering Excess Gener</v>
          </cell>
          <cell r="H529">
            <v>16603.919999999998</v>
          </cell>
          <cell r="I529">
            <v>22931.15</v>
          </cell>
          <cell r="J529">
            <v>-6327.23</v>
          </cell>
          <cell r="P529">
            <v>19767.535</v>
          </cell>
        </row>
        <row r="530">
          <cell r="B530">
            <v>456930</v>
          </cell>
          <cell r="F530" t="str">
            <v>9456930</v>
          </cell>
          <cell r="G530" t="str">
            <v>Oth Elect Rev-Unbilled Rev-FERC</v>
          </cell>
          <cell r="H530">
            <v>-9846065</v>
          </cell>
          <cell r="I530">
            <v>-422705</v>
          </cell>
          <cell r="J530">
            <v>-9423360</v>
          </cell>
          <cell r="P530">
            <v>-5134385</v>
          </cell>
        </row>
        <row r="531">
          <cell r="B531" t="str">
            <v>PLGRUF9167</v>
          </cell>
          <cell r="F531" t="str">
            <v>FPLGRUF9167</v>
          </cell>
          <cell r="G531" t="str">
            <v>456-Unbilled Revenues</v>
          </cell>
          <cell r="H531">
            <v>-23602709.079999998</v>
          </cell>
          <cell r="I531">
            <v>-24616445.850000001</v>
          </cell>
          <cell r="J531">
            <v>1013736.77</v>
          </cell>
          <cell r="P531">
            <v>-24109577.465</v>
          </cell>
        </row>
        <row r="532">
          <cell r="B532">
            <v>456000</v>
          </cell>
          <cell r="F532" t="str">
            <v>9456000</v>
          </cell>
          <cell r="G532" t="str">
            <v>Other Electric Revenues</v>
          </cell>
          <cell r="H532">
            <v>-4896266.3600000003</v>
          </cell>
          <cell r="I532">
            <v>-6682985.3700000001</v>
          </cell>
          <cell r="J532">
            <v>1786719.01</v>
          </cell>
          <cell r="P532">
            <v>-5789625.8650000002</v>
          </cell>
        </row>
        <row r="533">
          <cell r="B533">
            <v>456111</v>
          </cell>
          <cell r="F533" t="str">
            <v>9456111</v>
          </cell>
          <cell r="G533" t="str">
            <v>Oth Elec Rev-SWAPC ECCR</v>
          </cell>
          <cell r="H533">
            <v>53928936</v>
          </cell>
          <cell r="I533">
            <v>0</v>
          </cell>
          <cell r="J533">
            <v>53928936</v>
          </cell>
          <cell r="L533">
            <v>0</v>
          </cell>
          <cell r="N533">
            <v>0</v>
          </cell>
          <cell r="P533">
            <v>53928936</v>
          </cell>
        </row>
        <row r="534">
          <cell r="B534">
            <v>456145</v>
          </cell>
          <cell r="F534" t="str">
            <v>9456145</v>
          </cell>
          <cell r="G534" t="str">
            <v>Oth Elec Rev-Regulator Service</v>
          </cell>
          <cell r="H534">
            <v>-361576.43</v>
          </cell>
          <cell r="I534">
            <v>-381542.34</v>
          </cell>
          <cell r="J534">
            <v>19965.91</v>
          </cell>
          <cell r="P534">
            <v>-371559.38500000001</v>
          </cell>
        </row>
        <row r="535">
          <cell r="B535">
            <v>456201</v>
          </cell>
          <cell r="F535" t="str">
            <v>9456201</v>
          </cell>
          <cell r="G535" t="str">
            <v>Oth Elec Rev-Transm Srvc FERC</v>
          </cell>
          <cell r="H535">
            <v>-821906.98</v>
          </cell>
          <cell r="I535">
            <v>-780056.15</v>
          </cell>
          <cell r="J535">
            <v>-41850.83</v>
          </cell>
          <cell r="P535">
            <v>-800981.56499999994</v>
          </cell>
        </row>
        <row r="536">
          <cell r="B536">
            <v>456211</v>
          </cell>
          <cell r="F536" t="str">
            <v>9456211</v>
          </cell>
          <cell r="G536" t="str">
            <v>Oth Elec Rev-Transm Srce Demand LTF</v>
          </cell>
          <cell r="H536">
            <v>-43696816.600000001</v>
          </cell>
          <cell r="I536">
            <v>-41593559.560000002</v>
          </cell>
          <cell r="J536">
            <v>-2103257.04</v>
          </cell>
          <cell r="L536">
            <v>0</v>
          </cell>
          <cell r="N536">
            <v>0</v>
          </cell>
          <cell r="P536">
            <v>-42645188.079999998</v>
          </cell>
        </row>
        <row r="537">
          <cell r="B537">
            <v>456212</v>
          </cell>
          <cell r="F537" t="str">
            <v>9456212</v>
          </cell>
          <cell r="G537" t="str">
            <v>Oth Elec Rev-Trans Serv Radial Line Ch</v>
          </cell>
          <cell r="H537">
            <v>-253292.16</v>
          </cell>
          <cell r="I537">
            <v>-265462.08</v>
          </cell>
          <cell r="J537">
            <v>12169.92</v>
          </cell>
          <cell r="P537">
            <v>-259377.12</v>
          </cell>
        </row>
        <row r="538">
          <cell r="B538">
            <v>456213</v>
          </cell>
          <cell r="F538" t="str">
            <v>9456213</v>
          </cell>
          <cell r="G538" t="str">
            <v>Oth Elec Rev-Transm Srce Demand-STF &amp; NF</v>
          </cell>
          <cell r="H538">
            <v>-3976580.97</v>
          </cell>
          <cell r="I538">
            <v>-2578763.33</v>
          </cell>
          <cell r="J538">
            <v>-1397817.64</v>
          </cell>
          <cell r="P538">
            <v>-3277672.1500000004</v>
          </cell>
        </row>
        <row r="539">
          <cell r="B539">
            <v>456221</v>
          </cell>
          <cell r="F539" t="str">
            <v>9456221</v>
          </cell>
          <cell r="G539" t="str">
            <v>Oth Elec Rev-Trans Scheduling-LTF</v>
          </cell>
          <cell r="H539">
            <v>-343051.44</v>
          </cell>
          <cell r="I539">
            <v>-333263.64</v>
          </cell>
          <cell r="J539">
            <v>-9787.7999999999993</v>
          </cell>
          <cell r="P539">
            <v>-338157.54000000004</v>
          </cell>
        </row>
        <row r="540">
          <cell r="B540">
            <v>456222</v>
          </cell>
          <cell r="F540" t="str">
            <v>9456222</v>
          </cell>
          <cell r="G540" t="str">
            <v>Oth Elec Revenue-Reactive &amp; Voltage</v>
          </cell>
          <cell r="H540">
            <v>-1551240.6</v>
          </cell>
          <cell r="I540">
            <v>-1381305.5</v>
          </cell>
          <cell r="J540">
            <v>-169935.1</v>
          </cell>
          <cell r="P540">
            <v>-1466273.05</v>
          </cell>
        </row>
        <row r="541">
          <cell r="B541">
            <v>456223</v>
          </cell>
          <cell r="F541" t="str">
            <v>9456223</v>
          </cell>
          <cell r="G541" t="str">
            <v>Oth Elec Rev-Trans Scheduling-STF &amp; NF</v>
          </cell>
          <cell r="H541">
            <v>-28456.84</v>
          </cell>
          <cell r="I541">
            <v>-15241.5</v>
          </cell>
          <cell r="J541">
            <v>-13215.34</v>
          </cell>
          <cell r="P541">
            <v>-21849.17</v>
          </cell>
        </row>
        <row r="542">
          <cell r="B542">
            <v>456224</v>
          </cell>
          <cell r="F542" t="str">
            <v>9456224</v>
          </cell>
          <cell r="G542" t="str">
            <v>Oth Elec Rev-AncillarySrvc-RegulationSrv</v>
          </cell>
          <cell r="H542">
            <v>-320515.86</v>
          </cell>
          <cell r="I542">
            <v>-684244.18</v>
          </cell>
          <cell r="J542">
            <v>363728.32</v>
          </cell>
          <cell r="P542">
            <v>-502380.02</v>
          </cell>
        </row>
        <row r="543">
          <cell r="B543">
            <v>456225</v>
          </cell>
          <cell r="F543" t="str">
            <v>9456225</v>
          </cell>
          <cell r="G543" t="str">
            <v>Oth Elec Rev-Energy Imbal Serv A04 Fuel</v>
          </cell>
          <cell r="H543">
            <v>-1325853.3999999999</v>
          </cell>
          <cell r="I543">
            <v>602458.32999999996</v>
          </cell>
          <cell r="J543">
            <v>-1928311.73</v>
          </cell>
          <cell r="P543">
            <v>-361697.53499999997</v>
          </cell>
        </row>
        <row r="544">
          <cell r="B544">
            <v>456230</v>
          </cell>
          <cell r="F544" t="str">
            <v>9456230</v>
          </cell>
          <cell r="G544" t="str">
            <v>Oth Elec Rev-Engy Imbal Pen Rev-A04 Fuel</v>
          </cell>
          <cell r="H544">
            <v>-131006.14</v>
          </cell>
          <cell r="I544">
            <v>-50376.98</v>
          </cell>
          <cell r="J544">
            <v>-80629.16</v>
          </cell>
          <cell r="P544">
            <v>-90691.56</v>
          </cell>
        </row>
        <row r="545">
          <cell r="B545">
            <v>456231</v>
          </cell>
          <cell r="F545" t="str">
            <v>9456231</v>
          </cell>
          <cell r="G545" t="str">
            <v>Oth Elec Rev-Engy Imbal Pen Ref-A04 Fuel</v>
          </cell>
          <cell r="H545">
            <v>14159.09</v>
          </cell>
          <cell r="I545">
            <v>3801.08</v>
          </cell>
          <cell r="J545">
            <v>10358.01</v>
          </cell>
          <cell r="P545">
            <v>8980.0849999999991</v>
          </cell>
        </row>
        <row r="546">
          <cell r="B546">
            <v>456232</v>
          </cell>
          <cell r="F546" t="str">
            <v>9456232</v>
          </cell>
          <cell r="G546" t="str">
            <v>Oth Elec Rev-Unreserved Use Penalty Revs</v>
          </cell>
          <cell r="H546">
            <v>-5436.08</v>
          </cell>
          <cell r="I546">
            <v>-745.42</v>
          </cell>
          <cell r="J546">
            <v>-4690.66</v>
          </cell>
          <cell r="L546">
            <v>0</v>
          </cell>
          <cell r="N546">
            <v>0</v>
          </cell>
          <cell r="P546">
            <v>-3090.75</v>
          </cell>
        </row>
        <row r="547">
          <cell r="B547">
            <v>456233</v>
          </cell>
          <cell r="F547" t="str">
            <v>9456233</v>
          </cell>
          <cell r="G547" t="str">
            <v>Oth Elec Rev-Unreserve Use PenaltyRefund</v>
          </cell>
          <cell r="H547">
            <v>-0.05</v>
          </cell>
          <cell r="I547">
            <v>2937.66</v>
          </cell>
          <cell r="J547">
            <v>-2937.71</v>
          </cell>
          <cell r="P547">
            <v>1468.8049999999998</v>
          </cell>
        </row>
        <row r="548">
          <cell r="B548">
            <v>456249</v>
          </cell>
          <cell r="F548" t="str">
            <v>9456249</v>
          </cell>
          <cell r="G548" t="str">
            <v>Oth Elec Rev-Unreserved Use Penalty</v>
          </cell>
          <cell r="H548">
            <v>88787.06</v>
          </cell>
          <cell r="I548">
            <v>-181140.72</v>
          </cell>
          <cell r="J548">
            <v>269927.78000000003</v>
          </cell>
          <cell r="P548">
            <v>-46176.83</v>
          </cell>
        </row>
        <row r="549">
          <cell r="B549">
            <v>456400</v>
          </cell>
          <cell r="F549" t="str">
            <v>9456400</v>
          </cell>
          <cell r="G549" t="str">
            <v>Oth Elec Rev-OUC/FMPA Use Chg Recov</v>
          </cell>
          <cell r="H549">
            <v>-1675510.89</v>
          </cell>
          <cell r="I549">
            <v>-1509760.88</v>
          </cell>
          <cell r="J549">
            <v>-165750.01</v>
          </cell>
          <cell r="P549">
            <v>-1592635.8849999998</v>
          </cell>
        </row>
        <row r="550">
          <cell r="B550">
            <v>456501</v>
          </cell>
          <cell r="F550" t="str">
            <v>9456501</v>
          </cell>
          <cell r="G550" t="str">
            <v>Oth Elec Rev-StormSecurztn-A03Strm</v>
          </cell>
          <cell r="H550">
            <v>-2030</v>
          </cell>
          <cell r="I550">
            <v>16802783.329999998</v>
          </cell>
          <cell r="J550">
            <v>-16804813.329999998</v>
          </cell>
          <cell r="L550">
            <v>0</v>
          </cell>
          <cell r="N550">
            <v>0</v>
          </cell>
          <cell r="P550">
            <v>8400376.6649999991</v>
          </cell>
        </row>
        <row r="551">
          <cell r="B551" t="str">
            <v>PLGRUF9166</v>
          </cell>
          <cell r="F551" t="str">
            <v>FPLGRUF9166</v>
          </cell>
          <cell r="G551" t="str">
            <v>456-Other Misc Serv &amp; Elec Revnues</v>
          </cell>
          <cell r="H551">
            <v>-5357658.6500000004</v>
          </cell>
          <cell r="I551">
            <v>-39026467.25</v>
          </cell>
          <cell r="J551">
            <v>33668808.600000001</v>
          </cell>
          <cell r="P551">
            <v>-22192062.949999999</v>
          </cell>
        </row>
        <row r="552">
          <cell r="B552" t="str">
            <v>PLGRUF9173</v>
          </cell>
          <cell r="F552" t="str">
            <v>FPLGRUF9173</v>
          </cell>
          <cell r="G552" t="str">
            <v>Other Operating Revenues</v>
          </cell>
          <cell r="H552">
            <v>-172537497.78</v>
          </cell>
          <cell r="I552">
            <v>-250501489</v>
          </cell>
          <cell r="J552">
            <v>77963991.219999999</v>
          </cell>
          <cell r="P552">
            <v>-211519493.38999999</v>
          </cell>
        </row>
        <row r="553">
          <cell r="B553" t="str">
            <v>PLGRUF937</v>
          </cell>
          <cell r="F553" t="str">
            <v>FPLGRUF937</v>
          </cell>
          <cell r="G553" t="str">
            <v>Operating Revenues</v>
          </cell>
          <cell r="H553">
            <v>-11189327874.219999</v>
          </cell>
          <cell r="I553">
            <v>-10214486340.01</v>
          </cell>
          <cell r="J553">
            <v>-974841534.21000004</v>
          </cell>
          <cell r="L553" t="str">
            <v>Operating Revenues (400)</v>
          </cell>
          <cell r="M553">
            <v>0</v>
          </cell>
          <cell r="N553">
            <v>0</v>
          </cell>
          <cell r="P553">
            <v>-10701907107.115</v>
          </cell>
        </row>
        <row r="554">
          <cell r="B554">
            <v>501110</v>
          </cell>
          <cell r="F554" t="str">
            <v>9501110</v>
          </cell>
          <cell r="G554" t="str">
            <v>Fuel Expense Recoverable-Steam-A04 Fuel</v>
          </cell>
          <cell r="H554">
            <v>311382567.63</v>
          </cell>
          <cell r="I554">
            <v>518333707.87</v>
          </cell>
          <cell r="J554">
            <v>-206951140.24000001</v>
          </cell>
          <cell r="P554">
            <v>414858137.75</v>
          </cell>
        </row>
        <row r="555">
          <cell r="B555">
            <v>501210</v>
          </cell>
          <cell r="F555" t="str">
            <v>9501210</v>
          </cell>
          <cell r="G555" t="str">
            <v>Fuel Exp Non-Recov-A09 NonRec Fuel</v>
          </cell>
          <cell r="H555">
            <v>7686893.0899999999</v>
          </cell>
          <cell r="I555">
            <v>10443793.970000001</v>
          </cell>
          <cell r="J555">
            <v>-2756900.88</v>
          </cell>
          <cell r="L555">
            <v>0</v>
          </cell>
          <cell r="P555">
            <v>9065343.5300000012</v>
          </cell>
        </row>
        <row r="556">
          <cell r="B556" t="str">
            <v>PLGRUF9168</v>
          </cell>
          <cell r="F556" t="str">
            <v>FPLGRUF9168</v>
          </cell>
          <cell r="G556" t="str">
            <v>501-Steam Power</v>
          </cell>
          <cell r="H556">
            <v>319069460.72000003</v>
          </cell>
          <cell r="I556">
            <v>528777501.83999997</v>
          </cell>
          <cell r="J556">
            <v>-209708041.12</v>
          </cell>
          <cell r="L556" t="str">
            <v>(501) Fuel</v>
          </cell>
          <cell r="M556">
            <v>0</v>
          </cell>
          <cell r="N556">
            <v>0</v>
          </cell>
          <cell r="P556">
            <v>423923481.27999997</v>
          </cell>
        </row>
        <row r="557">
          <cell r="B557">
            <v>518110</v>
          </cell>
          <cell r="F557" t="str">
            <v>9518110</v>
          </cell>
          <cell r="G557" t="str">
            <v>Nuclear Fuel Exp-Recov Cost-A04 Fuel</v>
          </cell>
          <cell r="H557">
            <v>186439636.28</v>
          </cell>
          <cell r="I557">
            <v>168309387.24000001</v>
          </cell>
          <cell r="J557">
            <v>18130249.039999999</v>
          </cell>
          <cell r="P557">
            <v>177374511.75999999</v>
          </cell>
        </row>
        <row r="558">
          <cell r="B558">
            <v>518151</v>
          </cell>
          <cell r="F558" t="str">
            <v>9518151</v>
          </cell>
          <cell r="G558" t="str">
            <v>Nuclear Fuel Exp-Disposal Cost-A04 Fuel</v>
          </cell>
          <cell r="H558">
            <v>8789710.6300000008</v>
          </cell>
          <cell r="I558">
            <v>23710879.32</v>
          </cell>
          <cell r="J558">
            <v>-14921168.689999999</v>
          </cell>
          <cell r="P558">
            <v>16250294.975000001</v>
          </cell>
        </row>
        <row r="559">
          <cell r="B559" t="str">
            <v>518201</v>
          </cell>
          <cell r="F559" t="str">
            <v>9518201</v>
          </cell>
          <cell r="G559" t="str">
            <v>Nuclear Fuel Exp-Last Core-A09 NonRecv Fuel</v>
          </cell>
          <cell r="H559">
            <v>11753697.119999999</v>
          </cell>
          <cell r="I559">
            <v>11753697.119999999</v>
          </cell>
          <cell r="J559">
            <v>0</v>
          </cell>
          <cell r="P559">
            <v>11753697.119999999</v>
          </cell>
        </row>
        <row r="560">
          <cell r="B560" t="str">
            <v>PLGRUF9169</v>
          </cell>
          <cell r="F560" t="str">
            <v>FPLGRUF9169</v>
          </cell>
          <cell r="G560" t="str">
            <v>518-Nuclear Power</v>
          </cell>
          <cell r="H560">
            <v>206983044.03</v>
          </cell>
          <cell r="I560">
            <v>203773963.68000001</v>
          </cell>
          <cell r="J560">
            <v>3209080.35</v>
          </cell>
          <cell r="L560" t="str">
            <v>(518) Fuel</v>
          </cell>
          <cell r="M560">
            <v>0</v>
          </cell>
          <cell r="P560">
            <v>205378503.85500002</v>
          </cell>
        </row>
        <row r="561">
          <cell r="B561">
            <v>547110</v>
          </cell>
          <cell r="F561" t="str">
            <v>9547110</v>
          </cell>
          <cell r="G561" t="str">
            <v>Fuel Expense-Oth Prod-Recoverbl-A04-Fuel</v>
          </cell>
          <cell r="H561">
            <v>2976807695.9400001</v>
          </cell>
          <cell r="I561">
            <v>2382126547.0999999</v>
          </cell>
          <cell r="J561">
            <v>594681148.84000003</v>
          </cell>
          <cell r="P561">
            <v>2679467121.52</v>
          </cell>
        </row>
        <row r="562">
          <cell r="B562">
            <v>547210</v>
          </cell>
          <cell r="F562" t="str">
            <v>9547210</v>
          </cell>
          <cell r="G562" t="str">
            <v>Fuel Expense-Oth Prod-A09 Non Recov Fuel</v>
          </cell>
          <cell r="H562">
            <v>4333273.42</v>
          </cell>
          <cell r="I562">
            <v>2185630.7799999998</v>
          </cell>
          <cell r="J562">
            <v>2147642.64</v>
          </cell>
          <cell r="P562">
            <v>3259452.0999999996</v>
          </cell>
        </row>
        <row r="563">
          <cell r="B563" t="str">
            <v>PLGRUF9170</v>
          </cell>
          <cell r="F563" t="str">
            <v>FPLGRUF9170</v>
          </cell>
          <cell r="G563" t="str">
            <v>547-Other Power</v>
          </cell>
          <cell r="H563">
            <v>2981140969.3600001</v>
          </cell>
          <cell r="I563">
            <v>2384312177.8800001</v>
          </cell>
          <cell r="J563">
            <v>596828791.48000002</v>
          </cell>
          <cell r="L563" t="str">
            <v>(547) Fuel</v>
          </cell>
          <cell r="M563">
            <v>0</v>
          </cell>
          <cell r="N563">
            <v>0</v>
          </cell>
          <cell r="P563">
            <v>2682726573.6199999</v>
          </cell>
        </row>
        <row r="564">
          <cell r="B564" t="str">
            <v>PLGRUF943</v>
          </cell>
          <cell r="F564" t="str">
            <v>FPLGRUF943</v>
          </cell>
          <cell r="G564" t="str">
            <v>Fuel Expense</v>
          </cell>
          <cell r="H564">
            <v>3507193474.1100001</v>
          </cell>
          <cell r="I564">
            <v>3116863643.4000001</v>
          </cell>
          <cell r="J564">
            <v>390329830.70999998</v>
          </cell>
          <cell r="P564">
            <v>3312028558.7550001</v>
          </cell>
        </row>
        <row r="565">
          <cell r="B565">
            <v>500000</v>
          </cell>
          <cell r="F565" t="str">
            <v>9500000</v>
          </cell>
          <cell r="G565" t="str">
            <v>Operation Supervision &amp; Engineering-Steam</v>
          </cell>
          <cell r="H565">
            <v>3659098.9</v>
          </cell>
          <cell r="I565">
            <v>7167849.7999999998</v>
          </cell>
          <cell r="J565">
            <v>-3508750.9</v>
          </cell>
          <cell r="P565">
            <v>5413474.3499999996</v>
          </cell>
        </row>
        <row r="566">
          <cell r="B566" t="str">
            <v>PLGRUF9172</v>
          </cell>
          <cell r="F566" t="str">
            <v>FPLGRUF9172</v>
          </cell>
          <cell r="G566" t="str">
            <v>500-Supervision &amp; Engineering</v>
          </cell>
          <cell r="H566">
            <v>3659098.9</v>
          </cell>
          <cell r="I566">
            <v>7167849.7999999998</v>
          </cell>
          <cell r="J566">
            <v>-3508750.9</v>
          </cell>
          <cell r="L566" t="str">
            <v>(500) Operation Supervision and Engineering</v>
          </cell>
          <cell r="M566">
            <v>0</v>
          </cell>
          <cell r="P566">
            <v>5413474.3499999996</v>
          </cell>
        </row>
        <row r="567">
          <cell r="B567">
            <v>502000</v>
          </cell>
          <cell r="F567" t="str">
            <v>9502000</v>
          </cell>
          <cell r="G567" t="str">
            <v>Steam Expenses</v>
          </cell>
          <cell r="H567">
            <v>5460856.1299999999</v>
          </cell>
          <cell r="I567">
            <v>5388943.8700000001</v>
          </cell>
          <cell r="J567">
            <v>71912.259999999995</v>
          </cell>
          <cell r="P567">
            <v>5424900</v>
          </cell>
        </row>
        <row r="568">
          <cell r="B568">
            <v>502259</v>
          </cell>
          <cell r="F568" t="str">
            <v>9502259</v>
          </cell>
          <cell r="G568" t="str">
            <v>Steam Expenses-Oth Sources-A08 Environ</v>
          </cell>
          <cell r="H568">
            <v>2458440.61</v>
          </cell>
          <cell r="I568">
            <v>2945171.64</v>
          </cell>
          <cell r="J568">
            <v>-486731.03</v>
          </cell>
          <cell r="P568">
            <v>2701806.125</v>
          </cell>
        </row>
        <row r="569">
          <cell r="B569" t="str">
            <v>PLGRUF9174</v>
          </cell>
          <cell r="F569" t="str">
            <v>FPLGRUF9174</v>
          </cell>
          <cell r="G569" t="str">
            <v>502-Steam Expenses</v>
          </cell>
          <cell r="H569">
            <v>7919296.7400000002</v>
          </cell>
          <cell r="I569">
            <v>8334115.5099999998</v>
          </cell>
          <cell r="J569">
            <v>-414818.77</v>
          </cell>
          <cell r="L569" t="str">
            <v>(502) Steam Expenses</v>
          </cell>
          <cell r="M569">
            <v>0</v>
          </cell>
          <cell r="N569">
            <v>0</v>
          </cell>
          <cell r="P569">
            <v>8126706.125</v>
          </cell>
        </row>
        <row r="570">
          <cell r="B570">
            <v>505000</v>
          </cell>
          <cell r="F570" t="str">
            <v>9505000</v>
          </cell>
          <cell r="G570" t="str">
            <v>Electric Expenses- Steam</v>
          </cell>
          <cell r="H570">
            <v>1993579.7</v>
          </cell>
          <cell r="I570">
            <v>2032949.37</v>
          </cell>
          <cell r="J570">
            <v>-39369.67</v>
          </cell>
          <cell r="L570">
            <v>0</v>
          </cell>
          <cell r="N570">
            <v>0</v>
          </cell>
          <cell r="P570">
            <v>2013264.5350000001</v>
          </cell>
        </row>
        <row r="571">
          <cell r="B571" t="str">
            <v>PLGRUF9177</v>
          </cell>
          <cell r="F571" t="str">
            <v>FPLGRUF9177</v>
          </cell>
          <cell r="G571" t="str">
            <v>505-Electric Expenses</v>
          </cell>
          <cell r="H571">
            <v>1993579.7</v>
          </cell>
          <cell r="I571">
            <v>2032949.37</v>
          </cell>
          <cell r="J571">
            <v>-39369.67</v>
          </cell>
          <cell r="L571" t="str">
            <v>(505) Electric Expenses</v>
          </cell>
          <cell r="M571">
            <v>0</v>
          </cell>
          <cell r="N571">
            <v>0</v>
          </cell>
          <cell r="P571">
            <v>2013264.5350000001</v>
          </cell>
        </row>
        <row r="572">
          <cell r="B572">
            <v>506000</v>
          </cell>
          <cell r="F572" t="str">
            <v>9506000</v>
          </cell>
          <cell r="G572" t="str">
            <v>Misc Steam Power Expenses</v>
          </cell>
          <cell r="H572">
            <v>18501454.82</v>
          </cell>
          <cell r="I572">
            <v>20362807.809999999</v>
          </cell>
          <cell r="J572">
            <v>-1861352.99</v>
          </cell>
          <cell r="P572">
            <v>19432131.314999998</v>
          </cell>
        </row>
        <row r="573">
          <cell r="B573">
            <v>506019</v>
          </cell>
          <cell r="F573" t="str">
            <v>9506019</v>
          </cell>
          <cell r="G573" t="str">
            <v>Misc Steam Power Expenses-A08 Environmental</v>
          </cell>
          <cell r="H573">
            <v>1715043.99</v>
          </cell>
          <cell r="I573">
            <v>1967002.48</v>
          </cell>
          <cell r="J573">
            <v>-251958.49</v>
          </cell>
          <cell r="P573">
            <v>1841023.2349999999</v>
          </cell>
        </row>
        <row r="574">
          <cell r="B574">
            <v>506075</v>
          </cell>
          <cell r="F574" t="str">
            <v>9506075</v>
          </cell>
          <cell r="G574" t="str">
            <v>Misc Steam Power Expenses-Security-A05 Cap</v>
          </cell>
          <cell r="H574">
            <v>1594968.33</v>
          </cell>
          <cell r="I574">
            <v>877694.62</v>
          </cell>
          <cell r="J574">
            <v>717273.71</v>
          </cell>
          <cell r="L574">
            <v>0</v>
          </cell>
          <cell r="N574">
            <v>0</v>
          </cell>
          <cell r="P574">
            <v>1236331.4750000001</v>
          </cell>
        </row>
        <row r="575">
          <cell r="B575" t="str">
            <v>PLGRUF9180</v>
          </cell>
          <cell r="F575" t="str">
            <v>FPLGRUF9180</v>
          </cell>
          <cell r="G575" t="str">
            <v>506-Misc Steam PWR Expenses</v>
          </cell>
          <cell r="H575">
            <v>21811467.140000001</v>
          </cell>
          <cell r="I575">
            <v>23207504.91</v>
          </cell>
          <cell r="J575">
            <v>-1396037.77</v>
          </cell>
          <cell r="L575" t="str">
            <v>(506) Miscellaneous Steam Power Expenses</v>
          </cell>
          <cell r="M575">
            <v>0</v>
          </cell>
          <cell r="P575">
            <v>22509486.024999999</v>
          </cell>
        </row>
        <row r="576">
          <cell r="B576">
            <v>507000</v>
          </cell>
          <cell r="F576" t="str">
            <v>9507000</v>
          </cell>
          <cell r="G576" t="str">
            <v>Rents-Steam</v>
          </cell>
          <cell r="H576">
            <v>86397.03</v>
          </cell>
          <cell r="I576">
            <v>70642.66</v>
          </cell>
          <cell r="J576">
            <v>15754.37</v>
          </cell>
          <cell r="P576">
            <v>78519.845000000001</v>
          </cell>
        </row>
        <row r="577">
          <cell r="B577" t="str">
            <v>PLGRUF9178</v>
          </cell>
          <cell r="F577" t="str">
            <v>FPLGRUF9178</v>
          </cell>
          <cell r="G577" t="str">
            <v>507-Rents</v>
          </cell>
          <cell r="H577">
            <v>86397.03</v>
          </cell>
          <cell r="I577">
            <v>70642.66</v>
          </cell>
          <cell r="J577">
            <v>15754.37</v>
          </cell>
          <cell r="L577" t="str">
            <v>(507) Rents</v>
          </cell>
          <cell r="M577">
            <v>0</v>
          </cell>
          <cell r="P577">
            <v>78519.845000000001</v>
          </cell>
        </row>
        <row r="578">
          <cell r="B578" t="str">
            <v>PLGRUF9171</v>
          </cell>
          <cell r="F578" t="str">
            <v>FPLGRUF9171</v>
          </cell>
          <cell r="G578" t="str">
            <v>Steam (Excluding Fuel)</v>
          </cell>
          <cell r="H578">
            <v>35469839.509999998</v>
          </cell>
          <cell r="I578">
            <v>40813062.25</v>
          </cell>
          <cell r="J578">
            <v>-5343222.74</v>
          </cell>
          <cell r="L578">
            <v>0</v>
          </cell>
          <cell r="N578">
            <v>0</v>
          </cell>
          <cell r="P578">
            <v>38141450.879999995</v>
          </cell>
        </row>
        <row r="579">
          <cell r="B579">
            <v>517000</v>
          </cell>
          <cell r="F579" t="str">
            <v>9517000</v>
          </cell>
          <cell r="G579" t="str">
            <v>OperationSupervision&amp;Engineering-Nuclear</v>
          </cell>
          <cell r="H579">
            <v>71991195.269999996</v>
          </cell>
          <cell r="I579">
            <v>68307419.510000005</v>
          </cell>
          <cell r="J579">
            <v>3683775.76</v>
          </cell>
          <cell r="P579">
            <v>70149307.390000001</v>
          </cell>
        </row>
        <row r="580">
          <cell r="B580" t="str">
            <v>PLGRUF9181</v>
          </cell>
          <cell r="F580" t="str">
            <v>FPLGRUF9181</v>
          </cell>
          <cell r="G580" t="str">
            <v>517-Supervision &amp; Engineering</v>
          </cell>
          <cell r="H580">
            <v>71991195.269999996</v>
          </cell>
          <cell r="I580">
            <v>68307419.510000005</v>
          </cell>
          <cell r="J580">
            <v>3683775.76</v>
          </cell>
          <cell r="L580" t="str">
            <v>(517) Operation Supervision and Engineering</v>
          </cell>
          <cell r="M580">
            <v>0</v>
          </cell>
          <cell r="P580">
            <v>70149307.390000001</v>
          </cell>
        </row>
        <row r="581">
          <cell r="B581">
            <v>519000</v>
          </cell>
          <cell r="F581" t="str">
            <v>9519000</v>
          </cell>
          <cell r="G581" t="str">
            <v>Coolants and Water-Nuclear</v>
          </cell>
          <cell r="H581">
            <v>12689224.18</v>
          </cell>
          <cell r="I581">
            <v>9856203.1899999995</v>
          </cell>
          <cell r="J581">
            <v>2833020.99</v>
          </cell>
          <cell r="L581">
            <v>0</v>
          </cell>
          <cell r="N581">
            <v>0</v>
          </cell>
          <cell r="P581">
            <v>11272713.684999999</v>
          </cell>
        </row>
        <row r="582">
          <cell r="B582" t="str">
            <v>PLGRUF9183</v>
          </cell>
          <cell r="F582" t="str">
            <v>FPLGRUF9183</v>
          </cell>
          <cell r="G582" t="str">
            <v>519-Coolants &amp; Water</v>
          </cell>
          <cell r="H582">
            <v>12689224.18</v>
          </cell>
          <cell r="I582">
            <v>9856203.1899999995</v>
          </cell>
          <cell r="J582">
            <v>2833020.99</v>
          </cell>
          <cell r="L582" t="str">
            <v>(519) Coolants and Water</v>
          </cell>
          <cell r="M582">
            <v>0</v>
          </cell>
          <cell r="N582">
            <v>0</v>
          </cell>
          <cell r="P582">
            <v>11272713.684999999</v>
          </cell>
        </row>
        <row r="583">
          <cell r="B583">
            <v>520000</v>
          </cell>
          <cell r="F583" t="str">
            <v>9520000</v>
          </cell>
          <cell r="G583" t="str">
            <v>Steam Expenses-Nuclear</v>
          </cell>
          <cell r="H583">
            <v>56814291.880000003</v>
          </cell>
          <cell r="I583">
            <v>55557081.840000004</v>
          </cell>
          <cell r="J583">
            <v>1257210.04</v>
          </cell>
          <cell r="P583">
            <v>56185686.859999999</v>
          </cell>
        </row>
        <row r="584">
          <cell r="B584" t="str">
            <v>PLGRUF9184</v>
          </cell>
          <cell r="F584" t="str">
            <v>FPLGRUF9184</v>
          </cell>
          <cell r="G584" t="str">
            <v>520-Steam Expenses</v>
          </cell>
          <cell r="H584">
            <v>56814291.880000003</v>
          </cell>
          <cell r="I584">
            <v>55557081.840000004</v>
          </cell>
          <cell r="J584">
            <v>1257210.04</v>
          </cell>
          <cell r="L584" t="str">
            <v>(520) Steam Expenses</v>
          </cell>
          <cell r="M584">
            <v>0</v>
          </cell>
          <cell r="N584">
            <v>0</v>
          </cell>
          <cell r="P584">
            <v>56185686.859999999</v>
          </cell>
        </row>
        <row r="585">
          <cell r="B585">
            <v>523000</v>
          </cell>
          <cell r="F585" t="str">
            <v>9523000</v>
          </cell>
          <cell r="G585" t="str">
            <v>Electric Expenses-Nuclear</v>
          </cell>
          <cell r="H585">
            <v>584514.28</v>
          </cell>
          <cell r="I585">
            <v>-87634.79</v>
          </cell>
          <cell r="J585">
            <v>672149.07</v>
          </cell>
          <cell r="P585">
            <v>248439.74500000002</v>
          </cell>
        </row>
        <row r="586">
          <cell r="B586" t="str">
            <v>PLGRUF9187</v>
          </cell>
          <cell r="F586" t="str">
            <v>FPLGRUF9187</v>
          </cell>
          <cell r="G586" t="str">
            <v>523-Electric Expenses</v>
          </cell>
          <cell r="H586">
            <v>584514.28</v>
          </cell>
          <cell r="I586">
            <v>-87634.79</v>
          </cell>
          <cell r="J586">
            <v>672149.07</v>
          </cell>
          <cell r="L586" t="str">
            <v>(523) Electric Expenses</v>
          </cell>
          <cell r="M586">
            <v>0</v>
          </cell>
          <cell r="P586">
            <v>248439.74500000002</v>
          </cell>
        </row>
        <row r="587">
          <cell r="B587">
            <v>524000</v>
          </cell>
          <cell r="F587" t="str">
            <v>9524000</v>
          </cell>
          <cell r="G587" t="str">
            <v>Miscellaneous Nuclear Power Expenses</v>
          </cell>
          <cell r="H587">
            <v>70997124.25</v>
          </cell>
          <cell r="I587">
            <v>75230914.290000007</v>
          </cell>
          <cell r="J587">
            <v>-4233790.04</v>
          </cell>
          <cell r="L587">
            <v>0</v>
          </cell>
          <cell r="N587">
            <v>0</v>
          </cell>
          <cell r="P587">
            <v>73114019.270000011</v>
          </cell>
        </row>
        <row r="588">
          <cell r="B588">
            <v>524005</v>
          </cell>
          <cell r="F588" t="str">
            <v>9524005</v>
          </cell>
          <cell r="G588" t="str">
            <v>Miscellaneous Nuclear Power Exp - Fukushima-A05</v>
          </cell>
          <cell r="H588">
            <v>3045417.19</v>
          </cell>
          <cell r="I588">
            <v>0</v>
          </cell>
          <cell r="J588">
            <v>3045417.19</v>
          </cell>
          <cell r="P588">
            <v>3045417.19</v>
          </cell>
        </row>
        <row r="589">
          <cell r="B589">
            <v>524049</v>
          </cell>
          <cell r="F589" t="str">
            <v>9524049</v>
          </cell>
          <cell r="G589" t="str">
            <v>Misc Nucl Pwr Exps-A08 Environmental</v>
          </cell>
          <cell r="H589">
            <v>90256.2</v>
          </cell>
          <cell r="I589">
            <v>82821.7</v>
          </cell>
          <cell r="J589">
            <v>7434.5</v>
          </cell>
          <cell r="L589">
            <v>0</v>
          </cell>
          <cell r="N589">
            <v>0</v>
          </cell>
          <cell r="P589">
            <v>86538.95</v>
          </cell>
        </row>
        <row r="590">
          <cell r="B590">
            <v>524220</v>
          </cell>
          <cell r="F590" t="str">
            <v>9524220</v>
          </cell>
          <cell r="G590" t="str">
            <v>Misc Nucl Pwr Exp-Height Sec-A05Capacity</v>
          </cell>
          <cell r="H590">
            <v>32704016.649999999</v>
          </cell>
          <cell r="I590">
            <v>33667862.200000003</v>
          </cell>
          <cell r="J590">
            <v>-963845.55</v>
          </cell>
          <cell r="P590">
            <v>33185939.425000001</v>
          </cell>
        </row>
        <row r="591">
          <cell r="B591">
            <v>524900</v>
          </cell>
          <cell r="F591" t="str">
            <v>9524900</v>
          </cell>
          <cell r="G591" t="str">
            <v>Misc Nuc Pwr Exps-NCRC Recov-A18 New Nuc</v>
          </cell>
          <cell r="H591">
            <v>-4309.76</v>
          </cell>
          <cell r="I591">
            <v>-13837.69</v>
          </cell>
          <cell r="J591">
            <v>9527.93</v>
          </cell>
          <cell r="P591">
            <v>-9073.7250000000004</v>
          </cell>
        </row>
        <row r="592">
          <cell r="B592">
            <v>524901</v>
          </cell>
          <cell r="F592" t="str">
            <v>9524901</v>
          </cell>
          <cell r="G592" t="str">
            <v>Misc Nuc Pwr Exps-Contra Cls-A18 New Nuc</v>
          </cell>
          <cell r="H592">
            <v>-1184831.53</v>
          </cell>
          <cell r="I592">
            <v>10455874.970000001</v>
          </cell>
          <cell r="J592">
            <v>-11640706.5</v>
          </cell>
          <cell r="P592">
            <v>4635521.7200000007</v>
          </cell>
        </row>
        <row r="593">
          <cell r="B593">
            <v>524902</v>
          </cell>
          <cell r="F593" t="str">
            <v>9524902</v>
          </cell>
          <cell r="G593" t="str">
            <v>Misc Nuclear Power Expense - Non Retail</v>
          </cell>
          <cell r="H593">
            <v>-61322.47</v>
          </cell>
          <cell r="I593">
            <v>192258.46</v>
          </cell>
          <cell r="J593">
            <v>-253580.93</v>
          </cell>
          <cell r="L593">
            <v>0</v>
          </cell>
          <cell r="N593">
            <v>0</v>
          </cell>
          <cell r="P593">
            <v>65467.994999999995</v>
          </cell>
        </row>
        <row r="594">
          <cell r="B594" t="str">
            <v>PLGRUF9188</v>
          </cell>
          <cell r="F594" t="str">
            <v>FPLGRUF9188</v>
          </cell>
          <cell r="G594" t="str">
            <v>524-Misc Nuclear PWR Expenses</v>
          </cell>
          <cell r="H594">
            <v>105586350.53</v>
          </cell>
          <cell r="I594">
            <v>119615893.93000001</v>
          </cell>
          <cell r="J594">
            <v>-14029543.4</v>
          </cell>
          <cell r="L594" t="str">
            <v>(524) Miscellaneous Nuclear Power Expenses</v>
          </cell>
          <cell r="M594">
            <v>0</v>
          </cell>
          <cell r="P594">
            <v>112601122.23</v>
          </cell>
        </row>
        <row r="595">
          <cell r="B595" t="str">
            <v>PLGRUF9192</v>
          </cell>
          <cell r="F595" t="str">
            <v>FPLGRUF9192</v>
          </cell>
          <cell r="G595" t="str">
            <v>Nuclear (Excluding Fuel)</v>
          </cell>
          <cell r="H595">
            <v>247665576.13999999</v>
          </cell>
          <cell r="I595">
            <v>253248963.68000001</v>
          </cell>
          <cell r="J595">
            <v>-5583387.54</v>
          </cell>
          <cell r="L595">
            <v>0</v>
          </cell>
          <cell r="N595">
            <v>0</v>
          </cell>
          <cell r="P595">
            <v>250457269.91</v>
          </cell>
        </row>
        <row r="596">
          <cell r="B596">
            <v>546000</v>
          </cell>
          <cell r="F596" t="str">
            <v>9546000</v>
          </cell>
          <cell r="G596" t="str">
            <v>Operation Supervision &amp; Engineering</v>
          </cell>
          <cell r="H596">
            <v>13556993.32</v>
          </cell>
          <cell r="I596">
            <v>13141966.58</v>
          </cell>
          <cell r="J596">
            <v>415026.74</v>
          </cell>
          <cell r="L596">
            <v>0</v>
          </cell>
          <cell r="N596">
            <v>0</v>
          </cell>
          <cell r="P596">
            <v>13349479.949999999</v>
          </cell>
        </row>
        <row r="597">
          <cell r="B597">
            <v>546379</v>
          </cell>
          <cell r="F597" t="str">
            <v>9546379</v>
          </cell>
          <cell r="G597" t="str">
            <v>Oper Supervision &amp; Engineer-A08 Environnmental</v>
          </cell>
          <cell r="H597">
            <v>284594.92</v>
          </cell>
          <cell r="I597">
            <v>186384.62</v>
          </cell>
          <cell r="J597">
            <v>98210.3</v>
          </cell>
          <cell r="P597">
            <v>235489.77</v>
          </cell>
        </row>
        <row r="598">
          <cell r="B598" t="str">
            <v>PLGRUF9190</v>
          </cell>
          <cell r="F598" t="str">
            <v>FPLGRUF9190</v>
          </cell>
          <cell r="G598" t="str">
            <v>546-Supervision &amp; Engineering</v>
          </cell>
          <cell r="H598">
            <v>13841588.24</v>
          </cell>
          <cell r="I598">
            <v>13328351.199999999</v>
          </cell>
          <cell r="J598">
            <v>513237.04</v>
          </cell>
          <cell r="L598" t="str">
            <v>(546) Operation Supervision and Engineering</v>
          </cell>
          <cell r="M598">
            <v>0</v>
          </cell>
          <cell r="N598">
            <v>0</v>
          </cell>
          <cell r="P598">
            <v>13584969.719999999</v>
          </cell>
        </row>
        <row r="599">
          <cell r="B599">
            <v>548000</v>
          </cell>
          <cell r="F599" t="str">
            <v>9548000</v>
          </cell>
          <cell r="G599" t="str">
            <v>Generation Expenses</v>
          </cell>
          <cell r="H599">
            <v>21729890.579999998</v>
          </cell>
          <cell r="I599">
            <v>21957192.48</v>
          </cell>
          <cell r="J599">
            <v>-227301.9</v>
          </cell>
          <cell r="P599">
            <v>21843541.530000001</v>
          </cell>
        </row>
        <row r="600">
          <cell r="B600" t="str">
            <v>PLGRUF9191</v>
          </cell>
          <cell r="F600" t="str">
            <v>FPLGRUF9191</v>
          </cell>
          <cell r="G600" t="str">
            <v>548-Generation Expenses</v>
          </cell>
          <cell r="H600">
            <v>21729890.579999998</v>
          </cell>
          <cell r="I600">
            <v>21957192.48</v>
          </cell>
          <cell r="J600">
            <v>-227301.9</v>
          </cell>
          <cell r="L600" t="str">
            <v>(548) Generation Expenses</v>
          </cell>
          <cell r="M600">
            <v>0</v>
          </cell>
          <cell r="N600">
            <v>0</v>
          </cell>
          <cell r="P600">
            <v>21843541.530000001</v>
          </cell>
        </row>
        <row r="601">
          <cell r="B601">
            <v>549000</v>
          </cell>
          <cell r="F601" t="str">
            <v>9549000</v>
          </cell>
          <cell r="G601" t="str">
            <v>Misc Other Power Generation Expense</v>
          </cell>
          <cell r="H601">
            <v>27306909.170000002</v>
          </cell>
          <cell r="I601">
            <v>27494719.41</v>
          </cell>
          <cell r="J601">
            <v>-187810.24</v>
          </cell>
          <cell r="P601">
            <v>27400814.289999999</v>
          </cell>
        </row>
        <row r="602">
          <cell r="B602">
            <v>549011</v>
          </cell>
          <cell r="F602" t="str">
            <v>9549011</v>
          </cell>
          <cell r="G602" t="str">
            <v>Misc Other Pwr Gen Exp-West County Fees</v>
          </cell>
          <cell r="H602">
            <v>4242680.62</v>
          </cell>
          <cell r="I602">
            <v>4245039.9800000004</v>
          </cell>
          <cell r="J602">
            <v>-2359.36</v>
          </cell>
          <cell r="L602">
            <v>0</v>
          </cell>
          <cell r="N602">
            <v>0</v>
          </cell>
          <cell r="P602">
            <v>4243860.3000000007</v>
          </cell>
        </row>
        <row r="603">
          <cell r="B603">
            <v>549019</v>
          </cell>
          <cell r="F603" t="str">
            <v>9549019</v>
          </cell>
          <cell r="G603" t="str">
            <v>Misc Other Power Gener Exp-A08 Environmental</v>
          </cell>
          <cell r="H603">
            <v>1453769.29</v>
          </cell>
          <cell r="I603">
            <v>1911596.93</v>
          </cell>
          <cell r="J603">
            <v>-457827.64</v>
          </cell>
          <cell r="P603">
            <v>1682683.1099999999</v>
          </cell>
        </row>
        <row r="604">
          <cell r="B604">
            <v>549075</v>
          </cell>
          <cell r="F604" t="str">
            <v>9549075</v>
          </cell>
          <cell r="G604" t="str">
            <v>Misc Other Power Gener Exp-Security-A05Capacity</v>
          </cell>
          <cell r="H604">
            <v>4393480.1100000003</v>
          </cell>
          <cell r="I604">
            <v>4956370.8099999996</v>
          </cell>
          <cell r="J604">
            <v>-562890.69999999995</v>
          </cell>
          <cell r="L604">
            <v>0</v>
          </cell>
          <cell r="N604">
            <v>0</v>
          </cell>
          <cell r="P604">
            <v>4674925.46</v>
          </cell>
        </row>
        <row r="605">
          <cell r="B605" t="str">
            <v>PLGRUF9193</v>
          </cell>
          <cell r="F605" t="str">
            <v>FPLGRUF9193</v>
          </cell>
          <cell r="G605" t="str">
            <v>549-Misc Other Power Gen Exp</v>
          </cell>
          <cell r="H605">
            <v>37396839.189999998</v>
          </cell>
          <cell r="I605">
            <v>38607727.130000003</v>
          </cell>
          <cell r="J605">
            <v>-1210887.94</v>
          </cell>
          <cell r="L605" t="str">
            <v>(549) Miscellaneous Other Power Generation Expenses</v>
          </cell>
          <cell r="M605">
            <v>0</v>
          </cell>
          <cell r="P605">
            <v>38002283.159999996</v>
          </cell>
        </row>
        <row r="606">
          <cell r="B606" t="str">
            <v>PLGRUF9201</v>
          </cell>
          <cell r="F606" t="str">
            <v>FPLGRUF9201</v>
          </cell>
          <cell r="G606" t="str">
            <v>Other Power (Excluding Fuel)</v>
          </cell>
          <cell r="H606">
            <v>72968318.010000005</v>
          </cell>
          <cell r="I606">
            <v>73893270.810000002</v>
          </cell>
          <cell r="J606">
            <v>-924952.8</v>
          </cell>
          <cell r="P606">
            <v>73430794.409999996</v>
          </cell>
        </row>
        <row r="607">
          <cell r="B607">
            <v>555110</v>
          </cell>
          <cell r="F607" t="str">
            <v>9555110</v>
          </cell>
          <cell r="G607" t="str">
            <v>Purchased Pwr-Recoverable-A04 Fuel</v>
          </cell>
          <cell r="H607">
            <v>313024785.63999999</v>
          </cell>
          <cell r="I607">
            <v>264907836.22999999</v>
          </cell>
          <cell r="J607">
            <v>48116949.409999996</v>
          </cell>
          <cell r="P607">
            <v>288966310.935</v>
          </cell>
        </row>
        <row r="608">
          <cell r="B608">
            <v>555111</v>
          </cell>
          <cell r="F608" t="str">
            <v>9555111</v>
          </cell>
          <cell r="G608" t="str">
            <v>Purchased Pwr-SWAPC Recov Clause - ECCR</v>
          </cell>
          <cell r="H608">
            <v>53928936</v>
          </cell>
          <cell r="I608">
            <v>0</v>
          </cell>
          <cell r="J608">
            <v>53928936</v>
          </cell>
          <cell r="P608">
            <v>53928936</v>
          </cell>
        </row>
        <row r="609">
          <cell r="B609">
            <v>555112</v>
          </cell>
          <cell r="F609" t="str">
            <v>9555112</v>
          </cell>
          <cell r="G609" t="str">
            <v>Purchased Pwr-SWAPC Recov Clause - ECCR Offset</v>
          </cell>
          <cell r="H609">
            <v>-53928936</v>
          </cell>
          <cell r="I609">
            <v>0</v>
          </cell>
          <cell r="J609">
            <v>-53928936</v>
          </cell>
          <cell r="P609">
            <v>-53928936</v>
          </cell>
        </row>
        <row r="610">
          <cell r="B610">
            <v>555410</v>
          </cell>
          <cell r="F610" t="str">
            <v>9555410</v>
          </cell>
          <cell r="G610" t="str">
            <v>Purchased Pwr-UPSCap Chg-A05 Capacity</v>
          </cell>
          <cell r="H610">
            <v>463420001.5</v>
          </cell>
          <cell r="I610">
            <v>467644056.58999997</v>
          </cell>
          <cell r="J610">
            <v>-4224055.09</v>
          </cell>
          <cell r="P610">
            <v>465532029.04499996</v>
          </cell>
        </row>
        <row r="611">
          <cell r="B611" t="str">
            <v>PLGRUF9195</v>
          </cell>
          <cell r="F611" t="str">
            <v>FPLGRUF9195</v>
          </cell>
          <cell r="G611" t="str">
            <v>555-Purchased Power</v>
          </cell>
          <cell r="H611">
            <v>776444787.13999999</v>
          </cell>
          <cell r="I611">
            <v>732551892.82000005</v>
          </cell>
          <cell r="J611">
            <v>43892894.32</v>
          </cell>
          <cell r="L611" t="str">
            <v>(555) Purchased Power</v>
          </cell>
          <cell r="M611">
            <v>0</v>
          </cell>
          <cell r="P611">
            <v>754498339.98000002</v>
          </cell>
        </row>
        <row r="612">
          <cell r="B612">
            <v>556000</v>
          </cell>
          <cell r="F612" t="str">
            <v>9556000</v>
          </cell>
          <cell r="G612" t="str">
            <v>System Control and Load Dispatching</v>
          </cell>
          <cell r="H612">
            <v>2329241.13</v>
          </cell>
          <cell r="I612">
            <v>2830847.72</v>
          </cell>
          <cell r="J612">
            <v>-501606.59</v>
          </cell>
          <cell r="L612">
            <v>0</v>
          </cell>
          <cell r="N612">
            <v>0</v>
          </cell>
          <cell r="P612">
            <v>2580044.4249999998</v>
          </cell>
        </row>
        <row r="613">
          <cell r="B613" t="str">
            <v>PLGRUF9196</v>
          </cell>
          <cell r="F613" t="str">
            <v>FPLGRUF9196</v>
          </cell>
          <cell r="G613" t="str">
            <v>556-System Cntl &amp; Load Dispatch</v>
          </cell>
          <cell r="H613">
            <v>2329241.13</v>
          </cell>
          <cell r="I613">
            <v>2830847.72</v>
          </cell>
          <cell r="J613">
            <v>-501606.59</v>
          </cell>
          <cell r="L613" t="str">
            <v>(556) System Control and Load Dispatching</v>
          </cell>
          <cell r="M613">
            <v>0</v>
          </cell>
          <cell r="N613">
            <v>0</v>
          </cell>
          <cell r="P613">
            <v>2580044.4249999998</v>
          </cell>
        </row>
        <row r="614">
          <cell r="B614">
            <v>557000</v>
          </cell>
          <cell r="F614" t="str">
            <v>9557000</v>
          </cell>
          <cell r="G614" t="str">
            <v>Other Expenses-Power Supply</v>
          </cell>
          <cell r="H614">
            <v>2947927.84</v>
          </cell>
          <cell r="I614">
            <v>3038035.1</v>
          </cell>
          <cell r="J614">
            <v>-90107.26</v>
          </cell>
          <cell r="P614">
            <v>2992981.4699999997</v>
          </cell>
        </row>
        <row r="615">
          <cell r="B615">
            <v>557900</v>
          </cell>
          <cell r="F615" t="str">
            <v>9557900</v>
          </cell>
          <cell r="G615" t="str">
            <v>Oth Exp-Deferred Fuel Cost-FPSC-A04 Fuel</v>
          </cell>
          <cell r="H615">
            <v>-108706702.78</v>
          </cell>
          <cell r="I615">
            <v>-147865148.36000001</v>
          </cell>
          <cell r="J615">
            <v>39158445.579999998</v>
          </cell>
          <cell r="P615">
            <v>-128285925.57000001</v>
          </cell>
        </row>
        <row r="616">
          <cell r="B616">
            <v>557944</v>
          </cell>
          <cell r="F616" t="str">
            <v>9557944</v>
          </cell>
          <cell r="G616" t="str">
            <v>Oth Exp-Def Exp-UnderRecov-A05 Capacity</v>
          </cell>
          <cell r="H616">
            <v>22216718</v>
          </cell>
          <cell r="I616">
            <v>46279800.920000002</v>
          </cell>
          <cell r="J616">
            <v>-24063082.920000002</v>
          </cell>
          <cell r="L616">
            <v>0</v>
          </cell>
          <cell r="N616">
            <v>0</v>
          </cell>
          <cell r="P616">
            <v>34248259.460000001</v>
          </cell>
        </row>
        <row r="617">
          <cell r="B617">
            <v>557980</v>
          </cell>
          <cell r="F617" t="str">
            <v>9557980</v>
          </cell>
          <cell r="G617" t="str">
            <v>Oth Exp-Def Fuel Costs-FERC-A04 Fuel</v>
          </cell>
          <cell r="H617">
            <v>-363725.99</v>
          </cell>
          <cell r="I617">
            <v>49283.16</v>
          </cell>
          <cell r="J617">
            <v>-413009.15</v>
          </cell>
          <cell r="P617">
            <v>-157221.41499999998</v>
          </cell>
        </row>
        <row r="618">
          <cell r="B618" t="str">
            <v>PLGRUF9197</v>
          </cell>
          <cell r="F618" t="str">
            <v>FPLGRUF9197</v>
          </cell>
          <cell r="G618" t="str">
            <v>557-Other Expenses</v>
          </cell>
          <cell r="H618">
            <v>-83905782.930000007</v>
          </cell>
          <cell r="I618">
            <v>-98498029.180000007</v>
          </cell>
          <cell r="J618">
            <v>14592246.25</v>
          </cell>
          <cell r="L618" t="str">
            <v>(557) Other Expenses</v>
          </cell>
          <cell r="M618">
            <v>0</v>
          </cell>
          <cell r="N618">
            <v>0</v>
          </cell>
          <cell r="P618">
            <v>-91201906.055000007</v>
          </cell>
        </row>
        <row r="619">
          <cell r="B619" t="str">
            <v>PLGRUF9206</v>
          </cell>
          <cell r="F619" t="str">
            <v>FPLGRUF9206</v>
          </cell>
          <cell r="G619" t="str">
            <v>Other Power Supply Expenses</v>
          </cell>
          <cell r="H619">
            <v>694868245.34000003</v>
          </cell>
          <cell r="I619">
            <v>636884711.36000001</v>
          </cell>
          <cell r="J619">
            <v>57983533.979999997</v>
          </cell>
          <cell r="P619">
            <v>665876478.35000002</v>
          </cell>
        </row>
        <row r="620">
          <cell r="B620">
            <v>901000</v>
          </cell>
          <cell r="F620" t="str">
            <v>9901000</v>
          </cell>
          <cell r="G620" t="str">
            <v>Supervision - Customer Accounts</v>
          </cell>
          <cell r="H620">
            <v>4088288.43</v>
          </cell>
          <cell r="I620">
            <v>3584531.59</v>
          </cell>
          <cell r="J620">
            <v>503756.84</v>
          </cell>
          <cell r="P620">
            <v>3836410.01</v>
          </cell>
        </row>
        <row r="621">
          <cell r="B621" t="str">
            <v>PLGRUF9199</v>
          </cell>
          <cell r="F621" t="str">
            <v>FPLGRUF9199</v>
          </cell>
          <cell r="G621" t="str">
            <v>901-Supervision</v>
          </cell>
          <cell r="H621">
            <v>4088288.43</v>
          </cell>
          <cell r="I621">
            <v>3584531.59</v>
          </cell>
          <cell r="J621">
            <v>503756.84</v>
          </cell>
          <cell r="L621" t="str">
            <v>(901) Supervision</v>
          </cell>
          <cell r="M621">
            <v>0</v>
          </cell>
          <cell r="P621">
            <v>3836410.01</v>
          </cell>
        </row>
        <row r="622">
          <cell r="B622">
            <v>902000</v>
          </cell>
          <cell r="F622" t="str">
            <v>9902000</v>
          </cell>
          <cell r="G622" t="str">
            <v>Meter Reading Expenses</v>
          </cell>
          <cell r="H622">
            <v>18417610.920000002</v>
          </cell>
          <cell r="I622">
            <v>29311509.829999998</v>
          </cell>
          <cell r="J622">
            <v>-10893898.91</v>
          </cell>
          <cell r="P622">
            <v>23864560.375</v>
          </cell>
        </row>
        <row r="623">
          <cell r="B623" t="str">
            <v>PLGRUF9200</v>
          </cell>
          <cell r="F623" t="str">
            <v>FPLGRUF9200</v>
          </cell>
          <cell r="G623" t="str">
            <v>902-Meter Reading Expenses</v>
          </cell>
          <cell r="H623">
            <v>18417610.920000002</v>
          </cell>
          <cell r="I623">
            <v>29311509.829999998</v>
          </cell>
          <cell r="J623">
            <v>-10893898.91</v>
          </cell>
          <cell r="L623" t="str">
            <v>(902) Meter Reading Expenses</v>
          </cell>
          <cell r="M623">
            <v>0</v>
          </cell>
          <cell r="N623">
            <v>0</v>
          </cell>
          <cell r="P623">
            <v>23864560.375</v>
          </cell>
        </row>
        <row r="624">
          <cell r="B624">
            <v>903000</v>
          </cell>
          <cell r="F624" t="str">
            <v>9903000</v>
          </cell>
          <cell r="G624" t="str">
            <v>Customer Records &amp; Collection Expenses</v>
          </cell>
          <cell r="H624">
            <v>86265363.599999994</v>
          </cell>
          <cell r="I624">
            <v>93110679.030000001</v>
          </cell>
          <cell r="J624">
            <v>-6845315.4299999997</v>
          </cell>
          <cell r="L624">
            <v>0</v>
          </cell>
          <cell r="N624">
            <v>0</v>
          </cell>
          <cell r="P624">
            <v>89688021.314999998</v>
          </cell>
        </row>
        <row r="625">
          <cell r="B625" t="str">
            <v>PLGRUF9202</v>
          </cell>
          <cell r="F625" t="str">
            <v>FPLGRUF9202</v>
          </cell>
          <cell r="G625" t="str">
            <v>903-Customer Records &amp; Collection</v>
          </cell>
          <cell r="H625">
            <v>86265363.599999994</v>
          </cell>
          <cell r="I625">
            <v>93110679.030000001</v>
          </cell>
          <cell r="J625">
            <v>-6845315.4299999997</v>
          </cell>
          <cell r="L625" t="str">
            <v>(903) Customer Records and Collection Expenses</v>
          </cell>
          <cell r="M625">
            <v>0</v>
          </cell>
          <cell r="P625">
            <v>89688021.314999998</v>
          </cell>
        </row>
        <row r="626">
          <cell r="B626">
            <v>904000</v>
          </cell>
          <cell r="F626" t="str">
            <v>9904000</v>
          </cell>
          <cell r="G626" t="str">
            <v>Uncollectible Accounts</v>
          </cell>
          <cell r="H626">
            <v>9532688.3499999996</v>
          </cell>
          <cell r="I626">
            <v>8713299.9399999995</v>
          </cell>
          <cell r="J626">
            <v>819388.41</v>
          </cell>
          <cell r="P626">
            <v>9122994.1449999996</v>
          </cell>
        </row>
        <row r="627">
          <cell r="B627">
            <v>904151</v>
          </cell>
          <cell r="F627" t="str">
            <v>9904151</v>
          </cell>
          <cell r="G627" t="str">
            <v>Uncollectible Accounts-A03 StormRecovery</v>
          </cell>
          <cell r="H627">
            <v>111445.31</v>
          </cell>
          <cell r="I627">
            <v>59419.06</v>
          </cell>
          <cell r="J627">
            <v>52026.25</v>
          </cell>
          <cell r="P627">
            <v>85432.184999999998</v>
          </cell>
        </row>
        <row r="628">
          <cell r="B628" t="str">
            <v>PLGRUF9203</v>
          </cell>
          <cell r="F628" t="str">
            <v>FPLGRUF9203</v>
          </cell>
          <cell r="G628" t="str">
            <v>904-Uncollectible Accounts</v>
          </cell>
          <cell r="H628">
            <v>9644133.6600000001</v>
          </cell>
          <cell r="I628">
            <v>8772719</v>
          </cell>
          <cell r="J628">
            <v>871414.66</v>
          </cell>
          <cell r="L628" t="str">
            <v>(904) Uncollectible Accounts</v>
          </cell>
          <cell r="M628">
            <v>0</v>
          </cell>
          <cell r="P628">
            <v>9208426.3300000001</v>
          </cell>
        </row>
        <row r="629">
          <cell r="B629" t="str">
            <v>PLGRUF9212</v>
          </cell>
          <cell r="F629" t="str">
            <v>FPLGRUF9212</v>
          </cell>
          <cell r="G629" t="str">
            <v>Customer Accounts</v>
          </cell>
          <cell r="H629">
            <v>118415396.61</v>
          </cell>
          <cell r="I629">
            <v>134779439.44999999</v>
          </cell>
          <cell r="J629">
            <v>-16364042.84</v>
          </cell>
          <cell r="L629">
            <v>0</v>
          </cell>
          <cell r="N629">
            <v>0</v>
          </cell>
          <cell r="P629">
            <v>126597418.03</v>
          </cell>
        </row>
        <row r="630">
          <cell r="B630">
            <v>907000</v>
          </cell>
          <cell r="F630" t="str">
            <v>9907000</v>
          </cell>
          <cell r="G630" t="str">
            <v>Supervision-Customer Service&amp;Inform Exp</v>
          </cell>
          <cell r="H630">
            <v>806.26</v>
          </cell>
          <cell r="I630">
            <v>24255.11</v>
          </cell>
          <cell r="J630">
            <v>-23448.85</v>
          </cell>
          <cell r="P630">
            <v>12530.684999999999</v>
          </cell>
        </row>
        <row r="631">
          <cell r="B631">
            <v>907100</v>
          </cell>
          <cell r="F631" t="str">
            <v>9907100</v>
          </cell>
          <cell r="G631" t="str">
            <v>Supervision-Mktg A02 Conservation</v>
          </cell>
          <cell r="H631">
            <v>6489564.5</v>
          </cell>
          <cell r="I631">
            <v>7020991.5099999998</v>
          </cell>
          <cell r="J631">
            <v>-531427.01</v>
          </cell>
          <cell r="L631">
            <v>0</v>
          </cell>
          <cell r="N631">
            <v>0</v>
          </cell>
          <cell r="P631">
            <v>6755278.0049999999</v>
          </cell>
        </row>
        <row r="632">
          <cell r="B632">
            <v>907110</v>
          </cell>
          <cell r="F632" t="str">
            <v>9907110</v>
          </cell>
          <cell r="G632" t="str">
            <v>Supervision-Cust Srvc&amp;Inform Exp Non Rec</v>
          </cell>
          <cell r="H632">
            <v>2033589.19</v>
          </cell>
          <cell r="I632">
            <v>1964927.34</v>
          </cell>
          <cell r="J632">
            <v>68661.850000000006</v>
          </cell>
          <cell r="P632">
            <v>1999258.2650000001</v>
          </cell>
        </row>
        <row r="633">
          <cell r="B633" t="str">
            <v>PLGRUF9205</v>
          </cell>
          <cell r="F633" t="str">
            <v>FPLGRUF9205</v>
          </cell>
          <cell r="G633" t="str">
            <v>907-Supervision</v>
          </cell>
          <cell r="H633">
            <v>8523959.9499999993</v>
          </cell>
          <cell r="I633">
            <v>9010173.9600000009</v>
          </cell>
          <cell r="J633">
            <v>-486214.01</v>
          </cell>
          <cell r="L633" t="str">
            <v>(907) Supervision</v>
          </cell>
          <cell r="M633">
            <v>0</v>
          </cell>
          <cell r="P633">
            <v>8767066.9550000001</v>
          </cell>
        </row>
        <row r="634">
          <cell r="B634">
            <v>908000</v>
          </cell>
          <cell r="F634" t="str">
            <v>9908000</v>
          </cell>
          <cell r="G634" t="str">
            <v>Customer Assistance Expenses</v>
          </cell>
          <cell r="H634">
            <v>3026639.34</v>
          </cell>
          <cell r="I634">
            <v>2710268.77</v>
          </cell>
          <cell r="J634">
            <v>316370.57</v>
          </cell>
          <cell r="P634">
            <v>2868454.0549999997</v>
          </cell>
        </row>
        <row r="635">
          <cell r="B635">
            <v>908110</v>
          </cell>
          <cell r="F635" t="str">
            <v>9908110</v>
          </cell>
          <cell r="G635" t="str">
            <v>Customer Assist Exp-A02 Conservation</v>
          </cell>
          <cell r="H635">
            <v>118233732.59</v>
          </cell>
          <cell r="I635">
            <v>105924200.98999999</v>
          </cell>
          <cell r="J635">
            <v>12309531.6</v>
          </cell>
          <cell r="P635">
            <v>112078966.78999999</v>
          </cell>
        </row>
        <row r="636">
          <cell r="B636" t="str">
            <v>PLGRUF9207</v>
          </cell>
          <cell r="F636" t="str">
            <v>FPLGRUF9207</v>
          </cell>
          <cell r="G636" t="str">
            <v>908-Customer Assistance Exp</v>
          </cell>
          <cell r="H636">
            <v>121260371.93000001</v>
          </cell>
          <cell r="I636">
            <v>108634469.76000001</v>
          </cell>
          <cell r="J636">
            <v>12625902.17</v>
          </cell>
          <cell r="L636" t="str">
            <v>(908) Customer Assistance Expenses</v>
          </cell>
          <cell r="M636">
            <v>0</v>
          </cell>
          <cell r="N636">
            <v>0</v>
          </cell>
          <cell r="P636">
            <v>114947420.845</v>
          </cell>
        </row>
        <row r="637">
          <cell r="B637">
            <v>909101</v>
          </cell>
          <cell r="F637" t="str">
            <v>9909101</v>
          </cell>
          <cell r="G637" t="str">
            <v>Inform &amp; Instruc Advert Exp A02 Conservation</v>
          </cell>
          <cell r="H637">
            <v>8718297.0600000005</v>
          </cell>
          <cell r="I637">
            <v>8840721.6400000006</v>
          </cell>
          <cell r="J637">
            <v>-122424.58</v>
          </cell>
          <cell r="L637">
            <v>0</v>
          </cell>
          <cell r="N637">
            <v>0</v>
          </cell>
          <cell r="P637">
            <v>8779509.3500000015</v>
          </cell>
        </row>
        <row r="638">
          <cell r="B638" t="str">
            <v>PLGRUF9208</v>
          </cell>
          <cell r="F638" t="str">
            <v>FPLGRUF9208</v>
          </cell>
          <cell r="G638" t="str">
            <v>909-informat &amp; Instruct Advtg</v>
          </cell>
          <cell r="H638">
            <v>8718297.0600000005</v>
          </cell>
          <cell r="I638">
            <v>8840721.6400000006</v>
          </cell>
          <cell r="J638">
            <v>-122424.58</v>
          </cell>
          <cell r="L638" t="str">
            <v>(909) Informational and Instructional Expenses</v>
          </cell>
          <cell r="M638">
            <v>0</v>
          </cell>
          <cell r="P638">
            <v>8779509.3500000015</v>
          </cell>
        </row>
        <row r="639">
          <cell r="B639">
            <v>910000</v>
          </cell>
          <cell r="F639" t="str">
            <v>9910000</v>
          </cell>
          <cell r="G639" t="str">
            <v>Misc Customer Service &amp; Inform Exp</v>
          </cell>
          <cell r="H639">
            <v>7623224.0499999998</v>
          </cell>
          <cell r="I639">
            <v>7418629.3200000003</v>
          </cell>
          <cell r="J639">
            <v>204594.73</v>
          </cell>
          <cell r="L639">
            <v>0</v>
          </cell>
          <cell r="N639">
            <v>0</v>
          </cell>
          <cell r="P639">
            <v>7520926.6850000005</v>
          </cell>
        </row>
        <row r="640">
          <cell r="B640">
            <v>910100</v>
          </cell>
          <cell r="F640" t="str">
            <v>9910100</v>
          </cell>
          <cell r="G640" t="str">
            <v>Misc Cust Serv&amp;Inform Exp-A02 Conservation</v>
          </cell>
          <cell r="H640">
            <v>3848157.83</v>
          </cell>
          <cell r="I640">
            <v>3464692.96</v>
          </cell>
          <cell r="J640">
            <v>383464.87</v>
          </cell>
          <cell r="P640">
            <v>3656425.395</v>
          </cell>
        </row>
        <row r="641">
          <cell r="B641" t="str">
            <v>PLGRUF9210</v>
          </cell>
          <cell r="F641" t="str">
            <v>FPLGRUF9210</v>
          </cell>
          <cell r="G641" t="str">
            <v>910-Misc Cust Serv &amp; informatl</v>
          </cell>
          <cell r="H641">
            <v>11471381.880000001</v>
          </cell>
          <cell r="I641">
            <v>10883322.279999999</v>
          </cell>
          <cell r="J641">
            <v>588059.6</v>
          </cell>
          <cell r="L641" t="str">
            <v>(910) Miscellaneous Customer Service and Informational Expenses</v>
          </cell>
          <cell r="M641">
            <v>0</v>
          </cell>
          <cell r="N641">
            <v>0</v>
          </cell>
          <cell r="P641">
            <v>11177352.08</v>
          </cell>
        </row>
        <row r="642">
          <cell r="B642" t="str">
            <v>PLGRUF9218</v>
          </cell>
          <cell r="F642" t="str">
            <v>FPLGRUF9218</v>
          </cell>
          <cell r="G642" t="str">
            <v>Customer Service &amp; Info Exp</v>
          </cell>
          <cell r="H642">
            <v>149974010.81999999</v>
          </cell>
          <cell r="I642">
            <v>137368687.63999999</v>
          </cell>
          <cell r="J642">
            <v>12605323.18</v>
          </cell>
          <cell r="P642">
            <v>143671349.22999999</v>
          </cell>
        </row>
        <row r="643">
          <cell r="B643">
            <v>916000</v>
          </cell>
          <cell r="F643" t="str">
            <v>9916000</v>
          </cell>
          <cell r="G643" t="str">
            <v>Miscellaneous Sales Expenses</v>
          </cell>
          <cell r="H643">
            <v>3287025.28</v>
          </cell>
          <cell r="I643">
            <v>4799472.28</v>
          </cell>
          <cell r="J643">
            <v>-1512447</v>
          </cell>
          <cell r="L643">
            <v>0</v>
          </cell>
          <cell r="N643">
            <v>0</v>
          </cell>
          <cell r="P643">
            <v>4043248.7800000003</v>
          </cell>
        </row>
        <row r="644">
          <cell r="B644" t="str">
            <v>PLGRUF9215</v>
          </cell>
          <cell r="F644" t="str">
            <v>FPLGRUF9215</v>
          </cell>
          <cell r="G644" t="str">
            <v>916-Miscellaneous Sales Expenses</v>
          </cell>
          <cell r="H644">
            <v>3287025.28</v>
          </cell>
          <cell r="I644">
            <v>4799472.28</v>
          </cell>
          <cell r="J644">
            <v>-1512447</v>
          </cell>
          <cell r="L644" t="str">
            <v>(916) Miscellaneous Sales Expenses</v>
          </cell>
          <cell r="M644">
            <v>0</v>
          </cell>
          <cell r="P644">
            <v>4043248.7800000003</v>
          </cell>
        </row>
        <row r="645">
          <cell r="B645" t="str">
            <v>PLGRUF9223</v>
          </cell>
          <cell r="F645" t="str">
            <v>FPLGRUF9223</v>
          </cell>
          <cell r="G645" t="str">
            <v>Sales Expenses</v>
          </cell>
          <cell r="H645">
            <v>3287025.28</v>
          </cell>
          <cell r="I645">
            <v>4799472.28</v>
          </cell>
          <cell r="J645">
            <v>-1512447</v>
          </cell>
          <cell r="P645">
            <v>4043248.7800000003</v>
          </cell>
        </row>
        <row r="646">
          <cell r="B646">
            <v>920000</v>
          </cell>
          <cell r="F646" t="str">
            <v>9920000</v>
          </cell>
          <cell r="G646" t="str">
            <v>Administrative and General Salaries</v>
          </cell>
          <cell r="H646">
            <v>192913899.84999999</v>
          </cell>
          <cell r="I646">
            <v>210431304.93000001</v>
          </cell>
          <cell r="J646">
            <v>-17517405.079999998</v>
          </cell>
          <cell r="L646">
            <v>0</v>
          </cell>
          <cell r="N646">
            <v>0</v>
          </cell>
          <cell r="P646">
            <v>201672602.38999999</v>
          </cell>
        </row>
        <row r="647">
          <cell r="B647">
            <v>920400</v>
          </cell>
          <cell r="F647" t="str">
            <v>9920400</v>
          </cell>
          <cell r="G647" t="str">
            <v>A&amp;G Salaries-Participant Billing</v>
          </cell>
          <cell r="H647">
            <v>32661.71</v>
          </cell>
          <cell r="I647">
            <v>31355.29</v>
          </cell>
          <cell r="J647">
            <v>1306.42</v>
          </cell>
          <cell r="L647">
            <v>0</v>
          </cell>
          <cell r="N647">
            <v>0</v>
          </cell>
          <cell r="P647">
            <v>32008.5</v>
          </cell>
        </row>
        <row r="648">
          <cell r="B648" t="str">
            <v>PLGRUF9216</v>
          </cell>
          <cell r="F648" t="str">
            <v>FPLGRUF9216</v>
          </cell>
          <cell r="G648" t="str">
            <v>920-A &amp; G Salaries</v>
          </cell>
          <cell r="H648">
            <v>192946561.56</v>
          </cell>
          <cell r="I648">
            <v>210462660.22</v>
          </cell>
          <cell r="J648">
            <v>-17516098.66</v>
          </cell>
          <cell r="L648" t="str">
            <v>(920) Administrative and General Salaries</v>
          </cell>
          <cell r="M648">
            <v>0</v>
          </cell>
          <cell r="P648">
            <v>201704610.88999999</v>
          </cell>
        </row>
        <row r="649">
          <cell r="B649">
            <v>921000</v>
          </cell>
          <cell r="F649" t="str">
            <v>9921000</v>
          </cell>
          <cell r="G649" t="str">
            <v>Office Supplies and Expenses</v>
          </cell>
          <cell r="H649">
            <v>41743122.240000002</v>
          </cell>
          <cell r="I649">
            <v>43982205.280000001</v>
          </cell>
          <cell r="J649">
            <v>-2239083.04</v>
          </cell>
          <cell r="P649">
            <v>42862663.760000005</v>
          </cell>
        </row>
        <row r="650">
          <cell r="B650">
            <v>921400</v>
          </cell>
          <cell r="F650" t="str">
            <v>9921400</v>
          </cell>
          <cell r="G650" t="str">
            <v>Office Supplies&amp;Exp Participant Billing</v>
          </cell>
          <cell r="H650">
            <v>179.68</v>
          </cell>
          <cell r="I650">
            <v>146.66</v>
          </cell>
          <cell r="J650">
            <v>33.020000000000003</v>
          </cell>
          <cell r="P650">
            <v>163.17000000000002</v>
          </cell>
        </row>
        <row r="651">
          <cell r="B651" t="str">
            <v>PLGRUF9217</v>
          </cell>
          <cell r="F651" t="str">
            <v>FPLGRUF9217</v>
          </cell>
          <cell r="G651" t="str">
            <v>921-Office Supplies &amp; Expenses</v>
          </cell>
          <cell r="H651">
            <v>41743301.920000002</v>
          </cell>
          <cell r="I651">
            <v>43982351.939999998</v>
          </cell>
          <cell r="J651">
            <v>-2239050.02</v>
          </cell>
          <cell r="L651" t="str">
            <v>(921) Office Supplies and Expenses</v>
          </cell>
          <cell r="M651">
            <v>0</v>
          </cell>
          <cell r="N651">
            <v>0</v>
          </cell>
          <cell r="P651">
            <v>42862826.93</v>
          </cell>
        </row>
        <row r="652">
          <cell r="B652">
            <v>922000</v>
          </cell>
          <cell r="F652" t="str">
            <v>9922000</v>
          </cell>
          <cell r="G652" t="str">
            <v>Admin Expenses Transferred-Other</v>
          </cell>
          <cell r="H652">
            <v>-77109374.969999999</v>
          </cell>
          <cell r="I652">
            <v>-80338196.469999999</v>
          </cell>
          <cell r="J652">
            <v>3228821.5</v>
          </cell>
          <cell r="P652">
            <v>-78723785.719999999</v>
          </cell>
        </row>
        <row r="653">
          <cell r="B653">
            <v>922150</v>
          </cell>
          <cell r="F653" t="str">
            <v>9922150</v>
          </cell>
          <cell r="G653" t="str">
            <v>FREC-Admin Expenses Transferred-Credit</v>
          </cell>
          <cell r="H653">
            <v>-451000</v>
          </cell>
          <cell r="I653">
            <v>-451000</v>
          </cell>
          <cell r="J653">
            <v>0</v>
          </cell>
          <cell r="P653">
            <v>-451000</v>
          </cell>
        </row>
        <row r="654">
          <cell r="B654" t="str">
            <v>PLGRUF9219</v>
          </cell>
          <cell r="F654" t="str">
            <v>FPLGRUF9219</v>
          </cell>
          <cell r="G654" t="str">
            <v>922-Adminst Exp Transf-CR.</v>
          </cell>
          <cell r="H654">
            <v>-77560374.969999999</v>
          </cell>
          <cell r="I654">
            <v>-80789196.469999999</v>
          </cell>
          <cell r="J654">
            <v>3228821.5</v>
          </cell>
          <cell r="L654" t="str">
            <v>(Less) (922) Administrative Expenses Transferred-Credit</v>
          </cell>
          <cell r="M654">
            <v>0</v>
          </cell>
          <cell r="N654">
            <v>0</v>
          </cell>
          <cell r="P654">
            <v>-79174785.719999999</v>
          </cell>
        </row>
        <row r="655">
          <cell r="B655">
            <v>923000</v>
          </cell>
          <cell r="F655" t="str">
            <v>9923000</v>
          </cell>
          <cell r="G655" t="str">
            <v>Outside Services Employed</v>
          </cell>
          <cell r="H655">
            <v>29972036.300000001</v>
          </cell>
          <cell r="I655">
            <v>43526084.289999999</v>
          </cell>
          <cell r="J655">
            <v>-13554047.99</v>
          </cell>
          <cell r="P655">
            <v>36749060.295000002</v>
          </cell>
        </row>
        <row r="656">
          <cell r="B656" t="str">
            <v>PLGRUF9220</v>
          </cell>
          <cell r="F656" t="str">
            <v>FPLGRUF9220</v>
          </cell>
          <cell r="G656" t="str">
            <v>923-Outside Services</v>
          </cell>
          <cell r="H656">
            <v>29972036.300000001</v>
          </cell>
          <cell r="I656">
            <v>43526084.289999999</v>
          </cell>
          <cell r="J656">
            <v>-13554047.99</v>
          </cell>
          <cell r="L656" t="str">
            <v>(923) Outside Services Employed</v>
          </cell>
          <cell r="M656">
            <v>0</v>
          </cell>
          <cell r="N656">
            <v>0</v>
          </cell>
          <cell r="P656">
            <v>36749060.295000002</v>
          </cell>
        </row>
        <row r="657">
          <cell r="B657">
            <v>924000</v>
          </cell>
          <cell r="F657" t="str">
            <v>9924000</v>
          </cell>
          <cell r="G657" t="str">
            <v>Property Insurance</v>
          </cell>
          <cell r="H657">
            <v>14569172.880000001</v>
          </cell>
          <cell r="I657">
            <v>18765962.460000001</v>
          </cell>
          <cell r="J657">
            <v>-4196789.58</v>
          </cell>
          <cell r="P657">
            <v>16667567.670000002</v>
          </cell>
        </row>
        <row r="658">
          <cell r="B658">
            <v>924100</v>
          </cell>
          <cell r="F658" t="str">
            <v>9924100</v>
          </cell>
          <cell r="G658" t="str">
            <v>Property Insurance-Nuclear Outage</v>
          </cell>
          <cell r="H658">
            <v>-694456.05</v>
          </cell>
          <cell r="I658">
            <v>2054611.78</v>
          </cell>
          <cell r="J658">
            <v>-2749067.83</v>
          </cell>
          <cell r="P658">
            <v>680077.86499999999</v>
          </cell>
        </row>
        <row r="659">
          <cell r="B659">
            <v>924120</v>
          </cell>
          <cell r="F659" t="str">
            <v>9924120</v>
          </cell>
          <cell r="G659" t="str">
            <v>Property Insurance-Storm Fund Contribution</v>
          </cell>
          <cell r="H659">
            <v>451000</v>
          </cell>
          <cell r="I659">
            <v>451000</v>
          </cell>
          <cell r="J659">
            <v>0</v>
          </cell>
          <cell r="L659">
            <v>0</v>
          </cell>
          <cell r="N659">
            <v>0</v>
          </cell>
          <cell r="P659">
            <v>451000</v>
          </cell>
        </row>
        <row r="660">
          <cell r="B660">
            <v>924121</v>
          </cell>
          <cell r="F660" t="str">
            <v>9924121</v>
          </cell>
          <cell r="G660" t="str">
            <v>Property Insurance-Strm Def-A03StrmRecov</v>
          </cell>
          <cell r="H660">
            <v>143831.57</v>
          </cell>
          <cell r="I660">
            <v>130151.5</v>
          </cell>
          <cell r="J660">
            <v>13680.07</v>
          </cell>
          <cell r="L660">
            <v>0</v>
          </cell>
          <cell r="N660">
            <v>0</v>
          </cell>
          <cell r="P660">
            <v>136991.535</v>
          </cell>
        </row>
        <row r="661">
          <cell r="B661" t="str">
            <v>PLGRUF9221</v>
          </cell>
          <cell r="F661" t="str">
            <v>FPLGRUF9221</v>
          </cell>
          <cell r="G661" t="str">
            <v>924-Property Insurance</v>
          </cell>
          <cell r="H661">
            <v>14469548.4</v>
          </cell>
          <cell r="I661">
            <v>21401725.739999998</v>
          </cell>
          <cell r="J661">
            <v>-6932177.3399999999</v>
          </cell>
          <cell r="L661" t="str">
            <v>(924) Property Insurance</v>
          </cell>
          <cell r="M661">
            <v>0</v>
          </cell>
          <cell r="P661">
            <v>17935637.07</v>
          </cell>
        </row>
        <row r="662">
          <cell r="B662">
            <v>925000</v>
          </cell>
          <cell r="F662" t="str">
            <v>9925000</v>
          </cell>
          <cell r="G662" t="str">
            <v>Injuries and Damages-Insurance</v>
          </cell>
          <cell r="H662">
            <v>25706691.710000001</v>
          </cell>
          <cell r="I662">
            <v>21860485.699999999</v>
          </cell>
          <cell r="J662">
            <v>3846206.01</v>
          </cell>
          <cell r="L662">
            <v>0</v>
          </cell>
          <cell r="N662">
            <v>0</v>
          </cell>
          <cell r="P662">
            <v>23783588.704999998</v>
          </cell>
        </row>
        <row r="663">
          <cell r="B663">
            <v>925102</v>
          </cell>
          <cell r="F663" t="str">
            <v>9925102</v>
          </cell>
          <cell r="G663" t="str">
            <v>Injuries and Damages-WrapUp WorkComp Ins</v>
          </cell>
          <cell r="H663">
            <v>737211.19</v>
          </cell>
          <cell r="I663">
            <v>180542.15</v>
          </cell>
          <cell r="J663">
            <v>556669.04</v>
          </cell>
          <cell r="L663">
            <v>0</v>
          </cell>
          <cell r="N663">
            <v>0</v>
          </cell>
          <cell r="P663">
            <v>458876.67</v>
          </cell>
        </row>
        <row r="664">
          <cell r="B664">
            <v>925103</v>
          </cell>
          <cell r="F664" t="str">
            <v>9925103</v>
          </cell>
          <cell r="G664" t="str">
            <v>Injuries and Damages-EmployeeWorkCompIns</v>
          </cell>
          <cell r="H664">
            <v>3870796.45</v>
          </cell>
          <cell r="I664">
            <v>4164418.17</v>
          </cell>
          <cell r="J664">
            <v>-293621.71999999997</v>
          </cell>
          <cell r="P664">
            <v>4017607.31</v>
          </cell>
        </row>
        <row r="665">
          <cell r="B665">
            <v>925104</v>
          </cell>
          <cell r="F665" t="str">
            <v>9925104</v>
          </cell>
          <cell r="G665" t="str">
            <v>Injuries&amp; Damages-HeightSecure-A05 Capacity</v>
          </cell>
          <cell r="H665">
            <v>352906.43</v>
          </cell>
          <cell r="I665">
            <v>442565</v>
          </cell>
          <cell r="J665">
            <v>-89658.57</v>
          </cell>
          <cell r="P665">
            <v>397735.71499999997</v>
          </cell>
        </row>
        <row r="666">
          <cell r="B666">
            <v>925112</v>
          </cell>
          <cell r="F666" t="str">
            <v>9925112</v>
          </cell>
          <cell r="G666" t="str">
            <v>Injs and Damages-EmployeeWorkComp-02ECCR</v>
          </cell>
          <cell r="H666">
            <v>275508.21000000002</v>
          </cell>
          <cell r="I666">
            <v>269164.34999999998</v>
          </cell>
          <cell r="J666">
            <v>6343.86</v>
          </cell>
          <cell r="L666">
            <v>0</v>
          </cell>
          <cell r="N666">
            <v>0</v>
          </cell>
          <cell r="P666">
            <v>272336.28000000003</v>
          </cell>
        </row>
        <row r="667">
          <cell r="B667">
            <v>925114</v>
          </cell>
          <cell r="F667" t="str">
            <v>9925114</v>
          </cell>
          <cell r="G667" t="str">
            <v>Injs and Damages-EmployeeWorkComp-04Fuel</v>
          </cell>
          <cell r="H667">
            <v>759.66</v>
          </cell>
          <cell r="I667">
            <v>376</v>
          </cell>
          <cell r="J667">
            <v>383.66</v>
          </cell>
          <cell r="P667">
            <v>567.82999999999993</v>
          </cell>
        </row>
        <row r="668">
          <cell r="B668">
            <v>925115</v>
          </cell>
          <cell r="F668" t="str">
            <v>9925115</v>
          </cell>
          <cell r="G668" t="str">
            <v>Injs and Damages-EmployeeWorkComp-05Capc</v>
          </cell>
          <cell r="H668">
            <v>6758.98</v>
          </cell>
          <cell r="I668">
            <v>4861.93</v>
          </cell>
          <cell r="J668">
            <v>1897.05</v>
          </cell>
          <cell r="P668">
            <v>5810.4549999999999</v>
          </cell>
        </row>
        <row r="669">
          <cell r="B669">
            <v>925118</v>
          </cell>
          <cell r="F669" t="str">
            <v>9925118</v>
          </cell>
          <cell r="G669" t="str">
            <v>Injs and Damages-EmployeeWorkComp-08Envr</v>
          </cell>
          <cell r="H669">
            <v>9811.86</v>
          </cell>
          <cell r="I669">
            <v>6028.76</v>
          </cell>
          <cell r="J669">
            <v>3783.1</v>
          </cell>
          <cell r="P669">
            <v>7920.31</v>
          </cell>
        </row>
        <row r="670">
          <cell r="B670">
            <v>925119</v>
          </cell>
          <cell r="F670" t="str">
            <v>9925119</v>
          </cell>
          <cell r="G670" t="str">
            <v>Injs and Damages-EmployeeWorkComp-18NNuc</v>
          </cell>
          <cell r="H670">
            <v>-0.92</v>
          </cell>
          <cell r="I670">
            <v>-56.43</v>
          </cell>
          <cell r="J670">
            <v>55.51</v>
          </cell>
          <cell r="L670">
            <v>0</v>
          </cell>
          <cell r="N670">
            <v>0</v>
          </cell>
          <cell r="P670">
            <v>-28.675000000000001</v>
          </cell>
        </row>
        <row r="671">
          <cell r="B671" t="str">
            <v>PLGRUF9222</v>
          </cell>
          <cell r="F671" t="str">
            <v>FPLGRUF9222</v>
          </cell>
          <cell r="G671" t="str">
            <v>925-Injuries &amp; Damages</v>
          </cell>
          <cell r="H671">
            <v>30960443.57</v>
          </cell>
          <cell r="I671">
            <v>26928385.629999999</v>
          </cell>
          <cell r="J671">
            <v>4032057.94</v>
          </cell>
          <cell r="L671" t="str">
            <v>(925) Injuries and Damages</v>
          </cell>
          <cell r="M671">
            <v>0</v>
          </cell>
          <cell r="P671">
            <v>28944414.600000001</v>
          </cell>
        </row>
        <row r="672">
          <cell r="B672">
            <v>926000</v>
          </cell>
          <cell r="F672" t="str">
            <v>9926000</v>
          </cell>
          <cell r="G672" t="str">
            <v>Employee Pensions &amp; Benefits</v>
          </cell>
          <cell r="H672">
            <v>72714139.730000004</v>
          </cell>
          <cell r="I672">
            <v>109198871.39</v>
          </cell>
          <cell r="J672">
            <v>-36484731.659999996</v>
          </cell>
          <cell r="P672">
            <v>90956505.560000002</v>
          </cell>
        </row>
        <row r="673">
          <cell r="B673">
            <v>926205</v>
          </cell>
          <cell r="F673" t="str">
            <v>9926205</v>
          </cell>
          <cell r="G673" t="str">
            <v>Employee Pensions &amp; Benefits-A05 Capacity</v>
          </cell>
          <cell r="H673">
            <v>232937.14</v>
          </cell>
          <cell r="I673">
            <v>198432.07</v>
          </cell>
          <cell r="J673">
            <v>34505.07</v>
          </cell>
          <cell r="L673">
            <v>0</v>
          </cell>
          <cell r="N673">
            <v>0</v>
          </cell>
          <cell r="P673">
            <v>215684.60500000001</v>
          </cell>
        </row>
        <row r="674">
          <cell r="B674">
            <v>926211</v>
          </cell>
          <cell r="F674" t="str">
            <v>9926211</v>
          </cell>
          <cell r="G674" t="str">
            <v>Employee Pensions &amp; Benefits-A02  Conservation</v>
          </cell>
          <cell r="H674">
            <v>2580971.64</v>
          </cell>
          <cell r="I674">
            <v>2424209.38</v>
          </cell>
          <cell r="J674">
            <v>156762.26</v>
          </cell>
          <cell r="P674">
            <v>2502590.5099999998</v>
          </cell>
        </row>
        <row r="675">
          <cell r="B675">
            <v>926213</v>
          </cell>
          <cell r="F675" t="str">
            <v>9926213</v>
          </cell>
          <cell r="G675" t="str">
            <v>Employee Pensions &amp; Benefits-A08 Environmental</v>
          </cell>
          <cell r="H675">
            <v>223116.98</v>
          </cell>
          <cell r="I675">
            <v>219407.29</v>
          </cell>
          <cell r="J675">
            <v>3709.69</v>
          </cell>
          <cell r="L675">
            <v>0</v>
          </cell>
          <cell r="N675">
            <v>0</v>
          </cell>
          <cell r="P675">
            <v>221262.13500000001</v>
          </cell>
        </row>
        <row r="676">
          <cell r="B676">
            <v>926218</v>
          </cell>
          <cell r="F676" t="str">
            <v>9926218</v>
          </cell>
          <cell r="G676" t="str">
            <v>Employee Pensions &amp; Benefits-A18 New Nuclear</v>
          </cell>
          <cell r="H676">
            <v>-25.95</v>
          </cell>
          <cell r="I676">
            <v>-2266.48</v>
          </cell>
          <cell r="J676">
            <v>2240.5300000000002</v>
          </cell>
          <cell r="P676">
            <v>-1146.2149999999999</v>
          </cell>
        </row>
        <row r="677">
          <cell r="B677">
            <v>926226</v>
          </cell>
          <cell r="F677" t="str">
            <v>9926226</v>
          </cell>
          <cell r="G677" t="str">
            <v>Employee Persions &amp; Benefits-A04 Fuel</v>
          </cell>
          <cell r="H677">
            <v>36135.5</v>
          </cell>
          <cell r="I677">
            <v>21459.200000000001</v>
          </cell>
          <cell r="J677">
            <v>14676.3</v>
          </cell>
          <cell r="P677">
            <v>28797.35</v>
          </cell>
        </row>
        <row r="678">
          <cell r="B678" t="str">
            <v>PLGRUF9224</v>
          </cell>
          <cell r="F678" t="str">
            <v>FPLGRUF9224</v>
          </cell>
          <cell r="G678" t="str">
            <v>926-Employee Pensions &amp; Benefits</v>
          </cell>
          <cell r="H678">
            <v>75787275.040000007</v>
          </cell>
          <cell r="I678">
            <v>112060112.84999999</v>
          </cell>
          <cell r="J678">
            <v>-36272837.810000002</v>
          </cell>
          <cell r="L678" t="str">
            <v>(926) Employee Pensions and Benefits</v>
          </cell>
          <cell r="M678">
            <v>0</v>
          </cell>
          <cell r="P678">
            <v>93923693.944999993</v>
          </cell>
        </row>
        <row r="679">
          <cell r="B679">
            <v>928000</v>
          </cell>
          <cell r="F679" t="str">
            <v>9928000</v>
          </cell>
          <cell r="G679" t="str">
            <v>Regulatory Commission Expenses</v>
          </cell>
          <cell r="H679">
            <v>2534201.5499999998</v>
          </cell>
          <cell r="I679">
            <v>2882307.27</v>
          </cell>
          <cell r="J679">
            <v>-348105.72</v>
          </cell>
          <cell r="P679">
            <v>2708254.41</v>
          </cell>
        </row>
        <row r="680">
          <cell r="B680">
            <v>928100</v>
          </cell>
          <cell r="F680" t="str">
            <v>9928100</v>
          </cell>
          <cell r="G680" t="str">
            <v>Regulatory Commission Expenses-FERC Fee</v>
          </cell>
          <cell r="H680">
            <v>776073.56</v>
          </cell>
          <cell r="I680">
            <v>928597.5</v>
          </cell>
          <cell r="J680">
            <v>-152523.94</v>
          </cell>
          <cell r="L680">
            <v>0</v>
          </cell>
          <cell r="N680">
            <v>0</v>
          </cell>
          <cell r="P680">
            <v>852335.53</v>
          </cell>
        </row>
        <row r="681">
          <cell r="B681">
            <v>928110</v>
          </cell>
          <cell r="F681" t="str">
            <v>9928110</v>
          </cell>
          <cell r="G681" t="str">
            <v>Regulatory Commission Expenses-FERC</v>
          </cell>
          <cell r="H681">
            <v>34618.160000000003</v>
          </cell>
          <cell r="I681">
            <v>22232.68</v>
          </cell>
          <cell r="J681">
            <v>12385.48</v>
          </cell>
          <cell r="P681">
            <v>28425.420000000002</v>
          </cell>
        </row>
        <row r="682">
          <cell r="B682" t="str">
            <v>PLGRUF9226</v>
          </cell>
          <cell r="F682" t="str">
            <v>FPLGRUF9226</v>
          </cell>
          <cell r="G682" t="str">
            <v>928-Regulatory Commission Expenses</v>
          </cell>
          <cell r="H682">
            <v>3344893.27</v>
          </cell>
          <cell r="I682">
            <v>3833137.45</v>
          </cell>
          <cell r="J682">
            <v>-488244.18</v>
          </cell>
          <cell r="L682" t="str">
            <v>(928) Regulatory Commission Expenses</v>
          </cell>
          <cell r="M682">
            <v>0</v>
          </cell>
          <cell r="P682">
            <v>3589015.3600000003</v>
          </cell>
        </row>
        <row r="683">
          <cell r="B683">
            <v>929100</v>
          </cell>
          <cell r="F683" t="str">
            <v>9929100</v>
          </cell>
          <cell r="G683" t="str">
            <v>Duplicate Charges-Credit-A02Conservation</v>
          </cell>
          <cell r="H683">
            <v>10689790.140000001</v>
          </cell>
          <cell r="I683">
            <v>-13895174.59</v>
          </cell>
          <cell r="J683">
            <v>24584964.73</v>
          </cell>
          <cell r="P683">
            <v>-1602692.2249999996</v>
          </cell>
        </row>
        <row r="684">
          <cell r="B684" t="str">
            <v>PLGRUF9227</v>
          </cell>
          <cell r="F684" t="str">
            <v>FPLGRUF9227</v>
          </cell>
          <cell r="G684" t="str">
            <v>929-Duplicate Charges-CR</v>
          </cell>
          <cell r="H684">
            <v>10689790.140000001</v>
          </cell>
          <cell r="I684">
            <v>-13895174.59</v>
          </cell>
          <cell r="J684">
            <v>24584964.73</v>
          </cell>
          <cell r="L684" t="str">
            <v>(929) (Less) Duplicate Charges-Cr.</v>
          </cell>
          <cell r="M684">
            <v>0</v>
          </cell>
          <cell r="P684">
            <v>-1602692.2249999996</v>
          </cell>
        </row>
        <row r="685">
          <cell r="B685">
            <v>930200</v>
          </cell>
          <cell r="F685" t="str">
            <v>9930200</v>
          </cell>
          <cell r="G685" t="str">
            <v>Miscellaneous General Expenses</v>
          </cell>
          <cell r="H685">
            <v>11680185.289999999</v>
          </cell>
          <cell r="I685">
            <v>19196883.16</v>
          </cell>
          <cell r="J685">
            <v>-7516697.8700000001</v>
          </cell>
          <cell r="P685">
            <v>15438534.225</v>
          </cell>
        </row>
        <row r="686">
          <cell r="B686">
            <v>930201</v>
          </cell>
          <cell r="F686" t="str">
            <v>9930201</v>
          </cell>
          <cell r="G686" t="str">
            <v>Miscellaneous General Exps-A04</v>
          </cell>
          <cell r="H686">
            <v>5897.72</v>
          </cell>
          <cell r="I686">
            <v>0</v>
          </cell>
          <cell r="J686">
            <v>5897.72</v>
          </cell>
          <cell r="P686">
            <v>5897.72</v>
          </cell>
        </row>
        <row r="687">
          <cell r="B687" t="str">
            <v>PLGRUF9240</v>
          </cell>
          <cell r="F687" t="str">
            <v>FPLGRUF9240</v>
          </cell>
          <cell r="G687" t="str">
            <v>930-Misc General Expenses</v>
          </cell>
          <cell r="H687">
            <v>11686083.01</v>
          </cell>
          <cell r="I687">
            <v>19196883.16</v>
          </cell>
          <cell r="J687">
            <v>-7510800.1500000004</v>
          </cell>
          <cell r="L687" t="str">
            <v>(930.2) Miscellaneous General Expenses</v>
          </cell>
          <cell r="M687">
            <v>0</v>
          </cell>
          <cell r="P687">
            <v>15441483.085000001</v>
          </cell>
        </row>
        <row r="688">
          <cell r="B688">
            <v>931000</v>
          </cell>
          <cell r="F688" t="str">
            <v>9931000</v>
          </cell>
          <cell r="G688" t="str">
            <v>Rents-Administrative and General</v>
          </cell>
          <cell r="H688">
            <v>8922669.8300000001</v>
          </cell>
          <cell r="I688">
            <v>9135280.3699999992</v>
          </cell>
          <cell r="J688">
            <v>-212610.54</v>
          </cell>
          <cell r="P688">
            <v>9028975.0999999996</v>
          </cell>
        </row>
        <row r="689">
          <cell r="B689" t="str">
            <v>PLGRUF9241</v>
          </cell>
          <cell r="F689" t="str">
            <v>FPLGRUF9241</v>
          </cell>
          <cell r="G689" t="str">
            <v>931-Rents</v>
          </cell>
          <cell r="H689">
            <v>8922669.8300000001</v>
          </cell>
          <cell r="I689">
            <v>9135280.3699999992</v>
          </cell>
          <cell r="J689">
            <v>-212610.54</v>
          </cell>
          <cell r="L689" t="str">
            <v>(931) Rents</v>
          </cell>
          <cell r="M689">
            <v>0</v>
          </cell>
          <cell r="P689">
            <v>9028975.0999999996</v>
          </cell>
        </row>
        <row r="690">
          <cell r="B690">
            <v>999990</v>
          </cell>
          <cell r="F690" t="str">
            <v>9999990</v>
          </cell>
          <cell r="G690" t="str">
            <v>Balance Sheet Offset</v>
          </cell>
          <cell r="H690">
            <v>-1419131302.6800001</v>
          </cell>
          <cell r="I690">
            <v>-1277792693.95</v>
          </cell>
          <cell r="J690">
            <v>-141338608.72999999</v>
          </cell>
          <cell r="L690">
            <v>0</v>
          </cell>
          <cell r="N690">
            <v>0</v>
          </cell>
          <cell r="P690">
            <v>-1348461998.3150001</v>
          </cell>
        </row>
        <row r="691">
          <cell r="B691">
            <v>999991</v>
          </cell>
          <cell r="F691" t="str">
            <v>9999991</v>
          </cell>
          <cell r="G691" t="str">
            <v>P&amp;L Offset</v>
          </cell>
          <cell r="H691">
            <v>1502332697.51</v>
          </cell>
          <cell r="I691">
            <v>1358017698.4300001</v>
          </cell>
          <cell r="J691">
            <v>144314999.08000001</v>
          </cell>
          <cell r="P691">
            <v>1430175197.97</v>
          </cell>
        </row>
        <row r="692">
          <cell r="B692">
            <v>999992</v>
          </cell>
          <cell r="F692" t="str">
            <v>9999992</v>
          </cell>
          <cell r="G692" t="str">
            <v>Payable Offset</v>
          </cell>
          <cell r="H692">
            <v>-171924070.08000001</v>
          </cell>
          <cell r="I692">
            <v>-157492644.19</v>
          </cell>
          <cell r="J692">
            <v>-14431425.890000001</v>
          </cell>
          <cell r="P692">
            <v>-164708357.13499999</v>
          </cell>
        </row>
        <row r="693">
          <cell r="B693">
            <v>999993</v>
          </cell>
          <cell r="F693" t="str">
            <v>9999993</v>
          </cell>
          <cell r="G693" t="str">
            <v>Receivable Offset</v>
          </cell>
          <cell r="H693">
            <v>88722675.25</v>
          </cell>
          <cell r="I693">
            <v>77267639.709999993</v>
          </cell>
          <cell r="J693">
            <v>11455035.539999999</v>
          </cell>
          <cell r="P693">
            <v>82995157.479999989</v>
          </cell>
        </row>
        <row r="694">
          <cell r="B694" t="str">
            <v>PLGRUF9364</v>
          </cell>
          <cell r="F694" t="str">
            <v>FPLGRUF9364</v>
          </cell>
          <cell r="G694" t="str">
            <v>FERC Balancing Technical Accounts</v>
          </cell>
          <cell r="H694">
            <v>0</v>
          </cell>
          <cell r="I694">
            <v>0</v>
          </cell>
          <cell r="J694">
            <v>0</v>
          </cell>
          <cell r="P694">
            <v>0</v>
          </cell>
        </row>
        <row r="695">
          <cell r="B695">
            <v>999610</v>
          </cell>
          <cell r="F695" t="str">
            <v>9999610</v>
          </cell>
          <cell r="G695" t="str">
            <v>Intercompany Out Going Charges</v>
          </cell>
          <cell r="H695">
            <v>0.08</v>
          </cell>
          <cell r="I695">
            <v>0</v>
          </cell>
          <cell r="J695">
            <v>0.08</v>
          </cell>
          <cell r="P695">
            <v>0.04</v>
          </cell>
        </row>
        <row r="696">
          <cell r="B696" t="str">
            <v>PLGRUF9366</v>
          </cell>
          <cell r="F696" t="str">
            <v>FPLGRUF9366</v>
          </cell>
          <cell r="G696" t="str">
            <v>I/C Order</v>
          </cell>
          <cell r="H696">
            <v>0.08</v>
          </cell>
          <cell r="I696">
            <v>0</v>
          </cell>
          <cell r="J696">
            <v>0.08</v>
          </cell>
          <cell r="P696">
            <v>0.04</v>
          </cell>
        </row>
        <row r="697">
          <cell r="B697">
            <v>999725</v>
          </cell>
          <cell r="F697" t="str">
            <v>9999725</v>
          </cell>
          <cell r="G697" t="str">
            <v>Distribution (Capital)</v>
          </cell>
          <cell r="H697">
            <v>-18275.169999999998</v>
          </cell>
          <cell r="I697">
            <v>-14773.62</v>
          </cell>
          <cell r="J697">
            <v>-3501.55</v>
          </cell>
          <cell r="L697">
            <v>0</v>
          </cell>
          <cell r="N697">
            <v>0</v>
          </cell>
          <cell r="P697">
            <v>-16524.395</v>
          </cell>
        </row>
        <row r="698">
          <cell r="B698">
            <v>999726</v>
          </cell>
          <cell r="F698" t="str">
            <v>9999726</v>
          </cell>
          <cell r="G698" t="str">
            <v>Transmission (Capital)</v>
          </cell>
          <cell r="H698">
            <v>66.28</v>
          </cell>
          <cell r="I698">
            <v>37.42</v>
          </cell>
          <cell r="J698">
            <v>28.86</v>
          </cell>
          <cell r="P698">
            <v>51.85</v>
          </cell>
        </row>
        <row r="699">
          <cell r="B699">
            <v>999734</v>
          </cell>
          <cell r="F699" t="str">
            <v>9999734</v>
          </cell>
          <cell r="G699" t="str">
            <v>PowerPlant (Capital)</v>
          </cell>
          <cell r="H699">
            <v>0</v>
          </cell>
          <cell r="I699">
            <v>5807.37</v>
          </cell>
          <cell r="J699">
            <v>-5807.37</v>
          </cell>
          <cell r="P699">
            <v>2903.6849999999999</v>
          </cell>
        </row>
        <row r="700">
          <cell r="B700">
            <v>999742</v>
          </cell>
          <cell r="F700" t="str">
            <v>9999742</v>
          </cell>
          <cell r="G700" t="str">
            <v>Tran.Energy Smart (Capital)</v>
          </cell>
          <cell r="H700">
            <v>0</v>
          </cell>
          <cell r="I700">
            <v>-0.56999999999999995</v>
          </cell>
          <cell r="J700">
            <v>0.56999999999999995</v>
          </cell>
          <cell r="P700">
            <v>-0.56999999999999995</v>
          </cell>
        </row>
        <row r="701">
          <cell r="B701">
            <v>999799</v>
          </cell>
          <cell r="F701" t="str">
            <v>9999799</v>
          </cell>
          <cell r="G701" t="str">
            <v>Capital Technical Account Offset</v>
          </cell>
          <cell r="H701">
            <v>2889.06</v>
          </cell>
          <cell r="I701">
            <v>10030.540000000001</v>
          </cell>
          <cell r="J701">
            <v>-7141.48</v>
          </cell>
          <cell r="L701">
            <v>0</v>
          </cell>
          <cell r="N701">
            <v>0</v>
          </cell>
          <cell r="P701">
            <v>6459.8</v>
          </cell>
        </row>
        <row r="702">
          <cell r="B702" t="str">
            <v>PLGRUF9367</v>
          </cell>
          <cell r="F702" t="str">
            <v>FPLGRUF9367</v>
          </cell>
          <cell r="G702" t="str">
            <v>Capital Internal Orders</v>
          </cell>
          <cell r="H702">
            <v>-15319.83</v>
          </cell>
          <cell r="I702">
            <v>1101.1400000000001</v>
          </cell>
          <cell r="J702">
            <v>-16420.97</v>
          </cell>
          <cell r="P702">
            <v>-7109.3450000000003</v>
          </cell>
        </row>
        <row r="703">
          <cell r="B703">
            <v>999820</v>
          </cell>
          <cell r="F703" t="str">
            <v>9999820</v>
          </cell>
          <cell r="G703" t="str">
            <v>Dist. Job Orders (Deferred)</v>
          </cell>
          <cell r="H703">
            <v>1522.18</v>
          </cell>
          <cell r="I703">
            <v>315.13</v>
          </cell>
          <cell r="J703">
            <v>1207.05</v>
          </cell>
          <cell r="L703">
            <v>0</v>
          </cell>
          <cell r="N703">
            <v>0</v>
          </cell>
          <cell r="P703">
            <v>918.65499999999997</v>
          </cell>
        </row>
        <row r="704">
          <cell r="B704">
            <v>999821</v>
          </cell>
          <cell r="F704" t="str">
            <v>9999821</v>
          </cell>
          <cell r="G704" t="str">
            <v>Tran. Job Orders (Deferred)</v>
          </cell>
          <cell r="H704">
            <v>-0.52</v>
          </cell>
          <cell r="I704">
            <v>0.51</v>
          </cell>
          <cell r="J704">
            <v>-1.03</v>
          </cell>
          <cell r="P704">
            <v>-5.0000000000000044E-3</v>
          </cell>
        </row>
        <row r="705">
          <cell r="B705">
            <v>999822</v>
          </cell>
          <cell r="F705" t="str">
            <v>9999822</v>
          </cell>
          <cell r="G705" t="str">
            <v>Other Bal Sh. Non Bud (Deferred)</v>
          </cell>
          <cell r="H705">
            <v>15384.84</v>
          </cell>
          <cell r="I705">
            <v>-162.51</v>
          </cell>
          <cell r="J705">
            <v>15547.35</v>
          </cell>
          <cell r="P705">
            <v>7611.165</v>
          </cell>
        </row>
        <row r="706">
          <cell r="B706">
            <v>999857</v>
          </cell>
          <cell r="F706" t="str">
            <v>9999857</v>
          </cell>
          <cell r="G706" t="str">
            <v>DistribTemp Constr-Deferred</v>
          </cell>
          <cell r="H706">
            <v>-1586.79</v>
          </cell>
          <cell r="I706">
            <v>-1254.27</v>
          </cell>
          <cell r="J706">
            <v>-332.52</v>
          </cell>
          <cell r="L706">
            <v>0</v>
          </cell>
          <cell r="N706">
            <v>0</v>
          </cell>
          <cell r="P706">
            <v>-1420.53</v>
          </cell>
        </row>
        <row r="707">
          <cell r="B707" t="str">
            <v>PLGRUF9368</v>
          </cell>
          <cell r="F707" t="str">
            <v>FPLGRUF9368</v>
          </cell>
          <cell r="G707" t="str">
            <v>Balance Sheet Internal Orders</v>
          </cell>
          <cell r="H707">
            <v>15319.71</v>
          </cell>
          <cell r="I707">
            <v>-1101.1400000000001</v>
          </cell>
          <cell r="J707">
            <v>16420.849999999999</v>
          </cell>
          <cell r="P707">
            <v>7109.2849999999999</v>
          </cell>
        </row>
        <row r="708">
          <cell r="B708">
            <v>999901</v>
          </cell>
          <cell r="F708" t="str">
            <v>9999901</v>
          </cell>
          <cell r="G708" t="str">
            <v>Capital - Install</v>
          </cell>
          <cell r="H708">
            <v>0.04</v>
          </cell>
          <cell r="I708">
            <v>0</v>
          </cell>
          <cell r="J708">
            <v>0.04</v>
          </cell>
          <cell r="L708">
            <v>0</v>
          </cell>
          <cell r="N708">
            <v>0</v>
          </cell>
          <cell r="P708">
            <v>0.02</v>
          </cell>
        </row>
        <row r="709">
          <cell r="B709" t="str">
            <v>PLGRUF9369</v>
          </cell>
          <cell r="F709" t="str">
            <v>FPLGRUF9369</v>
          </cell>
          <cell r="G709" t="str">
            <v>Capital WBS Elements</v>
          </cell>
          <cell r="H709">
            <v>0.04</v>
          </cell>
          <cell r="I709">
            <v>0</v>
          </cell>
          <cell r="J709">
            <v>0.04</v>
          </cell>
          <cell r="P709">
            <v>0.02</v>
          </cell>
        </row>
        <row r="710">
          <cell r="B710" t="str">
            <v>PLGRUF9353</v>
          </cell>
          <cell r="F710" t="str">
            <v>FPLGRUF9353</v>
          </cell>
          <cell r="G710" t="str">
            <v>FERC Analysis Technical Accounts</v>
          </cell>
          <cell r="H710">
            <v>0</v>
          </cell>
          <cell r="I710">
            <v>0</v>
          </cell>
          <cell r="J710">
            <v>0</v>
          </cell>
          <cell r="P710">
            <v>0</v>
          </cell>
        </row>
        <row r="711">
          <cell r="B711" t="str">
            <v>PLGRUF944</v>
          </cell>
          <cell r="F711" t="str">
            <v>FPLGRUF944</v>
          </cell>
          <cell r="G711" t="str">
            <v>999-Tecnical Account</v>
          </cell>
          <cell r="H711">
            <v>0</v>
          </cell>
          <cell r="I711">
            <v>0</v>
          </cell>
          <cell r="J711">
            <v>0</v>
          </cell>
          <cell r="P711">
            <v>0</v>
          </cell>
        </row>
        <row r="712">
          <cell r="B712" t="str">
            <v>PLGRUF9228</v>
          </cell>
          <cell r="F712" t="str">
            <v>FPLGRUF9228</v>
          </cell>
          <cell r="G712" t="str">
            <v>Administrative &amp; General</v>
          </cell>
          <cell r="H712">
            <v>342962228.06999999</v>
          </cell>
          <cell r="I712">
            <v>395842250.58999997</v>
          </cell>
          <cell r="J712">
            <v>-52880022.520000003</v>
          </cell>
          <cell r="P712">
            <v>369402239.32999998</v>
          </cell>
        </row>
        <row r="713">
          <cell r="B713" t="str">
            <v>PLGRUF9182</v>
          </cell>
          <cell r="F713" t="str">
            <v>FPLGRUF9182</v>
          </cell>
          <cell r="G713" t="str">
            <v>OTH OP, INTCH, PR PW, DF ENGY</v>
          </cell>
          <cell r="H713">
            <v>1665610639.78</v>
          </cell>
          <cell r="I713">
            <v>1677629858.0599999</v>
          </cell>
          <cell r="J713">
            <v>-12019218.279999999</v>
          </cell>
          <cell r="L713">
            <v>0</v>
          </cell>
          <cell r="N713">
            <v>0</v>
          </cell>
          <cell r="P713">
            <v>1671620248.9200001</v>
          </cell>
        </row>
        <row r="714">
          <cell r="B714">
            <v>560000</v>
          </cell>
          <cell r="F714" t="str">
            <v>9560000</v>
          </cell>
          <cell r="G714" t="str">
            <v>Oper Suprvn &amp; Engr</v>
          </cell>
          <cell r="H714">
            <v>5666798.6200000001</v>
          </cell>
          <cell r="I714">
            <v>7591142.4000000004</v>
          </cell>
          <cell r="J714">
            <v>-1924343.78</v>
          </cell>
          <cell r="P714">
            <v>6628970.5099999998</v>
          </cell>
        </row>
        <row r="715">
          <cell r="B715" t="str">
            <v>PLGRUF9229</v>
          </cell>
          <cell r="F715" t="str">
            <v>FPLGRUF9229</v>
          </cell>
          <cell r="G715" t="str">
            <v>560-Supervision &amp; Engineering</v>
          </cell>
          <cell r="H715">
            <v>5666798.6200000001</v>
          </cell>
          <cell r="I715">
            <v>7591142.4000000004</v>
          </cell>
          <cell r="J715">
            <v>-1924343.78</v>
          </cell>
          <cell r="L715" t="str">
            <v>(560) Operation Supervision and Engineering</v>
          </cell>
          <cell r="M715">
            <v>0</v>
          </cell>
          <cell r="N715">
            <v>0</v>
          </cell>
          <cell r="P715">
            <v>6628970.5099999998</v>
          </cell>
        </row>
        <row r="716">
          <cell r="B716">
            <v>561100</v>
          </cell>
          <cell r="F716" t="str">
            <v>9561100</v>
          </cell>
          <cell r="G716" t="str">
            <v>Load Dispatch-Reliability</v>
          </cell>
          <cell r="H716">
            <v>184276.8</v>
          </cell>
          <cell r="I716">
            <v>224227.76</v>
          </cell>
          <cell r="J716">
            <v>-39950.959999999999</v>
          </cell>
          <cell r="P716">
            <v>204252.28</v>
          </cell>
        </row>
        <row r="717">
          <cell r="B717" t="str">
            <v>PLGRUF9230</v>
          </cell>
          <cell r="F717" t="str">
            <v>FPLGRUF9230</v>
          </cell>
          <cell r="G717" t="str">
            <v>561-Load Dispatch-Reliability</v>
          </cell>
          <cell r="H717">
            <v>184276.8</v>
          </cell>
          <cell r="I717">
            <v>224227.76</v>
          </cell>
          <cell r="J717">
            <v>-39950.959999999999</v>
          </cell>
          <cell r="L717" t="str">
            <v>(561.1) Load Dispatch-Reliability</v>
          </cell>
          <cell r="M717">
            <v>0</v>
          </cell>
          <cell r="P717">
            <v>204252.28</v>
          </cell>
        </row>
        <row r="718">
          <cell r="B718">
            <v>561200</v>
          </cell>
          <cell r="F718" t="str">
            <v>9561200</v>
          </cell>
          <cell r="G718" t="str">
            <v>Load Dispatch-Monitor Oper Transn Sys</v>
          </cell>
          <cell r="H718">
            <v>307140.18</v>
          </cell>
          <cell r="I718">
            <v>408279.91</v>
          </cell>
          <cell r="J718">
            <v>-101139.73</v>
          </cell>
          <cell r="P718">
            <v>357710.04499999998</v>
          </cell>
        </row>
        <row r="719">
          <cell r="B719" t="str">
            <v>PLGRUF9231</v>
          </cell>
          <cell r="F719" t="str">
            <v>FPLGRUF9231</v>
          </cell>
          <cell r="G719" t="str">
            <v>561-Load Dispatch-Monitor &amp; Operating</v>
          </cell>
          <cell r="H719">
            <v>307140.18</v>
          </cell>
          <cell r="I719">
            <v>408279.91</v>
          </cell>
          <cell r="J719">
            <v>-101139.73</v>
          </cell>
          <cell r="L719" t="str">
            <v>(561.2) Load Dispatch-Monitor and Operate Transmission System</v>
          </cell>
          <cell r="M719">
            <v>0</v>
          </cell>
          <cell r="P719">
            <v>357710.04499999998</v>
          </cell>
        </row>
        <row r="720">
          <cell r="B720">
            <v>561300</v>
          </cell>
          <cell r="F720" t="str">
            <v>9561300</v>
          </cell>
          <cell r="G720" t="str">
            <v>Load Dispatch-Transmn Service &amp; Schedule</v>
          </cell>
          <cell r="H720">
            <v>248822.27</v>
          </cell>
          <cell r="I720">
            <v>315565.40999999997</v>
          </cell>
          <cell r="J720">
            <v>-66743.14</v>
          </cell>
          <cell r="P720">
            <v>282193.83999999997</v>
          </cell>
        </row>
        <row r="721">
          <cell r="B721" t="str">
            <v>PLGRUF9232</v>
          </cell>
          <cell r="F721" t="str">
            <v>FPLGRUF9232</v>
          </cell>
          <cell r="G721" t="str">
            <v>561-Load Dispatch-Transm Svc &amp; Sch</v>
          </cell>
          <cell r="H721">
            <v>248822.27</v>
          </cell>
          <cell r="I721">
            <v>315565.40999999997</v>
          </cell>
          <cell r="J721">
            <v>-66743.14</v>
          </cell>
          <cell r="L721" t="str">
            <v>(561.3) Load Dispatch-Transmission Service and Scheduling</v>
          </cell>
          <cell r="M721">
            <v>0</v>
          </cell>
          <cell r="N721">
            <v>0</v>
          </cell>
          <cell r="P721">
            <v>282193.83999999997</v>
          </cell>
        </row>
        <row r="722">
          <cell r="B722">
            <v>561500</v>
          </cell>
          <cell r="F722" t="str">
            <v>9561500</v>
          </cell>
          <cell r="G722" t="str">
            <v>Reliability Planning &amp; Standards Develop</v>
          </cell>
          <cell r="H722">
            <v>726021.02</v>
          </cell>
          <cell r="I722">
            <v>952066.41</v>
          </cell>
          <cell r="J722">
            <v>-226045.39</v>
          </cell>
          <cell r="L722">
            <v>0</v>
          </cell>
          <cell r="N722">
            <v>0</v>
          </cell>
          <cell r="P722">
            <v>839043.71500000008</v>
          </cell>
        </row>
        <row r="723">
          <cell r="B723" t="str">
            <v>PLGRUF9234</v>
          </cell>
          <cell r="F723" t="str">
            <v>FPLGRUF9234</v>
          </cell>
          <cell r="G723" t="str">
            <v>561-Reliability Planning &amp; Stds Dev</v>
          </cell>
          <cell r="H723">
            <v>726021.02</v>
          </cell>
          <cell r="I723">
            <v>952066.41</v>
          </cell>
          <cell r="J723">
            <v>-226045.39</v>
          </cell>
          <cell r="L723" t="str">
            <v>(561.5) Reliability, Planning and Standards Development</v>
          </cell>
          <cell r="M723">
            <v>0</v>
          </cell>
          <cell r="P723">
            <v>839043.71500000008</v>
          </cell>
        </row>
        <row r="724">
          <cell r="B724">
            <v>561600</v>
          </cell>
          <cell r="F724" t="str">
            <v>9561600</v>
          </cell>
          <cell r="G724" t="str">
            <v>Transmission Service Studies</v>
          </cell>
          <cell r="H724">
            <v>894144.54</v>
          </cell>
          <cell r="I724">
            <v>613086.19999999995</v>
          </cell>
          <cell r="J724">
            <v>281058.34000000003</v>
          </cell>
          <cell r="P724">
            <v>753615.37</v>
          </cell>
        </row>
        <row r="725">
          <cell r="B725" t="str">
            <v>PLGRUF9235</v>
          </cell>
          <cell r="F725" t="str">
            <v>FPLGRUF9235</v>
          </cell>
          <cell r="G725" t="str">
            <v>561-Transmission Service Studies</v>
          </cell>
          <cell r="H725">
            <v>894144.54</v>
          </cell>
          <cell r="I725">
            <v>613086.19999999995</v>
          </cell>
          <cell r="J725">
            <v>281058.34000000003</v>
          </cell>
          <cell r="L725" t="str">
            <v>(561.6) Transmission Service Studies</v>
          </cell>
          <cell r="M725">
            <v>0</v>
          </cell>
          <cell r="P725">
            <v>753615.37</v>
          </cell>
        </row>
        <row r="726">
          <cell r="B726">
            <v>561700</v>
          </cell>
          <cell r="F726" t="str">
            <v>9561700</v>
          </cell>
          <cell r="G726" t="str">
            <v>Generation Interconnection Studies</v>
          </cell>
          <cell r="H726">
            <v>5069.99</v>
          </cell>
          <cell r="I726">
            <v>11430.13</v>
          </cell>
          <cell r="J726">
            <v>-6360.14</v>
          </cell>
          <cell r="L726">
            <v>0</v>
          </cell>
          <cell r="N726">
            <v>0</v>
          </cell>
          <cell r="P726">
            <v>8250.06</v>
          </cell>
        </row>
        <row r="727">
          <cell r="B727" t="str">
            <v>PLGRUF9236</v>
          </cell>
          <cell r="F727" t="str">
            <v>FPLGRUF9236</v>
          </cell>
          <cell r="G727" t="str">
            <v>561-Generation Interconnect Study</v>
          </cell>
          <cell r="H727">
            <v>5069.99</v>
          </cell>
          <cell r="I727">
            <v>11430.13</v>
          </cell>
          <cell r="J727">
            <v>-6360.14</v>
          </cell>
          <cell r="L727" t="str">
            <v>(561.7) Generation Interconnection Studies</v>
          </cell>
          <cell r="M727">
            <v>0</v>
          </cell>
          <cell r="P727">
            <v>8250.06</v>
          </cell>
        </row>
        <row r="728">
          <cell r="B728">
            <v>561800</v>
          </cell>
          <cell r="F728" t="str">
            <v>9561800</v>
          </cell>
          <cell r="G728" t="str">
            <v>Reliab Planning &amp; Standards Develop Svcs</v>
          </cell>
          <cell r="H728">
            <v>6634181.2800000003</v>
          </cell>
          <cell r="I728">
            <v>0</v>
          </cell>
          <cell r="J728">
            <v>6634181.2800000003</v>
          </cell>
          <cell r="L728">
            <v>0</v>
          </cell>
          <cell r="N728">
            <v>0</v>
          </cell>
          <cell r="P728">
            <v>6634181.2800000003</v>
          </cell>
        </row>
        <row r="729">
          <cell r="B729" t="str">
            <v>PLGRUF9237</v>
          </cell>
          <cell r="F729" t="str">
            <v>FPLGRUF9237</v>
          </cell>
          <cell r="G729" t="str">
            <v>561-Reliability Planning &amp; Stds Dev</v>
          </cell>
          <cell r="H729">
            <v>6634181.2800000003</v>
          </cell>
          <cell r="I729">
            <v>0</v>
          </cell>
          <cell r="J729">
            <v>6634181.2800000003</v>
          </cell>
          <cell r="L729" t="str">
            <v>(561.8) Reliability, Planning and Standards Development Services</v>
          </cell>
          <cell r="M729">
            <v>0</v>
          </cell>
          <cell r="N729">
            <v>0</v>
          </cell>
          <cell r="P729">
            <v>6634181.2800000003</v>
          </cell>
        </row>
        <row r="730">
          <cell r="B730">
            <v>562000</v>
          </cell>
          <cell r="F730" t="str">
            <v>9562000</v>
          </cell>
          <cell r="G730" t="str">
            <v>Station Expenses</v>
          </cell>
          <cell r="H730">
            <v>2502214.88</v>
          </cell>
          <cell r="I730">
            <v>2516757.86</v>
          </cell>
          <cell r="J730">
            <v>-14542.98</v>
          </cell>
          <cell r="L730">
            <v>0</v>
          </cell>
          <cell r="N730">
            <v>0</v>
          </cell>
          <cell r="P730">
            <v>2509486.37</v>
          </cell>
        </row>
        <row r="731">
          <cell r="B731" t="str">
            <v>PLGRUF9238</v>
          </cell>
          <cell r="F731" t="str">
            <v>FPLGRUF9238</v>
          </cell>
          <cell r="G731" t="str">
            <v>562-Station Expenses</v>
          </cell>
          <cell r="H731">
            <v>2502214.88</v>
          </cell>
          <cell r="I731">
            <v>2516757.86</v>
          </cell>
          <cell r="J731">
            <v>-14542.98</v>
          </cell>
          <cell r="L731" t="str">
            <v>(562) Station Expenses</v>
          </cell>
          <cell r="M731">
            <v>0</v>
          </cell>
          <cell r="N731">
            <v>0</v>
          </cell>
          <cell r="P731">
            <v>2509486.37</v>
          </cell>
        </row>
        <row r="732">
          <cell r="B732">
            <v>563000</v>
          </cell>
          <cell r="F732" t="str">
            <v>9563000</v>
          </cell>
          <cell r="G732" t="str">
            <v>Overhead Line Expenses</v>
          </cell>
          <cell r="H732">
            <v>477203.43</v>
          </cell>
          <cell r="I732">
            <v>426438.41</v>
          </cell>
          <cell r="J732">
            <v>50765.02</v>
          </cell>
          <cell r="L732">
            <v>0</v>
          </cell>
          <cell r="N732">
            <v>0</v>
          </cell>
          <cell r="P732">
            <v>451820.92</v>
          </cell>
        </row>
        <row r="733">
          <cell r="B733" t="str">
            <v>PLGRUF9253</v>
          </cell>
          <cell r="F733" t="str">
            <v>FPLGRUF9253</v>
          </cell>
          <cell r="G733" t="str">
            <v>563-Overhead Line Expenses</v>
          </cell>
          <cell r="H733">
            <v>477203.43</v>
          </cell>
          <cell r="I733">
            <v>426438.41</v>
          </cell>
          <cell r="J733">
            <v>50765.02</v>
          </cell>
          <cell r="L733" t="str">
            <v>(563) Overhead Lines Expenses</v>
          </cell>
          <cell r="M733">
            <v>0</v>
          </cell>
          <cell r="P733">
            <v>451820.92</v>
          </cell>
        </row>
        <row r="734">
          <cell r="B734">
            <v>565000</v>
          </cell>
          <cell r="F734" t="str">
            <v>9565000</v>
          </cell>
          <cell r="G734" t="str">
            <v>Transmission of Electricty by Others</v>
          </cell>
          <cell r="H734">
            <v>17835584.399999999</v>
          </cell>
          <cell r="I734">
            <v>14047150.800000001</v>
          </cell>
          <cell r="J734">
            <v>3788433.6</v>
          </cell>
          <cell r="L734">
            <v>0</v>
          </cell>
          <cell r="N734">
            <v>0</v>
          </cell>
          <cell r="P734">
            <v>15941367.6</v>
          </cell>
        </row>
        <row r="735">
          <cell r="B735">
            <v>565120</v>
          </cell>
          <cell r="F735" t="str">
            <v>9565120</v>
          </cell>
          <cell r="G735" t="str">
            <v>Transmiss of Electric Oths-A05 Capacity</v>
          </cell>
          <cell r="H735">
            <v>19051081.050000001</v>
          </cell>
          <cell r="I735">
            <v>16516689.17</v>
          </cell>
          <cell r="J735">
            <v>2534391.88</v>
          </cell>
          <cell r="P735">
            <v>17783885.109999999</v>
          </cell>
        </row>
        <row r="736">
          <cell r="B736">
            <v>565130</v>
          </cell>
          <cell r="F736" t="str">
            <v>9565130</v>
          </cell>
          <cell r="G736" t="str">
            <v>Transmiss of Electric by Others-A04 Fuel</v>
          </cell>
          <cell r="H736">
            <v>10515467.99</v>
          </cell>
          <cell r="I736">
            <v>9553000.3100000005</v>
          </cell>
          <cell r="J736">
            <v>962467.68</v>
          </cell>
          <cell r="L736">
            <v>0</v>
          </cell>
          <cell r="N736">
            <v>0</v>
          </cell>
          <cell r="P736">
            <v>10034234.15</v>
          </cell>
        </row>
        <row r="737">
          <cell r="B737" t="str">
            <v>PLGRUF9255</v>
          </cell>
          <cell r="F737" t="str">
            <v>FPLGRUF9255</v>
          </cell>
          <cell r="G737" t="str">
            <v>565-Transm Of Electric By Others</v>
          </cell>
          <cell r="H737">
            <v>47402133.439999998</v>
          </cell>
          <cell r="I737">
            <v>40116840.280000001</v>
          </cell>
          <cell r="J737">
            <v>7285293.1600000001</v>
          </cell>
          <cell r="L737" t="str">
            <v>(565) Transmission of Electricity by Others</v>
          </cell>
          <cell r="M737">
            <v>0</v>
          </cell>
          <cell r="P737">
            <v>43759486.859999999</v>
          </cell>
        </row>
        <row r="738">
          <cell r="B738">
            <v>566000</v>
          </cell>
          <cell r="F738" t="str">
            <v>9566000</v>
          </cell>
          <cell r="G738" t="str">
            <v>Miscellaneous Transmission Expenses</v>
          </cell>
          <cell r="H738">
            <v>8686411.4399999995</v>
          </cell>
          <cell r="I738">
            <v>10208260.960000001</v>
          </cell>
          <cell r="J738">
            <v>-1521849.52</v>
          </cell>
          <cell r="L738">
            <v>0</v>
          </cell>
          <cell r="N738">
            <v>0</v>
          </cell>
          <cell r="P738">
            <v>9447336.1999999993</v>
          </cell>
        </row>
        <row r="739">
          <cell r="B739" t="str">
            <v>PLGRUF9256</v>
          </cell>
          <cell r="F739" t="str">
            <v>FPLGRUF9256</v>
          </cell>
          <cell r="G739" t="str">
            <v>566-Miscell Transm Expenses</v>
          </cell>
          <cell r="H739">
            <v>8686411.4399999995</v>
          </cell>
          <cell r="I739">
            <v>10208260.960000001</v>
          </cell>
          <cell r="J739">
            <v>-1521849.52</v>
          </cell>
          <cell r="L739" t="str">
            <v>(566) Miscellaneous Transmission Expenses</v>
          </cell>
          <cell r="M739">
            <v>0</v>
          </cell>
          <cell r="P739">
            <v>9447336.1999999993</v>
          </cell>
        </row>
        <row r="740">
          <cell r="B740">
            <v>567000</v>
          </cell>
          <cell r="F740" t="str">
            <v>9567000</v>
          </cell>
          <cell r="G740" t="str">
            <v>Rents-Transmission</v>
          </cell>
          <cell r="H740">
            <v>271.76</v>
          </cell>
          <cell r="I740">
            <v>17993.830000000002</v>
          </cell>
          <cell r="J740">
            <v>-17722.07</v>
          </cell>
          <cell r="L740">
            <v>0</v>
          </cell>
          <cell r="N740">
            <v>0</v>
          </cell>
          <cell r="P740">
            <v>9132.7950000000001</v>
          </cell>
        </row>
        <row r="741">
          <cell r="B741" t="str">
            <v>PLGRUF9257</v>
          </cell>
          <cell r="F741" t="str">
            <v>FPLGRUF9257</v>
          </cell>
          <cell r="G741" t="str">
            <v>567-Rents</v>
          </cell>
          <cell r="H741">
            <v>271.76</v>
          </cell>
          <cell r="I741">
            <v>17993.830000000002</v>
          </cell>
          <cell r="J741">
            <v>-17722.07</v>
          </cell>
          <cell r="L741" t="str">
            <v>(567) Rents</v>
          </cell>
          <cell r="M741">
            <v>0</v>
          </cell>
          <cell r="P741">
            <v>9132.7950000000001</v>
          </cell>
        </row>
        <row r="742">
          <cell r="B742" t="str">
            <v>PLGRUF9242</v>
          </cell>
          <cell r="F742" t="str">
            <v>FPLGRUF9242</v>
          </cell>
          <cell r="G742" t="str">
            <v>Operations-Transmission</v>
          </cell>
          <cell r="H742">
            <v>73734689.650000006</v>
          </cell>
          <cell r="I742">
            <v>63402089.560000002</v>
          </cell>
          <cell r="J742">
            <v>10332600.09</v>
          </cell>
          <cell r="L742">
            <v>0</v>
          </cell>
          <cell r="N742">
            <v>0</v>
          </cell>
          <cell r="P742">
            <v>68568389.605000004</v>
          </cell>
        </row>
        <row r="743">
          <cell r="B743">
            <v>580000</v>
          </cell>
          <cell r="F743" t="str">
            <v>9580000</v>
          </cell>
          <cell r="G743" t="str">
            <v>Operation Supervision &amp; Engineering</v>
          </cell>
          <cell r="H743">
            <v>16970327.420000002</v>
          </cell>
          <cell r="I743">
            <v>18090752.27</v>
          </cell>
          <cell r="J743">
            <v>-1120424.8500000001</v>
          </cell>
          <cell r="P743">
            <v>17530539.844999999</v>
          </cell>
        </row>
        <row r="744">
          <cell r="B744" t="str">
            <v>PLGRUF9243</v>
          </cell>
          <cell r="F744" t="str">
            <v>FPLGRUF9243</v>
          </cell>
          <cell r="G744" t="str">
            <v>580-Supervision &amp; Engineering</v>
          </cell>
          <cell r="H744">
            <v>16970327.420000002</v>
          </cell>
          <cell r="I744">
            <v>18090752.27</v>
          </cell>
          <cell r="J744">
            <v>-1120424.8500000001</v>
          </cell>
          <cell r="L744" t="str">
            <v>(580) Operation Supervision and Engineering</v>
          </cell>
          <cell r="M744">
            <v>0</v>
          </cell>
          <cell r="N744">
            <v>0</v>
          </cell>
          <cell r="P744">
            <v>17530539.844999999</v>
          </cell>
        </row>
        <row r="745">
          <cell r="B745">
            <v>581000</v>
          </cell>
          <cell r="F745" t="str">
            <v>9581000</v>
          </cell>
          <cell r="G745" t="str">
            <v>Load Dispatching</v>
          </cell>
          <cell r="H745">
            <v>5255499.93</v>
          </cell>
          <cell r="I745">
            <v>1988847.75</v>
          </cell>
          <cell r="J745">
            <v>3266652.18</v>
          </cell>
          <cell r="P745">
            <v>3622173.84</v>
          </cell>
        </row>
        <row r="746">
          <cell r="B746" t="str">
            <v>PLGRUF9244</v>
          </cell>
          <cell r="F746" t="str">
            <v>FPLGRUF9244</v>
          </cell>
          <cell r="G746" t="str">
            <v>581-Load Dispatching</v>
          </cell>
          <cell r="H746">
            <v>5255499.93</v>
          </cell>
          <cell r="I746">
            <v>1988847.75</v>
          </cell>
          <cell r="J746">
            <v>3266652.18</v>
          </cell>
          <cell r="L746" t="str">
            <v>(581) Load Dispatching</v>
          </cell>
          <cell r="M746">
            <v>0</v>
          </cell>
          <cell r="N746">
            <v>0</v>
          </cell>
          <cell r="P746">
            <v>3622173.84</v>
          </cell>
        </row>
        <row r="747">
          <cell r="B747">
            <v>582000</v>
          </cell>
          <cell r="F747" t="str">
            <v>9582000</v>
          </cell>
          <cell r="G747" t="str">
            <v>Station Expenses</v>
          </cell>
          <cell r="H747">
            <v>2881083.37</v>
          </cell>
          <cell r="I747">
            <v>2840948.24</v>
          </cell>
          <cell r="J747">
            <v>40135.129999999997</v>
          </cell>
          <cell r="P747">
            <v>2861015.8050000002</v>
          </cell>
        </row>
        <row r="748">
          <cell r="B748" t="str">
            <v>PLGRUF9245</v>
          </cell>
          <cell r="F748" t="str">
            <v>FPLGRUF9245</v>
          </cell>
          <cell r="G748" t="str">
            <v>582-Station Expenses</v>
          </cell>
          <cell r="H748">
            <v>2881083.37</v>
          </cell>
          <cell r="I748">
            <v>2840948.24</v>
          </cell>
          <cell r="J748">
            <v>40135.129999999997</v>
          </cell>
          <cell r="L748" t="str">
            <v>(582) Station Expenses</v>
          </cell>
          <cell r="M748">
            <v>0</v>
          </cell>
          <cell r="N748">
            <v>0</v>
          </cell>
          <cell r="P748">
            <v>2861015.8050000002</v>
          </cell>
        </row>
        <row r="749">
          <cell r="B749">
            <v>583000</v>
          </cell>
          <cell r="F749" t="str">
            <v>9583000</v>
          </cell>
          <cell r="G749" t="str">
            <v>Overhead Line Expenses</v>
          </cell>
          <cell r="H749">
            <v>10058307.130000001</v>
          </cell>
          <cell r="I749">
            <v>-11767729.9</v>
          </cell>
          <cell r="J749">
            <v>21826037.030000001</v>
          </cell>
          <cell r="P749">
            <v>-854711.38499999978</v>
          </cell>
        </row>
        <row r="750">
          <cell r="B750" t="str">
            <v>PLGRUF9246</v>
          </cell>
          <cell r="F750" t="str">
            <v>FPLGRUF9246</v>
          </cell>
          <cell r="G750" t="str">
            <v>583-Overhead Line Expenses</v>
          </cell>
          <cell r="H750">
            <v>10058307.130000001</v>
          </cell>
          <cell r="I750">
            <v>-11767729.9</v>
          </cell>
          <cell r="J750">
            <v>21826037.030000001</v>
          </cell>
          <cell r="L750" t="str">
            <v>(583) Overhead Line Expenses</v>
          </cell>
          <cell r="M750">
            <v>0</v>
          </cell>
          <cell r="N750">
            <v>0</v>
          </cell>
          <cell r="P750">
            <v>-854711.38499999978</v>
          </cell>
        </row>
        <row r="751">
          <cell r="B751">
            <v>584000</v>
          </cell>
          <cell r="F751" t="str">
            <v>9584000</v>
          </cell>
          <cell r="G751" t="str">
            <v>Underground Line Expenses</v>
          </cell>
          <cell r="H751">
            <v>5226681.05</v>
          </cell>
          <cell r="I751">
            <v>6329459.8399999999</v>
          </cell>
          <cell r="J751">
            <v>-1102778.79</v>
          </cell>
          <cell r="P751">
            <v>5778070.4450000003</v>
          </cell>
        </row>
        <row r="752">
          <cell r="B752" t="str">
            <v>PLGRUF9247</v>
          </cell>
          <cell r="F752" t="str">
            <v>FPLGRUF9247</v>
          </cell>
          <cell r="G752" t="str">
            <v>584-Underground Line Expenses</v>
          </cell>
          <cell r="H752">
            <v>5226681.05</v>
          </cell>
          <cell r="I752">
            <v>6329459.8399999999</v>
          </cell>
          <cell r="J752">
            <v>-1102778.79</v>
          </cell>
          <cell r="L752" t="str">
            <v>(584) Underground Line Expenses</v>
          </cell>
          <cell r="M752">
            <v>0</v>
          </cell>
          <cell r="N752">
            <v>0</v>
          </cell>
          <cell r="P752">
            <v>5778070.4450000003</v>
          </cell>
        </row>
        <row r="753">
          <cell r="B753">
            <v>585000</v>
          </cell>
          <cell r="F753" t="str">
            <v>9585000</v>
          </cell>
          <cell r="G753" t="str">
            <v>Street Lighting &amp; Signal System Expenses</v>
          </cell>
          <cell r="H753">
            <v>383244.75</v>
          </cell>
          <cell r="I753">
            <v>269192.03000000003</v>
          </cell>
          <cell r="J753">
            <v>114052.72</v>
          </cell>
          <cell r="P753">
            <v>326218.39</v>
          </cell>
        </row>
        <row r="754">
          <cell r="B754" t="str">
            <v>PLGRUF9248</v>
          </cell>
          <cell r="F754" t="str">
            <v>FPLGRUF9248</v>
          </cell>
          <cell r="G754" t="str">
            <v>585-Street Light &amp; Signal Expenses</v>
          </cell>
          <cell r="H754">
            <v>383244.75</v>
          </cell>
          <cell r="I754">
            <v>269192.03000000003</v>
          </cell>
          <cell r="J754">
            <v>114052.72</v>
          </cell>
          <cell r="L754" t="str">
            <v>(585) Street Lighting and Signal System Expenses</v>
          </cell>
          <cell r="M754">
            <v>0</v>
          </cell>
          <cell r="P754">
            <v>326218.39</v>
          </cell>
        </row>
        <row r="755">
          <cell r="B755">
            <v>586000</v>
          </cell>
          <cell r="F755" t="str">
            <v>9586000</v>
          </cell>
          <cell r="G755" t="str">
            <v>Meter Expenses</v>
          </cell>
          <cell r="H755">
            <v>5998243.3300000001</v>
          </cell>
          <cell r="I755">
            <v>5621351.6500000004</v>
          </cell>
          <cell r="J755">
            <v>376891.68</v>
          </cell>
          <cell r="P755">
            <v>5809797.4900000002</v>
          </cell>
        </row>
        <row r="756">
          <cell r="B756" t="str">
            <v>PLGRUF9249</v>
          </cell>
          <cell r="F756" t="str">
            <v>FPLGRUF9249</v>
          </cell>
          <cell r="G756" t="str">
            <v>586-Meter Expenses</v>
          </cell>
          <cell r="H756">
            <v>5998243.3300000001</v>
          </cell>
          <cell r="I756">
            <v>5621351.6500000004</v>
          </cell>
          <cell r="J756">
            <v>376891.68</v>
          </cell>
          <cell r="L756" t="str">
            <v>(586) Meter Expenses</v>
          </cell>
          <cell r="M756">
            <v>0</v>
          </cell>
          <cell r="N756">
            <v>0</v>
          </cell>
          <cell r="P756">
            <v>5809797.4900000002</v>
          </cell>
        </row>
        <row r="757">
          <cell r="B757">
            <v>587000</v>
          </cell>
          <cell r="F757" t="str">
            <v>9587000</v>
          </cell>
          <cell r="G757" t="str">
            <v>Customer Installations Expenses</v>
          </cell>
          <cell r="H757">
            <v>2371196.12</v>
          </cell>
          <cell r="I757">
            <v>1584890.01</v>
          </cell>
          <cell r="J757">
            <v>786306.11</v>
          </cell>
          <cell r="P757">
            <v>1978043.0649999999</v>
          </cell>
        </row>
        <row r="758">
          <cell r="B758">
            <v>587200</v>
          </cell>
          <cell r="F758" t="str">
            <v>9587200</v>
          </cell>
          <cell r="G758" t="str">
            <v>Customer Instal Exps-A02 Conservation</v>
          </cell>
          <cell r="H758">
            <v>-442600.86</v>
          </cell>
          <cell r="I758">
            <v>-235266.68</v>
          </cell>
          <cell r="J758">
            <v>-207334.18</v>
          </cell>
          <cell r="L758">
            <v>0</v>
          </cell>
          <cell r="N758">
            <v>0</v>
          </cell>
          <cell r="P758">
            <v>-338933.77</v>
          </cell>
        </row>
        <row r="759">
          <cell r="B759" t="str">
            <v>PLGRUF9250</v>
          </cell>
          <cell r="F759" t="str">
            <v>FPLGRUF9250</v>
          </cell>
          <cell r="G759" t="str">
            <v>587-Customer installation Exp</v>
          </cell>
          <cell r="H759">
            <v>1928595.26</v>
          </cell>
          <cell r="I759">
            <v>1349623.33</v>
          </cell>
          <cell r="J759">
            <v>578971.93000000005</v>
          </cell>
          <cell r="L759" t="str">
            <v>(587) Customer Installations Expenses</v>
          </cell>
          <cell r="M759">
            <v>0</v>
          </cell>
          <cell r="P759">
            <v>1639109.2949999999</v>
          </cell>
        </row>
        <row r="760">
          <cell r="B760">
            <v>588000</v>
          </cell>
          <cell r="F760" t="str">
            <v>9588000</v>
          </cell>
          <cell r="G760" t="str">
            <v>Miscellaneous Distribution Expenses</v>
          </cell>
          <cell r="H760">
            <v>30764506.489999998</v>
          </cell>
          <cell r="I760">
            <v>26768083.25</v>
          </cell>
          <cell r="J760">
            <v>3996423.24</v>
          </cell>
          <cell r="L760">
            <v>0</v>
          </cell>
          <cell r="N760">
            <v>0</v>
          </cell>
          <cell r="P760">
            <v>28766294.869999997</v>
          </cell>
        </row>
        <row r="761">
          <cell r="B761" t="str">
            <v>PLGRUF9251</v>
          </cell>
          <cell r="F761" t="str">
            <v>FPLGRUF9251</v>
          </cell>
          <cell r="G761" t="str">
            <v>588-Miscell Distribution Expenses</v>
          </cell>
          <cell r="H761">
            <v>30764506.489999998</v>
          </cell>
          <cell r="I761">
            <v>26768083.25</v>
          </cell>
          <cell r="J761">
            <v>3996423.24</v>
          </cell>
          <cell r="L761" t="str">
            <v>(588) Miscellaneous Expenses</v>
          </cell>
          <cell r="M761">
            <v>0</v>
          </cell>
          <cell r="N761">
            <v>0</v>
          </cell>
          <cell r="P761">
            <v>28766294.869999997</v>
          </cell>
        </row>
        <row r="762">
          <cell r="B762">
            <v>589000</v>
          </cell>
          <cell r="F762" t="str">
            <v>9589000</v>
          </cell>
          <cell r="G762" t="str">
            <v>Rents-Distribution</v>
          </cell>
          <cell r="H762">
            <v>9671124.4600000009</v>
          </cell>
          <cell r="I762">
            <v>9380653.9000000004</v>
          </cell>
          <cell r="J762">
            <v>290470.56</v>
          </cell>
          <cell r="P762">
            <v>9525889.1799999997</v>
          </cell>
        </row>
        <row r="763">
          <cell r="B763" t="str">
            <v>PLGRUF9252</v>
          </cell>
          <cell r="F763" t="str">
            <v>FPLGRUF9252</v>
          </cell>
          <cell r="G763" t="str">
            <v>589-Rents</v>
          </cell>
          <cell r="H763">
            <v>9671124.4600000009</v>
          </cell>
          <cell r="I763">
            <v>9380653.9000000004</v>
          </cell>
          <cell r="J763">
            <v>290470.56</v>
          </cell>
          <cell r="L763" t="str">
            <v>(589) Rents</v>
          </cell>
          <cell r="M763">
            <v>0</v>
          </cell>
          <cell r="N763">
            <v>0</v>
          </cell>
          <cell r="P763">
            <v>9525889.1799999997</v>
          </cell>
        </row>
        <row r="764">
          <cell r="B764" t="str">
            <v>PLGRUF9258</v>
          </cell>
          <cell r="F764" t="str">
            <v>FPLGRUF9258</v>
          </cell>
          <cell r="G764" t="str">
            <v>Operations-Distribution</v>
          </cell>
          <cell r="H764">
            <v>89137613.189999998</v>
          </cell>
          <cell r="I764">
            <v>60871182.359999999</v>
          </cell>
          <cell r="J764">
            <v>28266430.829999998</v>
          </cell>
          <cell r="P764">
            <v>75004397.775000006</v>
          </cell>
        </row>
        <row r="765">
          <cell r="B765">
            <v>510000</v>
          </cell>
          <cell r="F765" t="str">
            <v>9510000</v>
          </cell>
          <cell r="G765" t="str">
            <v>Maint Supervision and Engineering</v>
          </cell>
          <cell r="H765">
            <v>3936113.49</v>
          </cell>
          <cell r="I765">
            <v>6743526.3399999999</v>
          </cell>
          <cell r="J765">
            <v>-2807412.85</v>
          </cell>
          <cell r="L765">
            <v>0</v>
          </cell>
          <cell r="N765">
            <v>0</v>
          </cell>
          <cell r="P765">
            <v>5339819.915</v>
          </cell>
        </row>
        <row r="766">
          <cell r="B766">
            <v>510319</v>
          </cell>
          <cell r="F766" t="str">
            <v>9510319</v>
          </cell>
          <cell r="G766" t="str">
            <v>Maint Superv and Engr-CleanAir-A08 Environ</v>
          </cell>
          <cell r="H766">
            <v>3889.09</v>
          </cell>
          <cell r="I766">
            <v>0</v>
          </cell>
          <cell r="J766">
            <v>3889.09</v>
          </cell>
          <cell r="P766">
            <v>3889.09</v>
          </cell>
        </row>
        <row r="767">
          <cell r="B767" t="str">
            <v>PLGRUF9260</v>
          </cell>
          <cell r="F767" t="str">
            <v>FPLGRUF9260</v>
          </cell>
          <cell r="G767" t="str">
            <v>510-MTC Supervis &amp; Engineering</v>
          </cell>
          <cell r="H767">
            <v>3940002.58</v>
          </cell>
          <cell r="I767">
            <v>6743526.3399999999</v>
          </cell>
          <cell r="J767">
            <v>-2803523.76</v>
          </cell>
          <cell r="L767" t="str">
            <v>(510) Maintenance Supervision and Engineering</v>
          </cell>
          <cell r="M767">
            <v>0</v>
          </cell>
          <cell r="N767">
            <v>0</v>
          </cell>
          <cell r="P767">
            <v>5341764.46</v>
          </cell>
        </row>
        <row r="768">
          <cell r="B768">
            <v>511000</v>
          </cell>
          <cell r="F768" t="str">
            <v>9511000</v>
          </cell>
          <cell r="G768" t="str">
            <v>Maintenance of Structures</v>
          </cell>
          <cell r="H768">
            <v>7673917.8799999999</v>
          </cell>
          <cell r="I768">
            <v>5809118.8300000001</v>
          </cell>
          <cell r="J768">
            <v>1864799.05</v>
          </cell>
          <cell r="P768">
            <v>6741518.3550000004</v>
          </cell>
        </row>
        <row r="769">
          <cell r="B769">
            <v>511059</v>
          </cell>
          <cell r="F769" t="str">
            <v>9511059</v>
          </cell>
          <cell r="G769" t="str">
            <v>Maint of Structures-A08 Environmental</v>
          </cell>
          <cell r="H769">
            <v>2545740.38</v>
          </cell>
          <cell r="I769">
            <v>2326416.0499999998</v>
          </cell>
          <cell r="J769">
            <v>219324.33</v>
          </cell>
          <cell r="L769">
            <v>0</v>
          </cell>
          <cell r="N769">
            <v>0</v>
          </cell>
          <cell r="P769">
            <v>2436078.2149999999</v>
          </cell>
        </row>
        <row r="770">
          <cell r="B770" t="str">
            <v>PLGRUF9261</v>
          </cell>
          <cell r="F770" t="str">
            <v>FPLGRUF9261</v>
          </cell>
          <cell r="G770" t="str">
            <v>511-Maint Of Structures</v>
          </cell>
          <cell r="H770">
            <v>10219658.26</v>
          </cell>
          <cell r="I770">
            <v>8135534.8799999999</v>
          </cell>
          <cell r="J770">
            <v>2084123.38</v>
          </cell>
          <cell r="L770" t="str">
            <v>(511) Maintenance of Structures</v>
          </cell>
          <cell r="M770">
            <v>0</v>
          </cell>
          <cell r="P770">
            <v>9177596.5700000003</v>
          </cell>
        </row>
        <row r="771">
          <cell r="B771">
            <v>512000</v>
          </cell>
          <cell r="F771" t="str">
            <v>9512000</v>
          </cell>
          <cell r="G771" t="str">
            <v>Maintenance of Boiler Plant</v>
          </cell>
          <cell r="H771">
            <v>26565833.07</v>
          </cell>
          <cell r="I771">
            <v>19619229.789999999</v>
          </cell>
          <cell r="J771">
            <v>6946603.2800000003</v>
          </cell>
          <cell r="L771">
            <v>0</v>
          </cell>
          <cell r="N771">
            <v>0</v>
          </cell>
          <cell r="P771">
            <v>23092531.43</v>
          </cell>
        </row>
        <row r="772">
          <cell r="B772">
            <v>512039</v>
          </cell>
          <cell r="F772" t="str">
            <v>9512039</v>
          </cell>
          <cell r="G772" t="str">
            <v>Maint of Boiler Plant-A08 Environmental</v>
          </cell>
          <cell r="H772">
            <v>4059144.18</v>
          </cell>
          <cell r="I772">
            <v>2121730.65</v>
          </cell>
          <cell r="J772">
            <v>1937413.53</v>
          </cell>
          <cell r="P772">
            <v>3090437.415</v>
          </cell>
        </row>
        <row r="773">
          <cell r="B773" t="str">
            <v>PLGRUF9262</v>
          </cell>
          <cell r="F773" t="str">
            <v>FPLGRUF9262</v>
          </cell>
          <cell r="G773" t="str">
            <v>512-Maint Of Boiler plant</v>
          </cell>
          <cell r="H773">
            <v>30624977.25</v>
          </cell>
          <cell r="I773">
            <v>21740960.440000001</v>
          </cell>
          <cell r="J773">
            <v>8884016.8100000005</v>
          </cell>
          <cell r="L773" t="str">
            <v>(512) Maintenance of Boiler Plant</v>
          </cell>
          <cell r="M773">
            <v>0</v>
          </cell>
          <cell r="N773">
            <v>0</v>
          </cell>
          <cell r="P773">
            <v>26182968.844999999</v>
          </cell>
        </row>
        <row r="774">
          <cell r="B774">
            <v>513000</v>
          </cell>
          <cell r="F774" t="str">
            <v>9513000</v>
          </cell>
          <cell r="G774" t="str">
            <v>Maintenance of Electric Plant</v>
          </cell>
          <cell r="H774">
            <v>4431915.84</v>
          </cell>
          <cell r="I774">
            <v>7520318.4199999999</v>
          </cell>
          <cell r="J774">
            <v>-3088402.58</v>
          </cell>
          <cell r="P774">
            <v>5976117.1299999999</v>
          </cell>
        </row>
        <row r="775">
          <cell r="B775">
            <v>513419</v>
          </cell>
          <cell r="F775" t="str">
            <v>9513419</v>
          </cell>
          <cell r="G775" t="str">
            <v>Maint of Elect Plt-A08 Environmental</v>
          </cell>
          <cell r="H775">
            <v>439228.42</v>
          </cell>
          <cell r="I775">
            <v>832105.66</v>
          </cell>
          <cell r="J775">
            <v>-392877.24</v>
          </cell>
          <cell r="L775">
            <v>0</v>
          </cell>
          <cell r="N775">
            <v>0</v>
          </cell>
          <cell r="P775">
            <v>635667.04</v>
          </cell>
        </row>
        <row r="776">
          <cell r="B776" t="str">
            <v>PLGRUF9263</v>
          </cell>
          <cell r="F776" t="str">
            <v>FPLGRUF9263</v>
          </cell>
          <cell r="G776" t="str">
            <v>513-Maint Of Electric Plant</v>
          </cell>
          <cell r="H776">
            <v>4871144.26</v>
          </cell>
          <cell r="I776">
            <v>8352424.0800000001</v>
          </cell>
          <cell r="J776">
            <v>-3481279.82</v>
          </cell>
          <cell r="L776" t="str">
            <v>(513) Maintenance of Electric Plant</v>
          </cell>
          <cell r="M776">
            <v>0</v>
          </cell>
          <cell r="P776">
            <v>6611784.1699999999</v>
          </cell>
        </row>
        <row r="777">
          <cell r="B777">
            <v>514000</v>
          </cell>
          <cell r="F777" t="str">
            <v>9514000</v>
          </cell>
          <cell r="G777" t="str">
            <v>Maintenance of Miscellaneous Steam Plant</v>
          </cell>
          <cell r="H777">
            <v>4774671.9800000004</v>
          </cell>
          <cell r="I777">
            <v>2270773.98</v>
          </cell>
          <cell r="J777">
            <v>2503898</v>
          </cell>
          <cell r="P777">
            <v>3522722.9800000004</v>
          </cell>
        </row>
        <row r="778">
          <cell r="B778">
            <v>514089</v>
          </cell>
          <cell r="F778" t="str">
            <v>9514089</v>
          </cell>
          <cell r="G778" t="str">
            <v>Maint of Misc Steam Plant-A08 Environmental</v>
          </cell>
          <cell r="H778">
            <v>1914.41</v>
          </cell>
          <cell r="I778">
            <v>70643.44</v>
          </cell>
          <cell r="J778">
            <v>-68729.03</v>
          </cell>
          <cell r="L778">
            <v>0</v>
          </cell>
          <cell r="N778">
            <v>0</v>
          </cell>
          <cell r="P778">
            <v>36278.925000000003</v>
          </cell>
        </row>
        <row r="779">
          <cell r="B779" t="str">
            <v>PLGRUF9264</v>
          </cell>
          <cell r="F779" t="str">
            <v>FPLGRUF9264</v>
          </cell>
          <cell r="G779" t="str">
            <v>514-Maint Of Misc Steam Plant</v>
          </cell>
          <cell r="H779">
            <v>4776586.3899999997</v>
          </cell>
          <cell r="I779">
            <v>2341417.42</v>
          </cell>
          <cell r="J779">
            <v>2435168.9700000002</v>
          </cell>
          <cell r="L779" t="str">
            <v>(514) Maintenance of Miscellaneous Steam Plant</v>
          </cell>
          <cell r="M779">
            <v>0</v>
          </cell>
          <cell r="P779">
            <v>3559001.9049999998</v>
          </cell>
        </row>
        <row r="780">
          <cell r="B780" t="str">
            <v>PLGRUF9259</v>
          </cell>
          <cell r="F780" t="str">
            <v>FPLGRUF9259</v>
          </cell>
          <cell r="G780" t="str">
            <v>Steam Power Generation</v>
          </cell>
          <cell r="H780">
            <v>54432368.740000002</v>
          </cell>
          <cell r="I780">
            <v>47313863.159999996</v>
          </cell>
          <cell r="J780">
            <v>7118505.5800000001</v>
          </cell>
          <cell r="L780">
            <v>0</v>
          </cell>
          <cell r="N780">
            <v>0</v>
          </cell>
          <cell r="P780">
            <v>50873115.950000003</v>
          </cell>
        </row>
        <row r="781">
          <cell r="B781">
            <v>528000</v>
          </cell>
          <cell r="F781" t="str">
            <v>9528000</v>
          </cell>
          <cell r="G781" t="str">
            <v>Maintenance Supervn&amp;Engineering-Nuclear</v>
          </cell>
          <cell r="H781">
            <v>60561450.359999999</v>
          </cell>
          <cell r="I781">
            <v>107163462.19</v>
          </cell>
          <cell r="J781">
            <v>-46602011.829999998</v>
          </cell>
          <cell r="P781">
            <v>83862456.275000006</v>
          </cell>
        </row>
        <row r="782">
          <cell r="B782" t="str">
            <v>PLGRUF9198</v>
          </cell>
          <cell r="F782" t="str">
            <v>FPLGRUF9198</v>
          </cell>
          <cell r="G782" t="str">
            <v>528-MTC Supervis &amp; Engineering</v>
          </cell>
          <cell r="H782">
            <v>60561450.359999999</v>
          </cell>
          <cell r="I782">
            <v>107163462.19</v>
          </cell>
          <cell r="J782">
            <v>-46602011.829999998</v>
          </cell>
          <cell r="L782" t="str">
            <v>(528) Maintenance Supervision and Engineering</v>
          </cell>
          <cell r="M782">
            <v>0</v>
          </cell>
          <cell r="N782">
            <v>0</v>
          </cell>
          <cell r="P782">
            <v>83862456.275000006</v>
          </cell>
        </row>
        <row r="783">
          <cell r="B783">
            <v>529000</v>
          </cell>
          <cell r="F783" t="str">
            <v>9529000</v>
          </cell>
          <cell r="G783" t="str">
            <v>Maintenance of Structures-Nuclear</v>
          </cell>
          <cell r="H783">
            <v>9068871.5500000007</v>
          </cell>
          <cell r="I783">
            <v>4817517.42</v>
          </cell>
          <cell r="J783">
            <v>4251354.13</v>
          </cell>
          <cell r="L783">
            <v>0</v>
          </cell>
          <cell r="N783">
            <v>0</v>
          </cell>
          <cell r="P783">
            <v>6943194.4850000003</v>
          </cell>
        </row>
        <row r="784">
          <cell r="B784">
            <v>529005</v>
          </cell>
          <cell r="F784" t="str">
            <v>9529005</v>
          </cell>
          <cell r="G784" t="str">
            <v>Maintenance of Structures-Nuclear-Fukushima-A05</v>
          </cell>
          <cell r="H784">
            <v>123833.66</v>
          </cell>
          <cell r="I784">
            <v>0</v>
          </cell>
          <cell r="J784">
            <v>123833.66</v>
          </cell>
          <cell r="P784">
            <v>123833.66</v>
          </cell>
        </row>
        <row r="785">
          <cell r="B785">
            <v>529269</v>
          </cell>
          <cell r="F785" t="str">
            <v>9529269</v>
          </cell>
          <cell r="G785" t="str">
            <v>Maint of Structure-Nuclear-A08 Environmental</v>
          </cell>
          <cell r="H785">
            <v>1687401.05</v>
          </cell>
          <cell r="I785">
            <v>2552396.98</v>
          </cell>
          <cell r="J785">
            <v>-864995.93</v>
          </cell>
          <cell r="P785">
            <v>2119899.0150000001</v>
          </cell>
        </row>
        <row r="786">
          <cell r="B786" t="str">
            <v>PLGRUF9209</v>
          </cell>
          <cell r="F786" t="str">
            <v>FPLGRUF9209</v>
          </cell>
          <cell r="G786" t="str">
            <v>529-Maint Of Structures</v>
          </cell>
          <cell r="H786">
            <v>10880106.26</v>
          </cell>
          <cell r="I786">
            <v>7369914.4000000004</v>
          </cell>
          <cell r="J786">
            <v>3510191.86</v>
          </cell>
          <cell r="L786" t="str">
            <v>(529) Maintenance of Structures</v>
          </cell>
          <cell r="M786">
            <v>0</v>
          </cell>
          <cell r="N786">
            <v>0</v>
          </cell>
          <cell r="P786">
            <v>9125010.3300000001</v>
          </cell>
        </row>
        <row r="787">
          <cell r="B787">
            <v>530000</v>
          </cell>
          <cell r="F787" t="str">
            <v>9530000</v>
          </cell>
          <cell r="G787" t="str">
            <v>Maintenance Reactor Plant Equip-Nuclear</v>
          </cell>
          <cell r="H787">
            <v>29599496.239999998</v>
          </cell>
          <cell r="I787">
            <v>27189408.530000001</v>
          </cell>
          <cell r="J787">
            <v>2410087.71</v>
          </cell>
          <cell r="P787">
            <v>28394452.384999998</v>
          </cell>
        </row>
        <row r="788">
          <cell r="B788" t="str">
            <v>PLGRUF9273</v>
          </cell>
          <cell r="F788" t="str">
            <v>FPLGRUF9273</v>
          </cell>
          <cell r="G788" t="str">
            <v>530-Maint Of Reactor plant</v>
          </cell>
          <cell r="H788">
            <v>29599496.239999998</v>
          </cell>
          <cell r="I788">
            <v>27189408.530000001</v>
          </cell>
          <cell r="J788">
            <v>2410087.71</v>
          </cell>
          <cell r="L788" t="str">
            <v>(530) Maintenance of Reactor Plant Equipment</v>
          </cell>
          <cell r="M788">
            <v>0</v>
          </cell>
          <cell r="P788">
            <v>28394452.384999998</v>
          </cell>
        </row>
        <row r="789">
          <cell r="B789">
            <v>531000</v>
          </cell>
          <cell r="F789" t="str">
            <v>9531000</v>
          </cell>
          <cell r="G789" t="str">
            <v>Maintenance of Electric Plant-Nuclear</v>
          </cell>
          <cell r="H789">
            <v>13143016.189999999</v>
          </cell>
          <cell r="I789">
            <v>9540943.5600000005</v>
          </cell>
          <cell r="J789">
            <v>3602072.63</v>
          </cell>
          <cell r="L789">
            <v>0</v>
          </cell>
          <cell r="N789">
            <v>0</v>
          </cell>
          <cell r="P789">
            <v>11341979.875</v>
          </cell>
        </row>
        <row r="790">
          <cell r="B790" t="str">
            <v>PLGRUF9274</v>
          </cell>
          <cell r="F790" t="str">
            <v>FPLGRUF9274</v>
          </cell>
          <cell r="G790" t="str">
            <v>531-Maint Of Electric Plant</v>
          </cell>
          <cell r="H790">
            <v>13143016.189999999</v>
          </cell>
          <cell r="I790">
            <v>9540943.5600000005</v>
          </cell>
          <cell r="J790">
            <v>3602072.63</v>
          </cell>
          <cell r="L790" t="str">
            <v>(531) Maintenance of Electric Plant</v>
          </cell>
          <cell r="M790">
            <v>0</v>
          </cell>
          <cell r="P790">
            <v>11341979.875</v>
          </cell>
        </row>
        <row r="791">
          <cell r="B791">
            <v>532000</v>
          </cell>
          <cell r="F791" t="str">
            <v>9532000</v>
          </cell>
          <cell r="G791" t="str">
            <v>Maintenance of Miscell Nuclear Plant</v>
          </cell>
          <cell r="H791">
            <v>22554435.030000001</v>
          </cell>
          <cell r="I791">
            <v>9756973.8000000007</v>
          </cell>
          <cell r="J791">
            <v>12797461.23</v>
          </cell>
          <cell r="P791">
            <v>16155704.415000001</v>
          </cell>
        </row>
        <row r="792">
          <cell r="B792">
            <v>532139</v>
          </cell>
          <cell r="F792" t="str">
            <v>9532139</v>
          </cell>
          <cell r="G792" t="str">
            <v>Maintenance Misc Nuc Plant-A08 Environmental</v>
          </cell>
          <cell r="H792">
            <v>14762.08</v>
          </cell>
          <cell r="I792">
            <v>11905.07</v>
          </cell>
          <cell r="J792">
            <v>2857.01</v>
          </cell>
          <cell r="L792">
            <v>0</v>
          </cell>
          <cell r="N792">
            <v>0</v>
          </cell>
          <cell r="P792">
            <v>13333.575000000001</v>
          </cell>
        </row>
        <row r="793">
          <cell r="B793" t="str">
            <v>PLGRUF9275</v>
          </cell>
          <cell r="F793" t="str">
            <v>FPLGRUF9275</v>
          </cell>
          <cell r="G793" t="str">
            <v>532-Maint of Misc Nucl Plant</v>
          </cell>
          <cell r="H793">
            <v>22569197.109999999</v>
          </cell>
          <cell r="I793">
            <v>9768878.8699999992</v>
          </cell>
          <cell r="J793">
            <v>12800318.24</v>
          </cell>
          <cell r="L793" t="str">
            <v>(532) Maintenance of Miscellaneous Nuclear Plant</v>
          </cell>
          <cell r="M793">
            <v>0</v>
          </cell>
          <cell r="P793">
            <v>16169037.989999998</v>
          </cell>
        </row>
        <row r="794">
          <cell r="B794" t="str">
            <v>PLGRUF9281</v>
          </cell>
          <cell r="F794" t="str">
            <v>FPLGRUF9281</v>
          </cell>
          <cell r="G794" t="str">
            <v>Nuclear Power Generation</v>
          </cell>
          <cell r="H794">
            <v>136753266.16</v>
          </cell>
          <cell r="I794">
            <v>161032607.55000001</v>
          </cell>
          <cell r="J794">
            <v>-24279341.390000001</v>
          </cell>
          <cell r="P794">
            <v>148892936.85500002</v>
          </cell>
        </row>
        <row r="795">
          <cell r="B795">
            <v>551000</v>
          </cell>
          <cell r="F795" t="str">
            <v>9551000</v>
          </cell>
          <cell r="G795" t="str">
            <v>Maint Supervision &amp; Engineering</v>
          </cell>
          <cell r="H795">
            <v>8618643.7899999991</v>
          </cell>
          <cell r="I795">
            <v>7523265.9199999999</v>
          </cell>
          <cell r="J795">
            <v>1095377.8700000001</v>
          </cell>
          <cell r="L795">
            <v>0</v>
          </cell>
          <cell r="N795">
            <v>0</v>
          </cell>
          <cell r="P795">
            <v>8070954.8549999995</v>
          </cell>
        </row>
        <row r="796">
          <cell r="B796">
            <v>551379</v>
          </cell>
          <cell r="F796" t="str">
            <v>9551379</v>
          </cell>
          <cell r="G796" t="str">
            <v>Maint Supervisn &amp; Engineering-A08 Environmental</v>
          </cell>
          <cell r="H796">
            <v>165694.32999999999</v>
          </cell>
          <cell r="I796">
            <v>149994.46</v>
          </cell>
          <cell r="J796">
            <v>15699.87</v>
          </cell>
          <cell r="P796">
            <v>157844.39499999999</v>
          </cell>
        </row>
        <row r="797">
          <cell r="B797" t="str">
            <v>PLGRUF9276</v>
          </cell>
          <cell r="F797" t="str">
            <v>FPLGRUF9276</v>
          </cell>
          <cell r="G797" t="str">
            <v>551-MTC Supervis &amp; Engineering</v>
          </cell>
          <cell r="H797">
            <v>8784338.1199999992</v>
          </cell>
          <cell r="I797">
            <v>7673260.3799999999</v>
          </cell>
          <cell r="J797">
            <v>1111077.74</v>
          </cell>
          <cell r="L797" t="str">
            <v>(551) Maintenance Supervision and Engineering</v>
          </cell>
          <cell r="M797">
            <v>0</v>
          </cell>
          <cell r="P797">
            <v>8228799.25</v>
          </cell>
        </row>
        <row r="798">
          <cell r="B798">
            <v>552000</v>
          </cell>
          <cell r="F798" t="str">
            <v>9552000</v>
          </cell>
          <cell r="G798" t="str">
            <v>Maintenance of Structures</v>
          </cell>
          <cell r="H798">
            <v>14215824.23</v>
          </cell>
          <cell r="I798">
            <v>9533807.5199999996</v>
          </cell>
          <cell r="J798">
            <v>4682016.71</v>
          </cell>
          <cell r="L798">
            <v>0</v>
          </cell>
          <cell r="N798">
            <v>0</v>
          </cell>
          <cell r="P798">
            <v>11874815.875</v>
          </cell>
        </row>
        <row r="799">
          <cell r="B799">
            <v>552059</v>
          </cell>
          <cell r="F799" t="str">
            <v>9552059</v>
          </cell>
          <cell r="G799" t="str">
            <v>Maintenance of Structures-A08 Environmental</v>
          </cell>
          <cell r="H799">
            <v>509294.54</v>
          </cell>
          <cell r="I799">
            <v>214968.77</v>
          </cell>
          <cell r="J799">
            <v>294325.77</v>
          </cell>
          <cell r="L799">
            <v>0</v>
          </cell>
          <cell r="N799">
            <v>0</v>
          </cell>
          <cell r="P799">
            <v>362131.65499999997</v>
          </cell>
        </row>
        <row r="800">
          <cell r="B800" t="str">
            <v>PLGRUF9277</v>
          </cell>
          <cell r="F800" t="str">
            <v>FPLGRUF9277</v>
          </cell>
          <cell r="G800" t="str">
            <v>552-Maint Of Structures</v>
          </cell>
          <cell r="H800">
            <v>14725118.77</v>
          </cell>
          <cell r="I800">
            <v>9748776.2899999991</v>
          </cell>
          <cell r="J800">
            <v>4976342.4800000004</v>
          </cell>
          <cell r="L800" t="str">
            <v>(552) Maintenance of Structures</v>
          </cell>
          <cell r="M800">
            <v>0</v>
          </cell>
          <cell r="P800">
            <v>12236947.529999999</v>
          </cell>
        </row>
        <row r="801">
          <cell r="B801">
            <v>553000</v>
          </cell>
          <cell r="F801" t="str">
            <v>9553000</v>
          </cell>
          <cell r="G801" t="str">
            <v>Maint Generating &amp; Electric Plant</v>
          </cell>
          <cell r="H801">
            <v>48213222.549999997</v>
          </cell>
          <cell r="I801">
            <v>49563600.689999998</v>
          </cell>
          <cell r="J801">
            <v>-1350378.14</v>
          </cell>
          <cell r="L801">
            <v>0</v>
          </cell>
          <cell r="N801">
            <v>0</v>
          </cell>
          <cell r="P801">
            <v>48888411.619999997</v>
          </cell>
        </row>
        <row r="802">
          <cell r="B802">
            <v>553039</v>
          </cell>
          <cell r="F802" t="str">
            <v>9553039</v>
          </cell>
          <cell r="G802" t="str">
            <v>Maint Gener &amp; Elect Plant-A08 Environmental</v>
          </cell>
          <cell r="H802">
            <v>4056159.55</v>
          </cell>
          <cell r="I802">
            <v>3632600.55</v>
          </cell>
          <cell r="J802">
            <v>423559</v>
          </cell>
          <cell r="P802">
            <v>3844380.05</v>
          </cell>
        </row>
        <row r="803">
          <cell r="B803" t="str">
            <v>PLGRUF9278</v>
          </cell>
          <cell r="F803" t="str">
            <v>FPLGRUF9278</v>
          </cell>
          <cell r="G803" t="str">
            <v>553-MTC Generating &amp; Elect plt</v>
          </cell>
          <cell r="H803">
            <v>52269382.100000001</v>
          </cell>
          <cell r="I803">
            <v>53196201.240000002</v>
          </cell>
          <cell r="J803">
            <v>-926819.14</v>
          </cell>
          <cell r="L803" t="str">
            <v>(553) Maintenance of Generating and Electric Plant</v>
          </cell>
          <cell r="M803">
            <v>0</v>
          </cell>
          <cell r="P803">
            <v>52732791.670000002</v>
          </cell>
        </row>
        <row r="804">
          <cell r="B804">
            <v>554000</v>
          </cell>
          <cell r="F804" t="str">
            <v>9554000</v>
          </cell>
          <cell r="G804" t="str">
            <v>Maint of Misc Other Power Gen Plant</v>
          </cell>
          <cell r="H804">
            <v>4757564.9400000004</v>
          </cell>
          <cell r="I804">
            <v>4563543.93</v>
          </cell>
          <cell r="J804">
            <v>194021.01</v>
          </cell>
          <cell r="P804">
            <v>4660554.4350000005</v>
          </cell>
        </row>
        <row r="805">
          <cell r="B805">
            <v>554139</v>
          </cell>
          <cell r="F805" t="str">
            <v>9554139</v>
          </cell>
          <cell r="G805" t="str">
            <v>Maint Misc Oth PwrGen Plant-A08 Environmental</v>
          </cell>
          <cell r="H805">
            <v>4507991.92</v>
          </cell>
          <cell r="I805">
            <v>42125.73</v>
          </cell>
          <cell r="J805">
            <v>4465866.1900000004</v>
          </cell>
          <cell r="L805">
            <v>0</v>
          </cell>
          <cell r="N805">
            <v>0</v>
          </cell>
          <cell r="P805">
            <v>2275058.8250000002</v>
          </cell>
        </row>
        <row r="806">
          <cell r="B806" t="str">
            <v>PLGRUF9279</v>
          </cell>
          <cell r="F806" t="str">
            <v>FPLGRUF9279</v>
          </cell>
          <cell r="G806" t="str">
            <v>554-Maint Misc Other Pwr Gen Plt</v>
          </cell>
          <cell r="H806">
            <v>9265556.8599999994</v>
          </cell>
          <cell r="I806">
            <v>4605669.66</v>
          </cell>
          <cell r="J806">
            <v>4659887.2</v>
          </cell>
          <cell r="L806" t="str">
            <v>(554) Maintenance of Miscellaneous Other Power Generation Plant</v>
          </cell>
          <cell r="M806">
            <v>0</v>
          </cell>
          <cell r="P806">
            <v>6935613.2599999998</v>
          </cell>
        </row>
        <row r="807">
          <cell r="B807" t="str">
            <v>PLGRUF9287</v>
          </cell>
          <cell r="F807" t="str">
            <v>FPLGRUF9287</v>
          </cell>
          <cell r="G807" t="str">
            <v>Other Power Generation</v>
          </cell>
          <cell r="H807">
            <v>85044395.849999994</v>
          </cell>
          <cell r="I807">
            <v>75223907.569999993</v>
          </cell>
          <cell r="J807">
            <v>9820488.2799999993</v>
          </cell>
          <cell r="L807">
            <v>0</v>
          </cell>
          <cell r="N807">
            <v>0</v>
          </cell>
          <cell r="P807">
            <v>80134151.709999993</v>
          </cell>
        </row>
        <row r="808">
          <cell r="B808">
            <v>568000</v>
          </cell>
          <cell r="F808" t="str">
            <v>9568000</v>
          </cell>
          <cell r="G808" t="str">
            <v>Maintenance Supervision &amp; Engineering</v>
          </cell>
          <cell r="H808">
            <v>656273.23</v>
          </cell>
          <cell r="I808">
            <v>653646.1</v>
          </cell>
          <cell r="J808">
            <v>2627.13</v>
          </cell>
          <cell r="P808">
            <v>654959.66500000004</v>
          </cell>
        </row>
        <row r="809">
          <cell r="B809" t="str">
            <v>PLGRUF9280</v>
          </cell>
          <cell r="F809" t="str">
            <v>FPLGRUF9280</v>
          </cell>
          <cell r="G809" t="str">
            <v>568-Supervision &amp; Engineering</v>
          </cell>
          <cell r="H809">
            <v>656273.23</v>
          </cell>
          <cell r="I809">
            <v>653646.1</v>
          </cell>
          <cell r="J809">
            <v>2627.13</v>
          </cell>
          <cell r="L809" t="str">
            <v>(568) Maintenance Supervision and Engineering</v>
          </cell>
          <cell r="M809">
            <v>0</v>
          </cell>
          <cell r="N809">
            <v>0</v>
          </cell>
          <cell r="P809">
            <v>654959.66500000004</v>
          </cell>
        </row>
        <row r="810">
          <cell r="B810">
            <v>569000</v>
          </cell>
          <cell r="F810" t="str">
            <v>9569000</v>
          </cell>
          <cell r="G810" t="str">
            <v>Maintenance of Structures</v>
          </cell>
          <cell r="H810">
            <v>318552.34000000003</v>
          </cell>
          <cell r="I810">
            <v>343300.34</v>
          </cell>
          <cell r="J810">
            <v>-24748</v>
          </cell>
          <cell r="P810">
            <v>330926.34000000003</v>
          </cell>
        </row>
        <row r="811">
          <cell r="B811">
            <v>569039</v>
          </cell>
          <cell r="F811" t="str">
            <v>9569039</v>
          </cell>
          <cell r="G811" t="str">
            <v>Maintenance of Structures-A08 Environmental</v>
          </cell>
          <cell r="H811">
            <v>155479.82999999999</v>
          </cell>
          <cell r="I811">
            <v>198823.78</v>
          </cell>
          <cell r="J811">
            <v>-43343.95</v>
          </cell>
          <cell r="P811">
            <v>177151.80499999999</v>
          </cell>
        </row>
        <row r="812">
          <cell r="B812" t="str">
            <v>PLGRUF9282</v>
          </cell>
          <cell r="F812" t="str">
            <v>FPLGRUF9282</v>
          </cell>
          <cell r="G812" t="str">
            <v>569-Maint of Structures</v>
          </cell>
          <cell r="H812">
            <v>474032.17</v>
          </cell>
          <cell r="I812">
            <v>542124.12</v>
          </cell>
          <cell r="J812">
            <v>-68091.95</v>
          </cell>
          <cell r="L812" t="str">
            <v>(569) Maintenance of Structures</v>
          </cell>
          <cell r="M812">
            <v>0</v>
          </cell>
          <cell r="N812">
            <v>0</v>
          </cell>
          <cell r="P812">
            <v>508078.14500000002</v>
          </cell>
        </row>
        <row r="813">
          <cell r="B813">
            <v>569100</v>
          </cell>
          <cell r="F813" t="str">
            <v>9569100</v>
          </cell>
          <cell r="G813" t="str">
            <v>Maintenance of Computer Hardware</v>
          </cell>
          <cell r="H813">
            <v>1835783.81</v>
          </cell>
          <cell r="I813">
            <v>986381.41</v>
          </cell>
          <cell r="J813">
            <v>849402.4</v>
          </cell>
          <cell r="L813">
            <v>0</v>
          </cell>
          <cell r="N813">
            <v>0</v>
          </cell>
          <cell r="P813">
            <v>1411082.61</v>
          </cell>
        </row>
        <row r="814">
          <cell r="B814" t="str">
            <v>PLGRUF9283</v>
          </cell>
          <cell r="F814" t="str">
            <v>FPLGRUF9283</v>
          </cell>
          <cell r="G814" t="str">
            <v>569-MNTC Struct-Computer Hardware</v>
          </cell>
          <cell r="H814">
            <v>1835783.81</v>
          </cell>
          <cell r="I814">
            <v>986381.41</v>
          </cell>
          <cell r="J814">
            <v>849402.4</v>
          </cell>
          <cell r="L814" t="str">
            <v>(569.1) Maintenance of Computer Hardware</v>
          </cell>
          <cell r="M814">
            <v>0</v>
          </cell>
          <cell r="P814">
            <v>1411082.61</v>
          </cell>
        </row>
        <row r="815">
          <cell r="B815">
            <v>569200</v>
          </cell>
          <cell r="F815" t="str">
            <v>9569200</v>
          </cell>
          <cell r="G815" t="str">
            <v>Maintenance of Computer Software</v>
          </cell>
          <cell r="H815">
            <v>1619105.62</v>
          </cell>
          <cell r="I815">
            <v>2301286.52</v>
          </cell>
          <cell r="J815">
            <v>-682180.9</v>
          </cell>
          <cell r="P815">
            <v>1960196.07</v>
          </cell>
        </row>
        <row r="816">
          <cell r="B816" t="str">
            <v>PLGRUF9284</v>
          </cell>
          <cell r="F816" t="str">
            <v>FPLGRUF9284</v>
          </cell>
          <cell r="G816" t="str">
            <v>569-MNTC Struct-Computer Software</v>
          </cell>
          <cell r="H816">
            <v>1619105.62</v>
          </cell>
          <cell r="I816">
            <v>2301286.52</v>
          </cell>
          <cell r="J816">
            <v>-682180.9</v>
          </cell>
          <cell r="L816" t="str">
            <v>(569.2) Maintenance of Computer Software</v>
          </cell>
          <cell r="M816">
            <v>0</v>
          </cell>
          <cell r="N816">
            <v>0</v>
          </cell>
          <cell r="P816">
            <v>1960196.07</v>
          </cell>
        </row>
        <row r="817">
          <cell r="B817">
            <v>569300</v>
          </cell>
          <cell r="F817" t="str">
            <v>9569300</v>
          </cell>
          <cell r="G817" t="str">
            <v>Maintenance of Communication Equipment</v>
          </cell>
          <cell r="H817">
            <v>1054425.51</v>
          </cell>
          <cell r="I817">
            <v>3399096.96</v>
          </cell>
          <cell r="J817">
            <v>-2344671.4500000002</v>
          </cell>
          <cell r="P817">
            <v>2226761.2349999999</v>
          </cell>
        </row>
        <row r="818">
          <cell r="B818" t="str">
            <v>PLGRUF9285</v>
          </cell>
          <cell r="F818" t="str">
            <v>FPLGRUF9285</v>
          </cell>
          <cell r="G818" t="str">
            <v>569-MNTC STRUCT-COMPUTER SOFTWARE</v>
          </cell>
          <cell r="H818">
            <v>1054425.51</v>
          </cell>
          <cell r="I818">
            <v>3399096.96</v>
          </cell>
          <cell r="J818">
            <v>-2344671.4500000002</v>
          </cell>
          <cell r="L818" t="str">
            <v>(569.3) Maintenance of Communication Equipment</v>
          </cell>
          <cell r="M818">
            <v>0</v>
          </cell>
          <cell r="P818">
            <v>2226761.2349999999</v>
          </cell>
        </row>
        <row r="819">
          <cell r="B819">
            <v>570000</v>
          </cell>
          <cell r="F819" t="str">
            <v>9570000</v>
          </cell>
          <cell r="G819" t="str">
            <v>Maintenance of Station Equipment</v>
          </cell>
          <cell r="H819">
            <v>6477303.2300000004</v>
          </cell>
          <cell r="I819">
            <v>6022403.0199999996</v>
          </cell>
          <cell r="J819">
            <v>454900.21</v>
          </cell>
          <cell r="L819">
            <v>0</v>
          </cell>
          <cell r="N819">
            <v>0</v>
          </cell>
          <cell r="P819">
            <v>6249853.125</v>
          </cell>
        </row>
        <row r="820">
          <cell r="B820">
            <v>570199</v>
          </cell>
          <cell r="F820" t="str">
            <v>9570199</v>
          </cell>
          <cell r="G820" t="str">
            <v>Maintenance Station Equipment-A08 Environmental</v>
          </cell>
          <cell r="H820">
            <v>1710039.72</v>
          </cell>
          <cell r="I820">
            <v>1176912.6399999999</v>
          </cell>
          <cell r="J820">
            <v>533127.07999999996</v>
          </cell>
          <cell r="P820">
            <v>1443476.18</v>
          </cell>
        </row>
        <row r="821">
          <cell r="B821" t="str">
            <v>PLGRUF9288</v>
          </cell>
          <cell r="F821" t="str">
            <v>FPLGRUF9288</v>
          </cell>
          <cell r="G821" t="str">
            <v>570-Maint Of Station Equipment</v>
          </cell>
          <cell r="H821">
            <v>8187342.9500000002</v>
          </cell>
          <cell r="I821">
            <v>7199315.6600000001</v>
          </cell>
          <cell r="J821">
            <v>988027.29</v>
          </cell>
          <cell r="L821" t="str">
            <v>(570) Maintenance of Station Equipment</v>
          </cell>
          <cell r="M821">
            <v>0</v>
          </cell>
          <cell r="P821">
            <v>7693329.3049999997</v>
          </cell>
        </row>
        <row r="822">
          <cell r="B822">
            <v>571000</v>
          </cell>
          <cell r="F822" t="str">
            <v>9571000</v>
          </cell>
          <cell r="G822" t="str">
            <v>Maintenance of Overhead Lines</v>
          </cell>
          <cell r="H822">
            <v>9693409.2100000009</v>
          </cell>
          <cell r="I822">
            <v>10896370.289999999</v>
          </cell>
          <cell r="J822">
            <v>-1202961.08</v>
          </cell>
          <cell r="L822">
            <v>0</v>
          </cell>
          <cell r="N822">
            <v>0</v>
          </cell>
          <cell r="P822">
            <v>10294889.75</v>
          </cell>
        </row>
        <row r="823">
          <cell r="B823" t="str">
            <v>PLGRUF9289</v>
          </cell>
          <cell r="F823" t="str">
            <v>FPLGRUF9289</v>
          </cell>
          <cell r="G823" t="str">
            <v>571-Maint Of Overhead Lines</v>
          </cell>
          <cell r="H823">
            <v>9693409.2100000009</v>
          </cell>
          <cell r="I823">
            <v>10896370.289999999</v>
          </cell>
          <cell r="J823">
            <v>-1202961.08</v>
          </cell>
          <cell r="L823" t="str">
            <v>(571) Maintenance of Overhead Lines</v>
          </cell>
          <cell r="M823">
            <v>0</v>
          </cell>
          <cell r="P823">
            <v>10294889.75</v>
          </cell>
        </row>
        <row r="824">
          <cell r="B824">
            <v>572000</v>
          </cell>
          <cell r="F824" t="str">
            <v>9572000</v>
          </cell>
          <cell r="G824" t="str">
            <v>Maintenance of Underground Lines</v>
          </cell>
          <cell r="H824">
            <v>897440.35</v>
          </cell>
          <cell r="I824">
            <v>959525.91</v>
          </cell>
          <cell r="J824">
            <v>-62085.56</v>
          </cell>
          <cell r="P824">
            <v>928483.13</v>
          </cell>
        </row>
        <row r="825">
          <cell r="B825" t="str">
            <v>PLGRUF9290</v>
          </cell>
          <cell r="F825" t="str">
            <v>FPLGRUF9290</v>
          </cell>
          <cell r="G825" t="str">
            <v>572-Maint Of Underground Lines</v>
          </cell>
          <cell r="H825">
            <v>897440.35</v>
          </cell>
          <cell r="I825">
            <v>959525.91</v>
          </cell>
          <cell r="J825">
            <v>-62085.56</v>
          </cell>
          <cell r="L825" t="str">
            <v>(572) Maintenance of Underground Lines</v>
          </cell>
          <cell r="M825">
            <v>0</v>
          </cell>
          <cell r="N825">
            <v>0</v>
          </cell>
          <cell r="P825">
            <v>928483.13</v>
          </cell>
        </row>
        <row r="826">
          <cell r="B826">
            <v>573000</v>
          </cell>
          <cell r="F826" t="str">
            <v>9573000</v>
          </cell>
          <cell r="G826" t="str">
            <v>Maintenance Misc Transmission Plant</v>
          </cell>
          <cell r="H826">
            <v>565482.16</v>
          </cell>
          <cell r="I826">
            <v>513519.93</v>
          </cell>
          <cell r="J826">
            <v>51962.23</v>
          </cell>
          <cell r="L826">
            <v>0</v>
          </cell>
          <cell r="N826">
            <v>0</v>
          </cell>
          <cell r="P826">
            <v>539501.04500000004</v>
          </cell>
        </row>
        <row r="827">
          <cell r="B827" t="str">
            <v>PLGRUF9291</v>
          </cell>
          <cell r="F827" t="str">
            <v>FPLGRUF9291</v>
          </cell>
          <cell r="G827" t="str">
            <v>573-Maint Misc Transmissions Plant</v>
          </cell>
          <cell r="H827">
            <v>565482.16</v>
          </cell>
          <cell r="I827">
            <v>513519.93</v>
          </cell>
          <cell r="J827">
            <v>51962.23</v>
          </cell>
          <cell r="L827" t="str">
            <v>(573) Maintenance of Miscellaneous Transmission Plant</v>
          </cell>
          <cell r="M827">
            <v>0</v>
          </cell>
          <cell r="P827">
            <v>539501.04500000004</v>
          </cell>
        </row>
        <row r="828">
          <cell r="B828" t="str">
            <v>PLGRUF9292</v>
          </cell>
          <cell r="F828" t="str">
            <v>FPLGRUF9292</v>
          </cell>
          <cell r="G828" t="str">
            <v>Transmission</v>
          </cell>
          <cell r="H828">
            <v>24983295.010000002</v>
          </cell>
          <cell r="I828">
            <v>27451266.899999999</v>
          </cell>
          <cell r="J828">
            <v>-2467971.89</v>
          </cell>
          <cell r="L828">
            <v>0</v>
          </cell>
          <cell r="N828">
            <v>0</v>
          </cell>
          <cell r="P828">
            <v>26217280.954999998</v>
          </cell>
        </row>
        <row r="829">
          <cell r="B829">
            <v>590000</v>
          </cell>
          <cell r="F829" t="str">
            <v>9590000</v>
          </cell>
          <cell r="G829" t="str">
            <v>Maintenance Supervision &amp; Engineering</v>
          </cell>
          <cell r="H829">
            <v>18473689.620000001</v>
          </cell>
          <cell r="I829">
            <v>19137814.390000001</v>
          </cell>
          <cell r="J829">
            <v>-664124.77</v>
          </cell>
          <cell r="P829">
            <v>18805752.005000003</v>
          </cell>
        </row>
        <row r="830">
          <cell r="B830" t="str">
            <v>PLGRUF9293</v>
          </cell>
          <cell r="F830" t="str">
            <v>FPLGRUF9293</v>
          </cell>
          <cell r="G830" t="str">
            <v>590-Supervision &amp; Engineering</v>
          </cell>
          <cell r="H830">
            <v>18473689.620000001</v>
          </cell>
          <cell r="I830">
            <v>19137814.390000001</v>
          </cell>
          <cell r="J830">
            <v>-664124.77</v>
          </cell>
          <cell r="L830" t="str">
            <v>(590) Maintenance Supervision and Engineering</v>
          </cell>
          <cell r="M830">
            <v>0</v>
          </cell>
          <cell r="P830">
            <v>18805752.005000003</v>
          </cell>
        </row>
        <row r="831">
          <cell r="B831">
            <v>591000</v>
          </cell>
          <cell r="F831" t="str">
            <v>9591000</v>
          </cell>
          <cell r="G831" t="str">
            <v>Maintenance of Structures</v>
          </cell>
          <cell r="H831">
            <v>35225.599999999999</v>
          </cell>
          <cell r="I831">
            <v>53350.47</v>
          </cell>
          <cell r="J831">
            <v>-18124.87</v>
          </cell>
          <cell r="L831">
            <v>0</v>
          </cell>
          <cell r="N831">
            <v>0</v>
          </cell>
          <cell r="P831">
            <v>44288.035000000003</v>
          </cell>
        </row>
        <row r="832">
          <cell r="B832">
            <v>591239</v>
          </cell>
          <cell r="F832" t="str">
            <v>9591239</v>
          </cell>
          <cell r="G832" t="str">
            <v>Maintenance of Structures-A08 Environmental</v>
          </cell>
          <cell r="H832">
            <v>616684.71</v>
          </cell>
          <cell r="I832">
            <v>675651.67</v>
          </cell>
          <cell r="J832">
            <v>-58966.96</v>
          </cell>
          <cell r="P832">
            <v>646168.18999999994</v>
          </cell>
        </row>
        <row r="833">
          <cell r="B833" t="str">
            <v>PLGRUF9294</v>
          </cell>
          <cell r="F833" t="str">
            <v>FPLGRUF9294</v>
          </cell>
          <cell r="G833" t="str">
            <v>591-Maint Of Structures</v>
          </cell>
          <cell r="H833">
            <v>651910.31000000006</v>
          </cell>
          <cell r="I833">
            <v>729002.14</v>
          </cell>
          <cell r="J833">
            <v>-77091.83</v>
          </cell>
          <cell r="L833" t="str">
            <v>(591) Maintenance of Structures</v>
          </cell>
          <cell r="M833">
            <v>0</v>
          </cell>
          <cell r="N833">
            <v>0</v>
          </cell>
          <cell r="P833">
            <v>690456.22500000009</v>
          </cell>
        </row>
        <row r="834">
          <cell r="B834">
            <v>592000</v>
          </cell>
          <cell r="F834" t="str">
            <v>9592000</v>
          </cell>
          <cell r="G834" t="str">
            <v>Maintenance of Station Equipment</v>
          </cell>
          <cell r="H834">
            <v>9455188.5700000003</v>
          </cell>
          <cell r="I834">
            <v>7950202.6399999997</v>
          </cell>
          <cell r="J834">
            <v>1504985.93</v>
          </cell>
          <cell r="P834">
            <v>8702695.6050000004</v>
          </cell>
        </row>
        <row r="835">
          <cell r="B835">
            <v>592190</v>
          </cell>
          <cell r="F835" t="str">
            <v>9592190</v>
          </cell>
          <cell r="G835" t="str">
            <v>Maint of Station Equip-Non Recoverable</v>
          </cell>
          <cell r="H835">
            <v>351.73</v>
          </cell>
          <cell r="I835">
            <v>365.08</v>
          </cell>
          <cell r="J835">
            <v>-13.35</v>
          </cell>
          <cell r="L835">
            <v>0</v>
          </cell>
          <cell r="N835">
            <v>0</v>
          </cell>
          <cell r="P835">
            <v>358.40499999999997</v>
          </cell>
        </row>
        <row r="836">
          <cell r="B836">
            <v>592199</v>
          </cell>
          <cell r="F836" t="str">
            <v>9592199</v>
          </cell>
          <cell r="G836" t="str">
            <v>Maiint of Station EquipPollPrevA-08Environmental</v>
          </cell>
          <cell r="H836">
            <v>1628581.54</v>
          </cell>
          <cell r="I836">
            <v>2551193.9700000002</v>
          </cell>
          <cell r="J836">
            <v>-922612.43</v>
          </cell>
          <cell r="P836">
            <v>2089887.7550000001</v>
          </cell>
        </row>
        <row r="837">
          <cell r="B837">
            <v>592800</v>
          </cell>
          <cell r="F837" t="str">
            <v>9592800</v>
          </cell>
          <cell r="G837" t="str">
            <v>Maint of Station Equip-A02 Conservation</v>
          </cell>
          <cell r="H837">
            <v>543295.99</v>
          </cell>
          <cell r="I837">
            <v>567557.18999999994</v>
          </cell>
          <cell r="J837">
            <v>-24261.200000000001</v>
          </cell>
          <cell r="L837">
            <v>0</v>
          </cell>
          <cell r="N837">
            <v>0</v>
          </cell>
          <cell r="P837">
            <v>555426.59</v>
          </cell>
        </row>
        <row r="838">
          <cell r="B838" t="str">
            <v>PLGRUF9295</v>
          </cell>
          <cell r="F838" t="str">
            <v>FPLGRUF9295</v>
          </cell>
          <cell r="G838" t="str">
            <v>592-Maint Of Station Equipment</v>
          </cell>
          <cell r="H838">
            <v>11627417.83</v>
          </cell>
          <cell r="I838">
            <v>11069318.880000001</v>
          </cell>
          <cell r="J838">
            <v>558098.94999999995</v>
          </cell>
          <cell r="L838" t="str">
            <v>(592) Maintenance of Station Equipment</v>
          </cell>
          <cell r="M838">
            <v>0</v>
          </cell>
          <cell r="P838">
            <v>11348368.355</v>
          </cell>
        </row>
        <row r="839">
          <cell r="B839">
            <v>593000</v>
          </cell>
          <cell r="F839" t="str">
            <v>9593000</v>
          </cell>
          <cell r="G839" t="str">
            <v>Maintenance of Overhead Lines</v>
          </cell>
          <cell r="H839">
            <v>105193490.51000001</v>
          </cell>
          <cell r="I839">
            <v>123514910.68000001</v>
          </cell>
          <cell r="J839">
            <v>-18321420.170000002</v>
          </cell>
          <cell r="P839">
            <v>114354200.595</v>
          </cell>
        </row>
        <row r="840">
          <cell r="B840" t="str">
            <v>PLGRUF9296</v>
          </cell>
          <cell r="F840" t="str">
            <v>FPLGRUF9296</v>
          </cell>
          <cell r="G840" t="str">
            <v>593-Maint Of Overhead Lines</v>
          </cell>
          <cell r="H840">
            <v>105193490.51000001</v>
          </cell>
          <cell r="I840">
            <v>123514910.68000001</v>
          </cell>
          <cell r="J840">
            <v>-18321420.170000002</v>
          </cell>
          <cell r="L840" t="str">
            <v>(593) Maintenance of Overhead Lines</v>
          </cell>
          <cell r="M840">
            <v>0</v>
          </cell>
          <cell r="N840">
            <v>0</v>
          </cell>
          <cell r="P840">
            <v>114354200.595</v>
          </cell>
        </row>
        <row r="841">
          <cell r="B841">
            <v>594000</v>
          </cell>
          <cell r="F841" t="str">
            <v>9594000</v>
          </cell>
          <cell r="G841" t="str">
            <v>Maintenance of Underground Lines</v>
          </cell>
          <cell r="H841">
            <v>22100137.489999998</v>
          </cell>
          <cell r="I841">
            <v>28809276.41</v>
          </cell>
          <cell r="J841">
            <v>-6709138.9199999999</v>
          </cell>
          <cell r="P841">
            <v>25454706.949999999</v>
          </cell>
        </row>
        <row r="842">
          <cell r="B842" t="str">
            <v>PLGRUF9297</v>
          </cell>
          <cell r="F842" t="str">
            <v>FPLGRUF9297</v>
          </cell>
          <cell r="G842" t="str">
            <v>594-Maint Of Underground Lines</v>
          </cell>
          <cell r="H842">
            <v>22100137.489999998</v>
          </cell>
          <cell r="I842">
            <v>28809276.41</v>
          </cell>
          <cell r="J842">
            <v>-6709138.9199999999</v>
          </cell>
          <cell r="L842" t="str">
            <v>(594) Maintenance of Underground Lines</v>
          </cell>
          <cell r="M842">
            <v>0</v>
          </cell>
          <cell r="N842">
            <v>0</v>
          </cell>
          <cell r="P842">
            <v>25454706.949999999</v>
          </cell>
        </row>
        <row r="843">
          <cell r="B843">
            <v>595000</v>
          </cell>
          <cell r="F843" t="str">
            <v>9595000</v>
          </cell>
          <cell r="G843" t="str">
            <v>Maintenance of Line Transformers</v>
          </cell>
          <cell r="H843">
            <v>42392.25</v>
          </cell>
          <cell r="I843">
            <v>41210.589999999997</v>
          </cell>
          <cell r="J843">
            <v>1181.6600000000001</v>
          </cell>
          <cell r="P843">
            <v>41801.42</v>
          </cell>
        </row>
        <row r="844">
          <cell r="B844" t="str">
            <v>PLGRUF9298</v>
          </cell>
          <cell r="F844" t="str">
            <v>FPLGRUF9298</v>
          </cell>
          <cell r="G844" t="str">
            <v>595-Maint Of Line Transformers</v>
          </cell>
          <cell r="H844">
            <v>42392.25</v>
          </cell>
          <cell r="I844">
            <v>41210.589999999997</v>
          </cell>
          <cell r="J844">
            <v>1181.6600000000001</v>
          </cell>
          <cell r="L844" t="str">
            <v>(595) Maintenance of Line Transformers</v>
          </cell>
          <cell r="M844">
            <v>0</v>
          </cell>
          <cell r="N844">
            <v>0</v>
          </cell>
          <cell r="P844">
            <v>41801.42</v>
          </cell>
        </row>
        <row r="845">
          <cell r="B845">
            <v>596000</v>
          </cell>
          <cell r="F845" t="str">
            <v>9596000</v>
          </cell>
          <cell r="G845" t="str">
            <v>Maintenance of  Street Lighting &amp; Signal Systems</v>
          </cell>
          <cell r="H845">
            <v>10232858.960000001</v>
          </cell>
          <cell r="I845">
            <v>10210858.15</v>
          </cell>
          <cell r="J845">
            <v>22000.81</v>
          </cell>
          <cell r="P845">
            <v>10221858.555</v>
          </cell>
        </row>
        <row r="846">
          <cell r="B846" t="str">
            <v>PLGRUF9299</v>
          </cell>
          <cell r="F846" t="str">
            <v>FPLGRUF9299</v>
          </cell>
          <cell r="G846" t="str">
            <v>596-MTC Street Lighting &amp; Signal</v>
          </cell>
          <cell r="H846">
            <v>10232858.960000001</v>
          </cell>
          <cell r="I846">
            <v>10210858.15</v>
          </cell>
          <cell r="J846">
            <v>22000.81</v>
          </cell>
          <cell r="L846" t="str">
            <v>(596) Maintenance of Street Lighting and Signal Systems</v>
          </cell>
          <cell r="M846">
            <v>0</v>
          </cell>
          <cell r="N846">
            <v>0</v>
          </cell>
          <cell r="P846">
            <v>10221858.555</v>
          </cell>
        </row>
        <row r="847">
          <cell r="B847">
            <v>597000</v>
          </cell>
          <cell r="F847" t="str">
            <v>9597000</v>
          </cell>
          <cell r="G847" t="str">
            <v>Maintenance of Meters</v>
          </cell>
          <cell r="H847">
            <v>4060286.78</v>
          </cell>
          <cell r="I847">
            <v>5694192.8300000001</v>
          </cell>
          <cell r="J847">
            <v>-1633906.05</v>
          </cell>
          <cell r="L847">
            <v>0</v>
          </cell>
          <cell r="N847">
            <v>0</v>
          </cell>
          <cell r="P847">
            <v>4877239.8049999997</v>
          </cell>
        </row>
        <row r="848">
          <cell r="B848" t="str">
            <v>PLGRUF9300</v>
          </cell>
          <cell r="F848" t="str">
            <v>FPLGRUF9300</v>
          </cell>
          <cell r="G848" t="str">
            <v>597-Maint of Meters</v>
          </cell>
          <cell r="H848">
            <v>4060286.78</v>
          </cell>
          <cell r="I848">
            <v>5694192.8300000001</v>
          </cell>
          <cell r="J848">
            <v>-1633906.05</v>
          </cell>
          <cell r="L848" t="str">
            <v>(597) Maintenance of Meters</v>
          </cell>
          <cell r="M848">
            <v>0</v>
          </cell>
          <cell r="P848">
            <v>4877239.8049999997</v>
          </cell>
        </row>
        <row r="849">
          <cell r="B849">
            <v>598000</v>
          </cell>
          <cell r="F849" t="str">
            <v>9598000</v>
          </cell>
          <cell r="G849" t="str">
            <v>Maintenance of Misc Distribution Plant</v>
          </cell>
          <cell r="H849">
            <v>5962221.5099999998</v>
          </cell>
          <cell r="I849">
            <v>4680185.24</v>
          </cell>
          <cell r="J849">
            <v>1282036.27</v>
          </cell>
          <cell r="L849">
            <v>0</v>
          </cell>
          <cell r="N849">
            <v>0</v>
          </cell>
          <cell r="P849">
            <v>5321203.375</v>
          </cell>
        </row>
        <row r="850">
          <cell r="B850">
            <v>598140</v>
          </cell>
          <cell r="F850" t="str">
            <v>9598140</v>
          </cell>
          <cell r="G850" t="str">
            <v>Maint Distrib Plant-A02 Conservation</v>
          </cell>
          <cell r="H850">
            <v>1103148.9099999999</v>
          </cell>
          <cell r="I850">
            <v>1054585.79</v>
          </cell>
          <cell r="J850">
            <v>48563.12</v>
          </cell>
          <cell r="P850">
            <v>1078867.3500000001</v>
          </cell>
        </row>
        <row r="851">
          <cell r="B851" t="str">
            <v>PLGRUF9301</v>
          </cell>
          <cell r="F851" t="str">
            <v>FPLGRUF9301</v>
          </cell>
          <cell r="G851" t="str">
            <v>598-MTC Misc Distribution Plant</v>
          </cell>
          <cell r="H851">
            <v>7065370.4199999999</v>
          </cell>
          <cell r="I851">
            <v>5734771.0300000003</v>
          </cell>
          <cell r="J851">
            <v>1330599.3899999999</v>
          </cell>
          <cell r="L851" t="str">
            <v>(598) Maintenance of Miscellaneous Distribution Plant</v>
          </cell>
          <cell r="M851">
            <v>0</v>
          </cell>
          <cell r="P851">
            <v>6400070.7249999996</v>
          </cell>
        </row>
        <row r="852">
          <cell r="B852" t="str">
            <v>PLGRUF9315</v>
          </cell>
          <cell r="F852" t="str">
            <v>FPLGRUF9315</v>
          </cell>
          <cell r="G852" t="str">
            <v>Distribution</v>
          </cell>
          <cell r="H852">
            <v>179447554.16999999</v>
          </cell>
          <cell r="I852">
            <v>204941355.09999999</v>
          </cell>
          <cell r="J852">
            <v>-25493800.93</v>
          </cell>
          <cell r="L852">
            <v>0</v>
          </cell>
          <cell r="N852">
            <v>0</v>
          </cell>
          <cell r="P852">
            <v>192194454.63499999</v>
          </cell>
        </row>
        <row r="853">
          <cell r="B853">
            <v>935000</v>
          </cell>
          <cell r="F853" t="str">
            <v>9935000</v>
          </cell>
          <cell r="G853" t="str">
            <v>Maintenance of General Plant</v>
          </cell>
          <cell r="H853">
            <v>11128943.98</v>
          </cell>
          <cell r="I853">
            <v>11220148.109999999</v>
          </cell>
          <cell r="J853">
            <v>-91204.13</v>
          </cell>
          <cell r="L853" t="str">
            <v>(935) Maintenance of General Plant</v>
          </cell>
          <cell r="M853">
            <v>0</v>
          </cell>
          <cell r="P853">
            <v>11174546.045</v>
          </cell>
        </row>
        <row r="854">
          <cell r="B854" t="str">
            <v>PLGRUF9302</v>
          </cell>
          <cell r="F854" t="str">
            <v>FPLGRUF9302</v>
          </cell>
          <cell r="G854" t="str">
            <v>935-Maint Of General Plant</v>
          </cell>
          <cell r="H854">
            <v>11128943.98</v>
          </cell>
          <cell r="I854">
            <v>11220148.109999999</v>
          </cell>
          <cell r="J854">
            <v>-91204.13</v>
          </cell>
          <cell r="P854">
            <v>11174546.045</v>
          </cell>
        </row>
        <row r="855">
          <cell r="B855" t="str">
            <v>PLGRUF9312</v>
          </cell>
          <cell r="F855" t="str">
            <v>FPLGRUF9312</v>
          </cell>
          <cell r="G855" t="str">
            <v>Administrative &amp; General</v>
          </cell>
          <cell r="H855">
            <v>11128943.98</v>
          </cell>
          <cell r="I855">
            <v>11220148.109999999</v>
          </cell>
          <cell r="J855">
            <v>-91204.13</v>
          </cell>
          <cell r="P855">
            <v>11174546.045</v>
          </cell>
        </row>
        <row r="856">
          <cell r="B856" t="str">
            <v>PLGRUF9269</v>
          </cell>
          <cell r="F856" t="str">
            <v>FPLGRUF9269</v>
          </cell>
          <cell r="G856" t="str">
            <v>Maintenance</v>
          </cell>
          <cell r="H856">
            <v>491789823.91000003</v>
          </cell>
          <cell r="I856">
            <v>527183148.38999999</v>
          </cell>
          <cell r="J856">
            <v>-35393324.479999997</v>
          </cell>
          <cell r="L856" t="str">
            <v>Maintenance Expenses (402)</v>
          </cell>
          <cell r="M856">
            <v>0</v>
          </cell>
          <cell r="P856">
            <v>509486486.14999998</v>
          </cell>
        </row>
        <row r="857">
          <cell r="B857">
            <v>403000</v>
          </cell>
          <cell r="F857" t="str">
            <v>9403000</v>
          </cell>
          <cell r="G857" t="str">
            <v>Depreciation Expense</v>
          </cell>
          <cell r="H857">
            <v>1039285860.95</v>
          </cell>
          <cell r="I857">
            <v>966332547.46000004</v>
          </cell>
          <cell r="J857">
            <v>72953313.489999995</v>
          </cell>
          <cell r="L857">
            <v>0</v>
          </cell>
          <cell r="N857">
            <v>0</v>
          </cell>
          <cell r="P857">
            <v>1002809204.205</v>
          </cell>
        </row>
        <row r="858">
          <cell r="B858">
            <v>403002</v>
          </cell>
          <cell r="F858" t="str">
            <v>9403002</v>
          </cell>
          <cell r="G858" t="str">
            <v>Depreciation Exp-A08 Environmental</v>
          </cell>
          <cell r="H858">
            <v>59889949.990000002</v>
          </cell>
          <cell r="I858">
            <v>64994154.109999999</v>
          </cell>
          <cell r="J858">
            <v>-5104204.12</v>
          </cell>
          <cell r="P858">
            <v>62442052.049999997</v>
          </cell>
        </row>
        <row r="859">
          <cell r="B859">
            <v>403078</v>
          </cell>
          <cell r="F859" t="str">
            <v>9403078</v>
          </cell>
          <cell r="G859" t="str">
            <v>Depreciation Exp-Dismantle-A08 Environ</v>
          </cell>
          <cell r="H859">
            <v>453816</v>
          </cell>
          <cell r="I859">
            <v>453816</v>
          </cell>
          <cell r="J859">
            <v>0</v>
          </cell>
          <cell r="L859">
            <v>0</v>
          </cell>
          <cell r="N859">
            <v>0</v>
          </cell>
          <cell r="P859">
            <v>453816</v>
          </cell>
        </row>
        <row r="860">
          <cell r="B860">
            <v>403100</v>
          </cell>
          <cell r="F860" t="str">
            <v>9403100</v>
          </cell>
          <cell r="G860" t="str">
            <v>Depreciation Exp-Asset Retire Oblig</v>
          </cell>
          <cell r="H860">
            <v>1122578.6599999999</v>
          </cell>
          <cell r="I860">
            <v>2273559.46</v>
          </cell>
          <cell r="J860">
            <v>-1150980.8</v>
          </cell>
          <cell r="L860" t="str">
            <v>Depreciation Expense for Asset Retirement Costs (403.1)</v>
          </cell>
          <cell r="M860">
            <v>0</v>
          </cell>
          <cell r="P860">
            <v>1698069.06</v>
          </cell>
        </row>
        <row r="861">
          <cell r="B861">
            <v>403111</v>
          </cell>
          <cell r="F861" t="str">
            <v>9403111</v>
          </cell>
          <cell r="G861" t="str">
            <v>Depreciation Exp-A05 Capacity Clause</v>
          </cell>
          <cell r="H861">
            <v>283.13</v>
          </cell>
          <cell r="I861">
            <v>0</v>
          </cell>
          <cell r="J861">
            <v>283.13</v>
          </cell>
          <cell r="L861">
            <v>0</v>
          </cell>
          <cell r="N861">
            <v>0</v>
          </cell>
          <cell r="P861">
            <v>283.13</v>
          </cell>
        </row>
        <row r="862">
          <cell r="B862">
            <v>403121</v>
          </cell>
          <cell r="F862" t="str">
            <v>9403121</v>
          </cell>
          <cell r="G862" t="str">
            <v>Depreciation Exp-A02 Conservation</v>
          </cell>
          <cell r="H862">
            <v>8488390.3499999996</v>
          </cell>
          <cell r="I862">
            <v>7640256.5199999996</v>
          </cell>
          <cell r="J862">
            <v>848133.83</v>
          </cell>
          <cell r="P862">
            <v>8064323.4349999996</v>
          </cell>
        </row>
        <row r="863">
          <cell r="B863">
            <v>403133</v>
          </cell>
          <cell r="F863" t="str">
            <v>9403133</v>
          </cell>
          <cell r="G863" t="str">
            <v>Depreciation Exp-Oil Backout-FERC Jurisd</v>
          </cell>
          <cell r="H863">
            <v>128460.35</v>
          </cell>
          <cell r="I863">
            <v>130317.12</v>
          </cell>
          <cell r="J863">
            <v>-1856.77</v>
          </cell>
          <cell r="L863">
            <v>0</v>
          </cell>
          <cell r="N863">
            <v>0</v>
          </cell>
          <cell r="P863">
            <v>129388.735</v>
          </cell>
        </row>
        <row r="864">
          <cell r="B864">
            <v>403332</v>
          </cell>
          <cell r="F864" t="str">
            <v>9403332</v>
          </cell>
          <cell r="G864" t="str">
            <v>Depreciation Exp-Dismantlement Fossil</v>
          </cell>
          <cell r="H864">
            <v>17984508</v>
          </cell>
          <cell r="I864">
            <v>17984508</v>
          </cell>
          <cell r="J864">
            <v>0</v>
          </cell>
          <cell r="P864">
            <v>17984508</v>
          </cell>
        </row>
        <row r="865">
          <cell r="B865">
            <v>403333</v>
          </cell>
          <cell r="F865" t="str">
            <v>9403333</v>
          </cell>
          <cell r="G865" t="str">
            <v>Depreciation Exp-Dismant ARO Offset</v>
          </cell>
          <cell r="H865">
            <v>-1991376</v>
          </cell>
          <cell r="I865">
            <v>-1991376</v>
          </cell>
          <cell r="J865">
            <v>0</v>
          </cell>
          <cell r="L865">
            <v>0</v>
          </cell>
          <cell r="N865">
            <v>0</v>
          </cell>
          <cell r="P865">
            <v>-1991376</v>
          </cell>
        </row>
        <row r="866">
          <cell r="B866">
            <v>403410</v>
          </cell>
          <cell r="F866" t="str">
            <v>9403410</v>
          </cell>
          <cell r="G866" t="str">
            <v>Depreciation Exp-Coal Cars A04 Fuel</v>
          </cell>
          <cell r="H866">
            <v>0</v>
          </cell>
          <cell r="I866">
            <v>-151710</v>
          </cell>
          <cell r="J866">
            <v>151710</v>
          </cell>
          <cell r="P866">
            <v>-151710</v>
          </cell>
        </row>
        <row r="867">
          <cell r="B867">
            <v>403420</v>
          </cell>
          <cell r="F867" t="str">
            <v>9403420</v>
          </cell>
          <cell r="G867" t="str">
            <v>Depreciation Exp-Coal Car Offset A04 Fuel</v>
          </cell>
          <cell r="H867">
            <v>0</v>
          </cell>
          <cell r="I867">
            <v>151710</v>
          </cell>
          <cell r="J867">
            <v>-151710</v>
          </cell>
          <cell r="L867">
            <v>0</v>
          </cell>
          <cell r="N867">
            <v>0</v>
          </cell>
          <cell r="P867">
            <v>151710</v>
          </cell>
        </row>
        <row r="868">
          <cell r="B868" t="str">
            <v>PLGRUF9303</v>
          </cell>
          <cell r="F868" t="str">
            <v>FPLGRUF9303</v>
          </cell>
          <cell r="G868" t="str">
            <v>403-Depreciation Expense</v>
          </cell>
          <cell r="H868">
            <v>1125362471.4300001</v>
          </cell>
          <cell r="I868">
            <v>1057817782.67</v>
          </cell>
          <cell r="J868">
            <v>67544688.760000005</v>
          </cell>
          <cell r="L868" t="str">
            <v>Depreciation Expense (403)</v>
          </cell>
          <cell r="M868">
            <v>0</v>
          </cell>
          <cell r="N868">
            <v>0</v>
          </cell>
          <cell r="P868">
            <v>1091590127.05</v>
          </cell>
        </row>
        <row r="869">
          <cell r="B869">
            <v>404000</v>
          </cell>
          <cell r="F869" t="str">
            <v>9404000</v>
          </cell>
          <cell r="G869" t="str">
            <v>Amort Limited-Term Elec Plt</v>
          </cell>
          <cell r="H869">
            <v>135186029.05000001</v>
          </cell>
          <cell r="I869">
            <v>120843249.45999999</v>
          </cell>
          <cell r="J869">
            <v>14342779.59</v>
          </cell>
          <cell r="M869">
            <v>0</v>
          </cell>
          <cell r="P869">
            <v>128014639.255</v>
          </cell>
        </row>
        <row r="870">
          <cell r="B870">
            <v>404003</v>
          </cell>
          <cell r="F870" t="str">
            <v>9404003</v>
          </cell>
          <cell r="G870" t="str">
            <v>Amort Limited-Term Elec Plt-A08 Environ</v>
          </cell>
          <cell r="H870">
            <v>353649.01</v>
          </cell>
          <cell r="I870">
            <v>336136.6</v>
          </cell>
          <cell r="J870">
            <v>17512.41</v>
          </cell>
          <cell r="L870">
            <v>0</v>
          </cell>
          <cell r="M870">
            <v>0</v>
          </cell>
          <cell r="N870">
            <v>0</v>
          </cell>
          <cell r="P870">
            <v>344892.80499999999</v>
          </cell>
        </row>
        <row r="871">
          <cell r="B871">
            <v>404081</v>
          </cell>
          <cell r="F871" t="str">
            <v>9404081</v>
          </cell>
          <cell r="G871" t="str">
            <v>Amort Limited-Term Elec Plt-WCH20</v>
          </cell>
          <cell r="H871">
            <v>-1946824.76</v>
          </cell>
          <cell r="I871">
            <v>-1946825.53</v>
          </cell>
          <cell r="J871">
            <v>0.77</v>
          </cell>
          <cell r="L871">
            <v>0</v>
          </cell>
          <cell r="M871">
            <v>0</v>
          </cell>
          <cell r="N871">
            <v>0</v>
          </cell>
          <cell r="P871">
            <v>-1946825.145</v>
          </cell>
        </row>
        <row r="872">
          <cell r="B872">
            <v>404111</v>
          </cell>
          <cell r="F872" t="str">
            <v>9404111</v>
          </cell>
          <cell r="G872" t="str">
            <v>Amort Limited-Term Elec Plt-A05 Capacity Cllause</v>
          </cell>
          <cell r="H872">
            <v>2050.34</v>
          </cell>
          <cell r="I872">
            <v>0</v>
          </cell>
          <cell r="J872">
            <v>2050.34</v>
          </cell>
          <cell r="M872">
            <v>0</v>
          </cell>
          <cell r="P872">
            <v>2050.34</v>
          </cell>
        </row>
        <row r="873">
          <cell r="B873" t="str">
            <v>PLGRUF9304</v>
          </cell>
          <cell r="F873" t="str">
            <v>FPLGRUF9304</v>
          </cell>
          <cell r="G873" t="str">
            <v>404-Amrt Limited Electric Plant</v>
          </cell>
          <cell r="H873">
            <v>133594903.64</v>
          </cell>
          <cell r="I873">
            <v>119232560.53</v>
          </cell>
          <cell r="J873">
            <v>14362343.109999999</v>
          </cell>
          <cell r="L873" t="str">
            <v>Amort. &amp; Depl. of Utility Plant (404-405)</v>
          </cell>
          <cell r="M873">
            <v>0</v>
          </cell>
          <cell r="N873">
            <v>0</v>
          </cell>
          <cell r="P873">
            <v>126413732.08500001</v>
          </cell>
        </row>
        <row r="874">
          <cell r="B874">
            <v>406000</v>
          </cell>
          <cell r="F874" t="str">
            <v>9406000</v>
          </cell>
          <cell r="G874" t="str">
            <v>Amortiz Elect Plant Acquistion Adjustmnt</v>
          </cell>
          <cell r="H874">
            <v>1660380.72</v>
          </cell>
          <cell r="I874">
            <v>1660380.72</v>
          </cell>
          <cell r="J874">
            <v>0</v>
          </cell>
          <cell r="L874">
            <v>0</v>
          </cell>
          <cell r="M874">
            <v>0</v>
          </cell>
          <cell r="N874">
            <v>0</v>
          </cell>
          <cell r="P874">
            <v>1660380.72</v>
          </cell>
        </row>
        <row r="875">
          <cell r="B875" t="str">
            <v>PLGRUF9305</v>
          </cell>
          <cell r="F875" t="str">
            <v>FPLGRUF9305</v>
          </cell>
          <cell r="G875" t="str">
            <v>406-Acquisition Adjustments</v>
          </cell>
          <cell r="H875">
            <v>1660380.72</v>
          </cell>
          <cell r="I875">
            <v>1660380.72</v>
          </cell>
          <cell r="J875">
            <v>0</v>
          </cell>
          <cell r="L875" t="str">
            <v>Amort. of Utility Plant Acq. Adj. (406)</v>
          </cell>
          <cell r="M875">
            <v>0</v>
          </cell>
          <cell r="N875">
            <v>0</v>
          </cell>
          <cell r="P875">
            <v>1660380.72</v>
          </cell>
        </row>
        <row r="876">
          <cell r="B876">
            <v>405143</v>
          </cell>
          <cell r="F876" t="str">
            <v>9405143</v>
          </cell>
          <cell r="G876" t="str">
            <v>Amort LimitedTrm Plt</v>
          </cell>
          <cell r="H876">
            <v>70105338.709999993</v>
          </cell>
          <cell r="I876">
            <v>64029280.219999999</v>
          </cell>
          <cell r="J876">
            <v>6076058.4900000002</v>
          </cell>
          <cell r="P876">
            <v>67067309.464999996</v>
          </cell>
        </row>
        <row r="877">
          <cell r="B877" t="str">
            <v>PLGRUF9306</v>
          </cell>
          <cell r="F877" t="str">
            <v>FPLGRUF9306</v>
          </cell>
          <cell r="G877" t="str">
            <v>405-Amort Other Electric Plant</v>
          </cell>
          <cell r="H877">
            <v>70105338.709999993</v>
          </cell>
          <cell r="I877">
            <v>64029280.219999999</v>
          </cell>
          <cell r="J877">
            <v>6076058.4900000002</v>
          </cell>
          <cell r="L877" t="str">
            <v>Accretion Expense (411.10)</v>
          </cell>
          <cell r="M877">
            <v>0</v>
          </cell>
          <cell r="P877">
            <v>67067309.464999996</v>
          </cell>
        </row>
        <row r="878">
          <cell r="B878">
            <v>407340</v>
          </cell>
          <cell r="F878" t="str">
            <v>9407340</v>
          </cell>
          <cell r="G878" t="str">
            <v>Reg Debits-Glades Power Park</v>
          </cell>
          <cell r="H878">
            <v>6817900.5</v>
          </cell>
          <cell r="I878">
            <v>6817896</v>
          </cell>
          <cell r="J878">
            <v>4.5</v>
          </cell>
          <cell r="P878">
            <v>6817898.25</v>
          </cell>
        </row>
        <row r="879">
          <cell r="B879">
            <v>407350</v>
          </cell>
          <cell r="F879" t="str">
            <v>9407350</v>
          </cell>
          <cell r="G879" t="str">
            <v>Reg Debits-A03 Storm Recovery</v>
          </cell>
          <cell r="H879">
            <v>34994236.450000003</v>
          </cell>
          <cell r="I879">
            <v>32844121.059999999</v>
          </cell>
          <cell r="J879">
            <v>2150115.39</v>
          </cell>
          <cell r="P879">
            <v>33919178.755000003</v>
          </cell>
        </row>
        <row r="880">
          <cell r="B880">
            <v>407352</v>
          </cell>
          <cell r="F880" t="str">
            <v>9407352</v>
          </cell>
          <cell r="G880" t="str">
            <v>Reg Debits-O/U RecovryTax-A03 Strm Recov</v>
          </cell>
          <cell r="H880">
            <v>-433662.01</v>
          </cell>
          <cell r="I880">
            <v>255261.54</v>
          </cell>
          <cell r="J880">
            <v>-688923.55</v>
          </cell>
          <cell r="P880">
            <v>-89200.235000000001</v>
          </cell>
        </row>
        <row r="881">
          <cell r="B881">
            <v>407370</v>
          </cell>
          <cell r="F881" t="str">
            <v>9407370</v>
          </cell>
          <cell r="G881" t="str">
            <v>Reg Debits-Nuc Cost Recov</v>
          </cell>
          <cell r="H881">
            <v>44646079.030000001</v>
          </cell>
          <cell r="I881">
            <v>141035525.43000001</v>
          </cell>
          <cell r="J881">
            <v>-96389446.400000006</v>
          </cell>
          <cell r="P881">
            <v>92840802.230000004</v>
          </cell>
        </row>
        <row r="882">
          <cell r="B882">
            <v>407372</v>
          </cell>
          <cell r="F882" t="str">
            <v>9407372</v>
          </cell>
          <cell r="G882" t="str">
            <v>Reg Debits-Nuc Cost Recov-Depreciation</v>
          </cell>
          <cell r="H882">
            <v>4512019.93</v>
          </cell>
          <cell r="I882">
            <v>-12553452.060000001</v>
          </cell>
          <cell r="J882">
            <v>17065471.989999998</v>
          </cell>
          <cell r="P882">
            <v>-4020716.0650000004</v>
          </cell>
        </row>
        <row r="883">
          <cell r="B883">
            <v>407373</v>
          </cell>
          <cell r="F883" t="str">
            <v>9407373</v>
          </cell>
          <cell r="G883" t="str">
            <v>Reg Debits-CovertITCDeprLoss-A08 Environ</v>
          </cell>
          <cell r="H883">
            <v>459948</v>
          </cell>
          <cell r="I883">
            <v>459948</v>
          </cell>
          <cell r="J883">
            <v>0</v>
          </cell>
          <cell r="P883">
            <v>459948</v>
          </cell>
        </row>
        <row r="884">
          <cell r="B884">
            <v>407374</v>
          </cell>
          <cell r="F884" t="str">
            <v>9407374</v>
          </cell>
          <cell r="G884" t="str">
            <v>Reg Debits-SpaceCst ITCDeprLoss-A08 Envir</v>
          </cell>
          <cell r="H884">
            <v>192876</v>
          </cell>
          <cell r="I884">
            <v>192876</v>
          </cell>
          <cell r="J884">
            <v>0</v>
          </cell>
          <cell r="P884">
            <v>192876</v>
          </cell>
        </row>
        <row r="885">
          <cell r="B885">
            <v>407375</v>
          </cell>
          <cell r="F885" t="str">
            <v>9407375</v>
          </cell>
          <cell r="G885" t="str">
            <v>Reg Debits-Martin ITCDeprLoss-A08 Envir</v>
          </cell>
          <cell r="H885">
            <v>1295436</v>
          </cell>
          <cell r="I885">
            <v>1295436</v>
          </cell>
          <cell r="J885">
            <v>0</v>
          </cell>
          <cell r="P885">
            <v>1295436</v>
          </cell>
        </row>
        <row r="886">
          <cell r="B886" t="str">
            <v>PLGRUF9307</v>
          </cell>
          <cell r="F886" t="str">
            <v>FPLGRUF9307</v>
          </cell>
          <cell r="G886" t="str">
            <v>407-Regulatory Debits</v>
          </cell>
          <cell r="H886">
            <v>92484833.900000006</v>
          </cell>
          <cell r="I886">
            <v>170347611.97</v>
          </cell>
          <cell r="J886">
            <v>-77862778.069999993</v>
          </cell>
          <cell r="L886" t="str">
            <v>Regulatory Debits (407.3)</v>
          </cell>
          <cell r="M886">
            <v>0</v>
          </cell>
          <cell r="P886">
            <v>131416222.935</v>
          </cell>
        </row>
        <row r="887">
          <cell r="B887">
            <v>407401</v>
          </cell>
          <cell r="F887" t="str">
            <v>9407401</v>
          </cell>
          <cell r="G887" t="str">
            <v>Reg Credits-Nuclear Amortization</v>
          </cell>
          <cell r="H887">
            <v>-6955404</v>
          </cell>
          <cell r="I887">
            <v>-6955404</v>
          </cell>
          <cell r="J887">
            <v>0</v>
          </cell>
          <cell r="L887">
            <v>0</v>
          </cell>
          <cell r="N887">
            <v>0</v>
          </cell>
          <cell r="P887">
            <v>-6955404</v>
          </cell>
        </row>
        <row r="888">
          <cell r="B888">
            <v>407402</v>
          </cell>
          <cell r="F888" t="str">
            <v>9407402</v>
          </cell>
          <cell r="G888" t="str">
            <v>Reg Credits-Convert InvTaxCr-A08 Environ</v>
          </cell>
          <cell r="H888">
            <v>-1464792</v>
          </cell>
          <cell r="I888">
            <v>-1464792</v>
          </cell>
          <cell r="J888">
            <v>0</v>
          </cell>
          <cell r="P888">
            <v>-1464792</v>
          </cell>
        </row>
        <row r="889">
          <cell r="B889">
            <v>407403</v>
          </cell>
          <cell r="F889" t="str">
            <v>9407403</v>
          </cell>
          <cell r="G889" t="str">
            <v>Reg Credits-SpaceCoast InvTaxCr-A08Envir</v>
          </cell>
          <cell r="H889">
            <v>-614268</v>
          </cell>
          <cell r="I889">
            <v>-614268</v>
          </cell>
          <cell r="J889">
            <v>0</v>
          </cell>
          <cell r="P889">
            <v>-614268</v>
          </cell>
        </row>
        <row r="890">
          <cell r="B890">
            <v>407404</v>
          </cell>
          <cell r="F890" t="str">
            <v>9407404</v>
          </cell>
          <cell r="G890" t="str">
            <v>Reg Credits-Convert ITC G/Up-A08 Environ</v>
          </cell>
          <cell r="H890">
            <v>-919896</v>
          </cell>
          <cell r="I890">
            <v>-919896</v>
          </cell>
          <cell r="J890">
            <v>0</v>
          </cell>
          <cell r="P890">
            <v>-919896</v>
          </cell>
        </row>
        <row r="891">
          <cell r="B891">
            <v>407405</v>
          </cell>
          <cell r="F891" t="str">
            <v>9407405</v>
          </cell>
          <cell r="G891" t="str">
            <v>Reg Credits-SpaceCst ITC Grs/Up-A08 Envr</v>
          </cell>
          <cell r="H891">
            <v>-385764</v>
          </cell>
          <cell r="I891">
            <v>-385764</v>
          </cell>
          <cell r="J891">
            <v>0</v>
          </cell>
          <cell r="P891">
            <v>-385764</v>
          </cell>
        </row>
        <row r="892">
          <cell r="B892">
            <v>407406</v>
          </cell>
          <cell r="F892" t="str">
            <v>9407406</v>
          </cell>
          <cell r="G892" t="str">
            <v>Reg Credits-Martin ITC Amortization-A08 Envr</v>
          </cell>
          <cell r="H892">
            <v>-4125576</v>
          </cell>
          <cell r="I892">
            <v>-4125576</v>
          </cell>
          <cell r="J892">
            <v>0</v>
          </cell>
          <cell r="L892">
            <v>0</v>
          </cell>
          <cell r="N892">
            <v>0</v>
          </cell>
          <cell r="P892">
            <v>-4125576</v>
          </cell>
        </row>
        <row r="893">
          <cell r="B893">
            <v>407407</v>
          </cell>
          <cell r="F893" t="str">
            <v>9407407</v>
          </cell>
          <cell r="G893" t="str">
            <v>Reg Credits-Martin ITC G/U Amortization-A08 Envr</v>
          </cell>
          <cell r="H893">
            <v>-2590872</v>
          </cell>
          <cell r="I893">
            <v>-2590872</v>
          </cell>
          <cell r="J893">
            <v>0</v>
          </cell>
          <cell r="P893">
            <v>-2590872</v>
          </cell>
        </row>
        <row r="894">
          <cell r="B894">
            <v>407408</v>
          </cell>
          <cell r="F894" t="str">
            <v>9407408</v>
          </cell>
          <cell r="G894" t="str">
            <v>Reg Credits-Surplus Flowback</v>
          </cell>
          <cell r="H894">
            <v>32788546</v>
          </cell>
          <cell r="I894">
            <v>-154674664</v>
          </cell>
          <cell r="J894">
            <v>187463210</v>
          </cell>
          <cell r="L894">
            <v>0</v>
          </cell>
          <cell r="N894">
            <v>0</v>
          </cell>
          <cell r="P894">
            <v>-60943059</v>
          </cell>
        </row>
        <row r="895">
          <cell r="B895">
            <v>407410</v>
          </cell>
          <cell r="F895" t="str">
            <v>9407410</v>
          </cell>
          <cell r="G895" t="str">
            <v>Reg Credits-Other</v>
          </cell>
          <cell r="H895">
            <v>-1876589.56</v>
          </cell>
          <cell r="I895">
            <v>-1275673.82</v>
          </cell>
          <cell r="J895">
            <v>-600915.74</v>
          </cell>
          <cell r="P895">
            <v>-1576131.69</v>
          </cell>
        </row>
        <row r="896">
          <cell r="B896">
            <v>407411</v>
          </cell>
          <cell r="F896" t="str">
            <v>9407411</v>
          </cell>
          <cell r="G896" t="str">
            <v>Reg Credits-Aviation Trf to FPLGr</v>
          </cell>
          <cell r="H896">
            <v>-1229710.3799999999</v>
          </cell>
          <cell r="I896">
            <v>-1229710.3799999999</v>
          </cell>
          <cell r="J896">
            <v>0</v>
          </cell>
          <cell r="L896">
            <v>0</v>
          </cell>
          <cell r="N896">
            <v>0</v>
          </cell>
          <cell r="P896">
            <v>-1229710.3799999999</v>
          </cell>
        </row>
        <row r="897">
          <cell r="B897">
            <v>407412</v>
          </cell>
          <cell r="F897" t="str">
            <v>9407412</v>
          </cell>
          <cell r="G897" t="str">
            <v>Reg Credits-Avoided AFUDC-FPSC</v>
          </cell>
          <cell r="H897">
            <v>-4393445.37</v>
          </cell>
          <cell r="I897">
            <v>-4362800.42</v>
          </cell>
          <cell r="J897">
            <v>-30644.95</v>
          </cell>
          <cell r="P897">
            <v>-4378122.8949999996</v>
          </cell>
        </row>
        <row r="898">
          <cell r="B898">
            <v>407443</v>
          </cell>
          <cell r="F898" t="str">
            <v>9407443</v>
          </cell>
          <cell r="G898" t="str">
            <v>Reg Credits-Asset Retire Oblig</v>
          </cell>
          <cell r="H898">
            <v>-69236541.459999993</v>
          </cell>
          <cell r="I898">
            <v>-64311681.649999999</v>
          </cell>
          <cell r="J898">
            <v>-4924859.8099999996</v>
          </cell>
          <cell r="P898">
            <v>-66774111.554999992</v>
          </cell>
        </row>
        <row r="899">
          <cell r="B899" t="str">
            <v>PLGRUF9308</v>
          </cell>
          <cell r="F899" t="str">
            <v>FPLGRUF9308</v>
          </cell>
          <cell r="G899" t="str">
            <v>407-Regulatory Credits</v>
          </cell>
          <cell r="H899">
            <v>-61004312.770000003</v>
          </cell>
          <cell r="I899">
            <v>-242911102.27000001</v>
          </cell>
          <cell r="J899">
            <v>181906789.5</v>
          </cell>
          <cell r="L899" t="str">
            <v>(Less) Regulatory Credits (407.4)</v>
          </cell>
          <cell r="M899">
            <v>0</v>
          </cell>
          <cell r="P899">
            <v>-151957707.52000001</v>
          </cell>
        </row>
        <row r="900">
          <cell r="B900" t="str">
            <v>PLGRUF9314</v>
          </cell>
          <cell r="F900" t="str">
            <v>FPLGRUF9314</v>
          </cell>
          <cell r="G900" t="str">
            <v>Depreciation &amp; Amortization</v>
          </cell>
          <cell r="H900">
            <v>1362203615.6300001</v>
          </cell>
          <cell r="I900">
            <v>1170176513.8399999</v>
          </cell>
          <cell r="J900">
            <v>192027101.78999999</v>
          </cell>
          <cell r="M900">
            <v>0</v>
          </cell>
          <cell r="P900">
            <v>1266190064.7350001</v>
          </cell>
        </row>
        <row r="901">
          <cell r="B901">
            <v>409100</v>
          </cell>
          <cell r="F901" t="str">
            <v>9409100</v>
          </cell>
          <cell r="G901" t="str">
            <v>Income Taxes Utility Oper Income-Federal</v>
          </cell>
          <cell r="H901">
            <v>238851126</v>
          </cell>
          <cell r="I901">
            <v>159753169</v>
          </cell>
          <cell r="J901">
            <v>79097957</v>
          </cell>
          <cell r="L901" t="str">
            <v>Income Taxes - Federal (409.1)</v>
          </cell>
          <cell r="M901">
            <v>0</v>
          </cell>
          <cell r="P901">
            <v>199302147.5</v>
          </cell>
        </row>
        <row r="902">
          <cell r="B902">
            <v>409110</v>
          </cell>
          <cell r="F902" t="str">
            <v>9409110</v>
          </cell>
          <cell r="G902" t="str">
            <v>Income Taxes Utility  Oper Income-State</v>
          </cell>
          <cell r="H902">
            <v>67080761</v>
          </cell>
          <cell r="I902">
            <v>41971695</v>
          </cell>
          <cell r="J902">
            <v>25109066</v>
          </cell>
          <cell r="L902" t="str">
            <v xml:space="preserve">             - Other (409.1)</v>
          </cell>
          <cell r="M902">
            <v>0</v>
          </cell>
          <cell r="P902">
            <v>54526228</v>
          </cell>
        </row>
        <row r="903">
          <cell r="B903" t="str">
            <v>PLGRUF9309</v>
          </cell>
          <cell r="F903" t="str">
            <v>FPLGRUF9309</v>
          </cell>
          <cell r="G903" t="str">
            <v>409-income Taxes, Util Oper income</v>
          </cell>
          <cell r="H903">
            <v>305931887</v>
          </cell>
          <cell r="I903">
            <v>201724864</v>
          </cell>
          <cell r="J903">
            <v>104207023</v>
          </cell>
          <cell r="L903">
            <v>0</v>
          </cell>
          <cell r="M903">
            <v>0</v>
          </cell>
          <cell r="P903">
            <v>253828375.5</v>
          </cell>
        </row>
        <row r="904">
          <cell r="B904">
            <v>410101</v>
          </cell>
          <cell r="F904" t="str">
            <v>9410101</v>
          </cell>
          <cell r="G904" t="str">
            <v>Prov DefTax Utility Oper Inc-Fed</v>
          </cell>
          <cell r="H904">
            <v>2159559929</v>
          </cell>
          <cell r="I904">
            <v>2309442498</v>
          </cell>
          <cell r="J904">
            <v>-149882569</v>
          </cell>
          <cell r="P904">
            <v>2234501213.5</v>
          </cell>
        </row>
        <row r="905">
          <cell r="B905">
            <v>410105</v>
          </cell>
          <cell r="F905" t="str">
            <v>9410105</v>
          </cell>
          <cell r="G905" t="str">
            <v>Prov Def Tax Util Op Inc-AFUDC-Federal</v>
          </cell>
          <cell r="H905">
            <v>4066544</v>
          </cell>
          <cell r="I905">
            <v>6458462</v>
          </cell>
          <cell r="J905">
            <v>-2391918</v>
          </cell>
          <cell r="L905">
            <v>0</v>
          </cell>
          <cell r="N905">
            <v>0</v>
          </cell>
          <cell r="P905">
            <v>5262503</v>
          </cell>
        </row>
        <row r="906">
          <cell r="B906">
            <v>410151</v>
          </cell>
          <cell r="F906" t="str">
            <v>9410151</v>
          </cell>
          <cell r="G906" t="str">
            <v>Prov Def Tax-Utility Oper Income-State</v>
          </cell>
          <cell r="H906">
            <v>388179740</v>
          </cell>
          <cell r="I906">
            <v>423498163</v>
          </cell>
          <cell r="J906">
            <v>-35318423</v>
          </cell>
          <cell r="P906">
            <v>405838951.5</v>
          </cell>
        </row>
        <row r="907">
          <cell r="B907">
            <v>410155</v>
          </cell>
          <cell r="F907" t="str">
            <v>9410155</v>
          </cell>
          <cell r="G907" t="str">
            <v>Prov Def Tax-Uti Op Inc-AFUDC-State</v>
          </cell>
          <cell r="H907">
            <v>676220</v>
          </cell>
          <cell r="I907">
            <v>1073969</v>
          </cell>
          <cell r="J907">
            <v>-397749</v>
          </cell>
          <cell r="P907">
            <v>875094.5</v>
          </cell>
        </row>
        <row r="908">
          <cell r="B908" t="str">
            <v>PLGRUF9310</v>
          </cell>
          <cell r="F908" t="str">
            <v>FPLGRUF9310</v>
          </cell>
          <cell r="G908" t="str">
            <v>410-Provision For Def income Tax</v>
          </cell>
          <cell r="H908">
            <v>2552482433</v>
          </cell>
          <cell r="I908">
            <v>2740473092</v>
          </cell>
          <cell r="J908">
            <v>-187990659</v>
          </cell>
          <cell r="L908" t="str">
            <v>Provision for Deferred Income Taxes (410.1)</v>
          </cell>
          <cell r="M908">
            <v>0</v>
          </cell>
          <cell r="P908">
            <v>2646477762.5</v>
          </cell>
        </row>
        <row r="909">
          <cell r="B909">
            <v>411101</v>
          </cell>
          <cell r="F909" t="str">
            <v>9411101</v>
          </cell>
          <cell r="G909" t="str">
            <v>Prov Def Tax-Cr-Ut Op Inc-Federal</v>
          </cell>
          <cell r="H909">
            <v>-1610148459</v>
          </cell>
          <cell r="I909">
            <v>-1777739486</v>
          </cell>
          <cell r="J909">
            <v>167591027</v>
          </cell>
          <cell r="P909">
            <v>-1693943972.5</v>
          </cell>
        </row>
        <row r="910">
          <cell r="B910">
            <v>411105</v>
          </cell>
          <cell r="F910" t="str">
            <v>9411105</v>
          </cell>
          <cell r="G910" t="str">
            <v>Prov Def Tax-Cr-Ut Op Inc-AFUDC Fed</v>
          </cell>
          <cell r="H910">
            <v>-7516269</v>
          </cell>
          <cell r="I910">
            <v>-1277975</v>
          </cell>
          <cell r="J910">
            <v>-6238294</v>
          </cell>
          <cell r="P910">
            <v>-4397122</v>
          </cell>
        </row>
        <row r="911">
          <cell r="B911">
            <v>411151</v>
          </cell>
          <cell r="F911" t="str">
            <v>9411151</v>
          </cell>
          <cell r="G911" t="str">
            <v>Prov Def Tax-Cr-Ut Op Inc-State</v>
          </cell>
          <cell r="H911">
            <v>-326171934</v>
          </cell>
          <cell r="I911">
            <v>-347395775</v>
          </cell>
          <cell r="J911">
            <v>21223841</v>
          </cell>
          <cell r="P911">
            <v>-336783854.5</v>
          </cell>
        </row>
        <row r="912">
          <cell r="B912">
            <v>411155</v>
          </cell>
          <cell r="F912" t="str">
            <v>9411155</v>
          </cell>
          <cell r="G912" t="str">
            <v>Prov Def Tax-Cr-Ut Op Inc-AFUDC State</v>
          </cell>
          <cell r="H912">
            <v>-1249871</v>
          </cell>
          <cell r="I912">
            <v>-212513</v>
          </cell>
          <cell r="J912">
            <v>-1037358</v>
          </cell>
          <cell r="P912">
            <v>-731192</v>
          </cell>
        </row>
        <row r="913">
          <cell r="B913" t="str">
            <v>PLGRUF9311</v>
          </cell>
          <cell r="F913" t="str">
            <v>FPLGRUF9311</v>
          </cell>
          <cell r="G913" t="str">
            <v>411-Provision Def income Tax-Cr.</v>
          </cell>
          <cell r="H913">
            <v>-1945086533</v>
          </cell>
          <cell r="I913">
            <v>-2126625749</v>
          </cell>
          <cell r="J913">
            <v>181539216</v>
          </cell>
          <cell r="L913" t="str">
            <v>(Less) Provision for Deferred Income Taxes-Cr. (411.1)</v>
          </cell>
          <cell r="M913">
            <v>0</v>
          </cell>
          <cell r="P913">
            <v>-2035856141</v>
          </cell>
        </row>
        <row r="914">
          <cell r="B914">
            <v>411460</v>
          </cell>
          <cell r="F914" t="str">
            <v>9411460</v>
          </cell>
          <cell r="G914" t="str">
            <v>Invest Tax Credit Adjustments-Util Opns</v>
          </cell>
          <cell r="H914">
            <v>1150705</v>
          </cell>
          <cell r="I914">
            <v>391608</v>
          </cell>
          <cell r="J914">
            <v>759097</v>
          </cell>
          <cell r="P914">
            <v>771156.5</v>
          </cell>
        </row>
        <row r="915">
          <cell r="B915" t="str">
            <v>PLGRUF9313</v>
          </cell>
          <cell r="F915" t="str">
            <v>FPLGRUF9313</v>
          </cell>
          <cell r="G915" t="str">
            <v>411-Investment Tax Credit</v>
          </cell>
          <cell r="H915">
            <v>1150705</v>
          </cell>
          <cell r="I915">
            <v>391608</v>
          </cell>
          <cell r="J915">
            <v>759097</v>
          </cell>
          <cell r="L915" t="str">
            <v>Investment Tax Credit Adj. - Net (411.4)</v>
          </cell>
          <cell r="M915">
            <v>0</v>
          </cell>
          <cell r="P915">
            <v>771156.5</v>
          </cell>
        </row>
        <row r="916">
          <cell r="B916" t="str">
            <v>PLGRUF9322</v>
          </cell>
          <cell r="F916" t="str">
            <v>FPLGRUF9322</v>
          </cell>
          <cell r="G916" t="str">
            <v>Income Taxes</v>
          </cell>
          <cell r="H916">
            <v>914478492</v>
          </cell>
          <cell r="I916">
            <v>815963815</v>
          </cell>
          <cell r="J916">
            <v>98514677</v>
          </cell>
          <cell r="P916">
            <v>865221153.5</v>
          </cell>
        </row>
        <row r="917">
          <cell r="B917">
            <v>408100</v>
          </cell>
          <cell r="F917" t="str">
            <v>9408100</v>
          </cell>
          <cell r="G917" t="str">
            <v>Tax Other Than Inc Tax-Other</v>
          </cell>
          <cell r="H917">
            <v>46308360.530000001</v>
          </cell>
          <cell r="I917">
            <v>58583939.289999999</v>
          </cell>
          <cell r="J917">
            <v>-12275578.76</v>
          </cell>
          <cell r="P917">
            <v>52446149.909999996</v>
          </cell>
        </row>
        <row r="918">
          <cell r="B918">
            <v>408101</v>
          </cell>
          <cell r="F918" t="str">
            <v>9408101</v>
          </cell>
          <cell r="G918" t="str">
            <v>Tax Other Than Inc Tax-Consumer Vend Adj</v>
          </cell>
          <cell r="H918">
            <v>348340.34</v>
          </cell>
          <cell r="I918">
            <v>320259.96000000002</v>
          </cell>
          <cell r="J918">
            <v>28080.38</v>
          </cell>
          <cell r="L918">
            <v>0</v>
          </cell>
          <cell r="N918">
            <v>0</v>
          </cell>
          <cell r="P918">
            <v>334300.15000000002</v>
          </cell>
        </row>
        <row r="919">
          <cell r="B919">
            <v>408105</v>
          </cell>
          <cell r="F919" t="str">
            <v>9408105</v>
          </cell>
          <cell r="G919" t="str">
            <v>Tax Other Than Inc Tax- RealPer Prop Tax</v>
          </cell>
          <cell r="H919">
            <v>397060691.51999998</v>
          </cell>
          <cell r="I919">
            <v>376690653.91000003</v>
          </cell>
          <cell r="J919">
            <v>20370037.609999999</v>
          </cell>
          <cell r="L919">
            <v>0</v>
          </cell>
          <cell r="N919">
            <v>0</v>
          </cell>
          <cell r="P919">
            <v>386875672.71500003</v>
          </cell>
        </row>
        <row r="920">
          <cell r="B920">
            <v>408110</v>
          </cell>
          <cell r="F920" t="str">
            <v>9408110</v>
          </cell>
          <cell r="G920" t="str">
            <v>Tax Other Than Inc Tax-A15 Franchise Tax</v>
          </cell>
          <cell r="H920">
            <v>453071602.85000002</v>
          </cell>
          <cell r="I920">
            <v>435931602.30000001</v>
          </cell>
          <cell r="J920">
            <v>17140000.550000001</v>
          </cell>
          <cell r="P920">
            <v>444501602.57500005</v>
          </cell>
        </row>
        <row r="921">
          <cell r="B921">
            <v>408130</v>
          </cell>
          <cell r="F921" t="str">
            <v>9408130</v>
          </cell>
          <cell r="G921" t="str">
            <v>Tax Oth Than Inc Tax-A14 GrossReceiptsTx</v>
          </cell>
          <cell r="H921">
            <v>262313993.28</v>
          </cell>
          <cell r="I921">
            <v>243045573.52000001</v>
          </cell>
          <cell r="J921">
            <v>19268419.760000002</v>
          </cell>
          <cell r="P921">
            <v>252679783.40000001</v>
          </cell>
        </row>
        <row r="922">
          <cell r="B922">
            <v>408135</v>
          </cell>
          <cell r="F922" t="str">
            <v>9408135</v>
          </cell>
          <cell r="G922" t="str">
            <v>Tax Other Than Inc Tax-Reg Assess Fee</v>
          </cell>
          <cell r="H922">
            <v>7605275.8099999996</v>
          </cell>
          <cell r="I922">
            <v>7190838.5199999996</v>
          </cell>
          <cell r="J922">
            <v>414437.29</v>
          </cell>
          <cell r="L922">
            <v>0</v>
          </cell>
          <cell r="N922">
            <v>0</v>
          </cell>
          <cell r="P922">
            <v>7398057.1649999991</v>
          </cell>
        </row>
        <row r="923">
          <cell r="B923">
            <v>408150</v>
          </cell>
          <cell r="F923" t="str">
            <v>9408150</v>
          </cell>
          <cell r="G923" t="str">
            <v>Tax Oth Than Inc Tax-Occupational  License</v>
          </cell>
          <cell r="H923">
            <v>53841.29</v>
          </cell>
          <cell r="I923">
            <v>56206.19</v>
          </cell>
          <cell r="J923">
            <v>-2364.9</v>
          </cell>
          <cell r="P923">
            <v>55023.740000000005</v>
          </cell>
        </row>
        <row r="924">
          <cell r="B924">
            <v>408172</v>
          </cell>
          <cell r="F924" t="str">
            <v>9408172</v>
          </cell>
          <cell r="G924" t="str">
            <v>Tax Oth Than Inc Tax-PR Tax-A02 Conserv</v>
          </cell>
          <cell r="H924">
            <v>1469128.11</v>
          </cell>
          <cell r="I924">
            <v>1353306.65</v>
          </cell>
          <cell r="J924">
            <v>115821.46</v>
          </cell>
          <cell r="P924">
            <v>1411217.38</v>
          </cell>
        </row>
        <row r="925">
          <cell r="B925">
            <v>408174</v>
          </cell>
          <cell r="F925" t="str">
            <v>9408174</v>
          </cell>
          <cell r="G925" t="str">
            <v>Tax Oth Than Inc Tax-PR Tax-A04 Fuel</v>
          </cell>
          <cell r="H925">
            <v>21712.14</v>
          </cell>
          <cell r="I925">
            <v>14665.1</v>
          </cell>
          <cell r="J925">
            <v>7047.04</v>
          </cell>
          <cell r="P925">
            <v>18188.62</v>
          </cell>
        </row>
        <row r="926">
          <cell r="B926">
            <v>408175</v>
          </cell>
          <cell r="F926" t="str">
            <v>9408175</v>
          </cell>
          <cell r="G926" t="str">
            <v>Tax Oth Than Inc Tax-PR Tax-A05-Capac</v>
          </cell>
          <cell r="H926">
            <v>143649.59</v>
          </cell>
          <cell r="I926">
            <v>129783.95</v>
          </cell>
          <cell r="J926">
            <v>13865.64</v>
          </cell>
          <cell r="P926">
            <v>136716.76999999999</v>
          </cell>
        </row>
        <row r="927">
          <cell r="B927">
            <v>408178</v>
          </cell>
          <cell r="F927" t="str">
            <v>9408178</v>
          </cell>
          <cell r="G927" t="str">
            <v>Tax Oth Than Inc Tax-PR Tax-A08 Environ</v>
          </cell>
          <cell r="H927">
            <v>155249.12</v>
          </cell>
          <cell r="I927">
            <v>131132.51</v>
          </cell>
          <cell r="J927">
            <v>24116.61</v>
          </cell>
          <cell r="L927">
            <v>0</v>
          </cell>
          <cell r="N927">
            <v>0</v>
          </cell>
          <cell r="P927">
            <v>143190.815</v>
          </cell>
        </row>
        <row r="928">
          <cell r="B928">
            <v>408179</v>
          </cell>
          <cell r="F928" t="str">
            <v>9408179</v>
          </cell>
          <cell r="G928" t="str">
            <v>Tax Oth Than Inc Tax-PR Tax-A18-New Nucl</v>
          </cell>
          <cell r="H928">
            <v>-14.29</v>
          </cell>
          <cell r="I928">
            <v>-1205.9100000000001</v>
          </cell>
          <cell r="J928">
            <v>1191.6199999999999</v>
          </cell>
          <cell r="P928">
            <v>-610.1</v>
          </cell>
        </row>
        <row r="929">
          <cell r="B929" t="str">
            <v>PLGRUF9327</v>
          </cell>
          <cell r="F929" t="str">
            <v>FPLGRUF9327</v>
          </cell>
          <cell r="G929" t="str">
            <v>408-Taxes Other Than income Taxes</v>
          </cell>
          <cell r="H929">
            <v>1168551830.29</v>
          </cell>
          <cell r="I929">
            <v>1123446755.99</v>
          </cell>
          <cell r="J929">
            <v>45105074.299999997</v>
          </cell>
          <cell r="L929" t="str">
            <v>Taxes Other Than Income Taxes (408.1)</v>
          </cell>
          <cell r="M929">
            <v>0</v>
          </cell>
          <cell r="P929">
            <v>1145999293.1399999</v>
          </cell>
        </row>
        <row r="930">
          <cell r="B930">
            <v>411610</v>
          </cell>
          <cell r="F930" t="str">
            <v>9411610</v>
          </cell>
          <cell r="G930" t="str">
            <v>Gains from Disposition of Utility Plant</v>
          </cell>
          <cell r="H930">
            <v>-1342979.55</v>
          </cell>
          <cell r="I930">
            <v>-715370.05</v>
          </cell>
          <cell r="J930">
            <v>-627609.5</v>
          </cell>
          <cell r="P930">
            <v>-1029174.8</v>
          </cell>
        </row>
        <row r="931">
          <cell r="B931" t="str">
            <v>PLGRUF9317</v>
          </cell>
          <cell r="F931" t="str">
            <v>FPLGRUF9317</v>
          </cell>
          <cell r="G931" t="str">
            <v>411-Gains Deposit Utly Property</v>
          </cell>
          <cell r="H931">
            <v>-1342979.55</v>
          </cell>
          <cell r="I931">
            <v>-715370.05</v>
          </cell>
          <cell r="J931">
            <v>-627609.5</v>
          </cell>
          <cell r="L931" t="str">
            <v>(Less) Gains from Disp. of Utility Plant (411.6)</v>
          </cell>
          <cell r="M931">
            <v>0</v>
          </cell>
          <cell r="P931">
            <v>-1029174.8</v>
          </cell>
        </row>
        <row r="932">
          <cell r="B932">
            <v>411800</v>
          </cell>
          <cell r="F932" t="str">
            <v>9411800</v>
          </cell>
          <cell r="G932" t="str">
            <v>Gains from Disposition of Allows-A08 Environ</v>
          </cell>
          <cell r="H932">
            <v>-389373.24</v>
          </cell>
          <cell r="I932">
            <v>-553144.30000000005</v>
          </cell>
          <cell r="J932">
            <v>163771.06</v>
          </cell>
          <cell r="L932">
            <v>0</v>
          </cell>
          <cell r="N932">
            <v>0</v>
          </cell>
          <cell r="P932">
            <v>-471258.77</v>
          </cell>
        </row>
        <row r="933">
          <cell r="B933" t="str">
            <v>PLGRUF9319</v>
          </cell>
          <cell r="F933" t="str">
            <v>FPLGRUF9319</v>
          </cell>
          <cell r="G933" t="str">
            <v>411-Gains Deposit Allowances</v>
          </cell>
          <cell r="H933">
            <v>-389373.24</v>
          </cell>
          <cell r="I933">
            <v>-553144.30000000005</v>
          </cell>
          <cell r="J933">
            <v>163771.06</v>
          </cell>
          <cell r="L933" t="str">
            <v>(Less) Gains from Disposition of Allowances (411.8)</v>
          </cell>
          <cell r="M933">
            <v>0</v>
          </cell>
          <cell r="P933">
            <v>-471258.77</v>
          </cell>
        </row>
        <row r="934">
          <cell r="B934" t="str">
            <v>PLGRUF9316</v>
          </cell>
          <cell r="F934" t="str">
            <v>FPLGRUF9316</v>
          </cell>
          <cell r="G934" t="str">
            <v>Gains/Losses Disp Utl Plant</v>
          </cell>
          <cell r="H934">
            <v>-1732352.79</v>
          </cell>
          <cell r="I934">
            <v>-1268514.3500000001</v>
          </cell>
          <cell r="J934">
            <v>-463838.44</v>
          </cell>
          <cell r="L934">
            <v>0</v>
          </cell>
          <cell r="N934">
            <v>0</v>
          </cell>
          <cell r="P934">
            <v>-1500433.57</v>
          </cell>
        </row>
        <row r="935">
          <cell r="B935" t="str">
            <v>PLGRUF938</v>
          </cell>
          <cell r="F935" t="str">
            <v>FPLGRUF938</v>
          </cell>
          <cell r="G935" t="str">
            <v>Operating Expenses</v>
          </cell>
          <cell r="H935">
            <v>9270967825.7700005</v>
          </cell>
          <cell r="I935">
            <v>8554268492.25</v>
          </cell>
          <cell r="J935">
            <v>716699333.51999998</v>
          </cell>
          <cell r="L935" t="str">
            <v>TOTAL Utility Operating Expenses (Enter Total of lines 4 thru 24)</v>
          </cell>
          <cell r="M935">
            <v>0</v>
          </cell>
          <cell r="N935">
            <v>0</v>
          </cell>
          <cell r="P935">
            <v>8912618159.0100002</v>
          </cell>
        </row>
        <row r="936">
          <cell r="B936">
            <v>419110</v>
          </cell>
          <cell r="F936" t="str">
            <v>9419110</v>
          </cell>
          <cell r="G936" t="str">
            <v>AllowForOthFundsUsedDuring Const-A06 BTL</v>
          </cell>
          <cell r="H936">
            <v>-35770043.450000003</v>
          </cell>
          <cell r="I936">
            <v>-55058747.079999998</v>
          </cell>
          <cell r="J936">
            <v>19288703.629999999</v>
          </cell>
          <cell r="P936">
            <v>-45414395.265000001</v>
          </cell>
        </row>
        <row r="937">
          <cell r="B937" t="str">
            <v>PLGRUF9321</v>
          </cell>
          <cell r="F937" t="str">
            <v>FPLGRUF9321</v>
          </cell>
          <cell r="G937" t="str">
            <v>419-Afudc</v>
          </cell>
          <cell r="H937">
            <v>-35770043.450000003</v>
          </cell>
          <cell r="I937">
            <v>-55058747.079999998</v>
          </cell>
          <cell r="J937">
            <v>19288703.629999999</v>
          </cell>
          <cell r="L937" t="str">
            <v>Allowance for Other Funds Used During Construction (419.1)</v>
          </cell>
          <cell r="M937">
            <v>0</v>
          </cell>
          <cell r="P937">
            <v>-45414395.265000001</v>
          </cell>
        </row>
        <row r="938">
          <cell r="B938">
            <v>409200</v>
          </cell>
          <cell r="F938" t="str">
            <v>9409200</v>
          </cell>
          <cell r="G938" t="str">
            <v>IncomeTaxes-OthIncome&amp;Deduct-Fed-A06 BTL</v>
          </cell>
          <cell r="H938">
            <v>-3998893</v>
          </cell>
          <cell r="I938">
            <v>14698311</v>
          </cell>
          <cell r="J938">
            <v>-18697204</v>
          </cell>
          <cell r="L938" t="str">
            <v>Income Taxes-Federal (409.2)</v>
          </cell>
          <cell r="M938">
            <v>0</v>
          </cell>
          <cell r="P938">
            <v>5349709</v>
          </cell>
        </row>
        <row r="939">
          <cell r="B939">
            <v>409210</v>
          </cell>
          <cell r="F939" t="str">
            <v>9409210</v>
          </cell>
          <cell r="G939" t="str">
            <v>IncomeTaxes-OthInc&amp;Deduct-State-A06 BTL</v>
          </cell>
          <cell r="H939">
            <v>-700242</v>
          </cell>
          <cell r="I939">
            <v>2371585</v>
          </cell>
          <cell r="J939">
            <v>-3071827</v>
          </cell>
          <cell r="L939" t="str">
            <v>Income Taxes-Other (409.2)</v>
          </cell>
          <cell r="M939">
            <v>0</v>
          </cell>
          <cell r="P939">
            <v>835671.5</v>
          </cell>
        </row>
        <row r="940">
          <cell r="B940" t="str">
            <v>PLGRUF9325</v>
          </cell>
          <cell r="F940" t="str">
            <v>FPLGRUF9325</v>
          </cell>
          <cell r="G940" t="str">
            <v>409-income Taxes Oth inc &amp; Deduct</v>
          </cell>
          <cell r="H940">
            <v>-4699135</v>
          </cell>
          <cell r="I940">
            <v>17069896</v>
          </cell>
          <cell r="J940">
            <v>-21769031</v>
          </cell>
          <cell r="P940">
            <v>6185380.5</v>
          </cell>
        </row>
        <row r="941">
          <cell r="B941">
            <v>410203</v>
          </cell>
          <cell r="F941" t="str">
            <v>9410203</v>
          </cell>
          <cell r="G941" t="str">
            <v>Prov Def Tax-Oth-Federal-A06 BTL</v>
          </cell>
          <cell r="H941">
            <v>1406437</v>
          </cell>
          <cell r="I941">
            <v>1250292</v>
          </cell>
          <cell r="J941">
            <v>156145</v>
          </cell>
          <cell r="P941">
            <v>1328364.5</v>
          </cell>
        </row>
        <row r="942">
          <cell r="B942">
            <v>410253</v>
          </cell>
          <cell r="F942" t="str">
            <v>9410253</v>
          </cell>
          <cell r="G942" t="str">
            <v>Prov Def Tax-Other-State-A06 BTL</v>
          </cell>
          <cell r="H942">
            <v>233875</v>
          </cell>
          <cell r="I942">
            <v>207909</v>
          </cell>
          <cell r="J942">
            <v>25966</v>
          </cell>
          <cell r="P942">
            <v>220892</v>
          </cell>
        </row>
        <row r="943">
          <cell r="B943" t="str">
            <v>PLGRUF9326</v>
          </cell>
          <cell r="F943" t="str">
            <v>FPLGRUF9326</v>
          </cell>
          <cell r="G943" t="str">
            <v>410-Provision For Defer income Tax</v>
          </cell>
          <cell r="H943">
            <v>1640312</v>
          </cell>
          <cell r="I943">
            <v>1458201</v>
          </cell>
          <cell r="J943">
            <v>182111</v>
          </cell>
          <cell r="L943" t="str">
            <v>Provision for Deferred Inc. Taxes (410.2)</v>
          </cell>
          <cell r="M943">
            <v>0</v>
          </cell>
          <cell r="P943">
            <v>1549256.5</v>
          </cell>
        </row>
        <row r="944">
          <cell r="B944">
            <v>411203</v>
          </cell>
          <cell r="F944" t="str">
            <v>9411203</v>
          </cell>
          <cell r="G944" t="str">
            <v>Prov Def Tax-Cr-OID-Fed-A06 BTL</v>
          </cell>
          <cell r="H944">
            <v>-11222152</v>
          </cell>
          <cell r="I944">
            <v>-10514750</v>
          </cell>
          <cell r="J944">
            <v>-707402</v>
          </cell>
          <cell r="P944">
            <v>-10868451</v>
          </cell>
        </row>
        <row r="945">
          <cell r="B945">
            <v>411217</v>
          </cell>
          <cell r="F945" t="str">
            <v>9411217</v>
          </cell>
          <cell r="G945" t="str">
            <v>Prov Def Tax-Cr-OID-Storm Fund-Fed-A06 BTL</v>
          </cell>
          <cell r="H945">
            <v>-381326</v>
          </cell>
          <cell r="I945">
            <v>-357526</v>
          </cell>
          <cell r="J945">
            <v>-23800</v>
          </cell>
          <cell r="P945">
            <v>-369426</v>
          </cell>
        </row>
        <row r="946">
          <cell r="B946">
            <v>411253</v>
          </cell>
          <cell r="F946" t="str">
            <v>9411253</v>
          </cell>
          <cell r="G946" t="str">
            <v>PrvDefrd IncTax-Cr-OthInc/Ded-State-A06BTL</v>
          </cell>
          <cell r="H946">
            <v>-1866117</v>
          </cell>
          <cell r="I946">
            <v>-1748484</v>
          </cell>
          <cell r="J946">
            <v>-117633</v>
          </cell>
          <cell r="P946">
            <v>-1807300.5</v>
          </cell>
        </row>
        <row r="947">
          <cell r="B947">
            <v>411267</v>
          </cell>
          <cell r="F947" t="str">
            <v>9411267</v>
          </cell>
          <cell r="G947" t="str">
            <v>Prov Def Tax-Cr-OID-Storm Fund-State-A06 BTL</v>
          </cell>
          <cell r="H947">
            <v>-63410</v>
          </cell>
          <cell r="I947">
            <v>-59452</v>
          </cell>
          <cell r="J947">
            <v>-3958</v>
          </cell>
          <cell r="P947">
            <v>-61431</v>
          </cell>
        </row>
        <row r="948">
          <cell r="B948" t="str">
            <v>PLGRUF9328</v>
          </cell>
          <cell r="F948" t="str">
            <v>FPLGRUF9328</v>
          </cell>
          <cell r="G948" t="str">
            <v>411-Provision Defer income Tax-Cr</v>
          </cell>
          <cell r="H948">
            <v>-13533005</v>
          </cell>
          <cell r="I948">
            <v>-12680212</v>
          </cell>
          <cell r="J948">
            <v>-852793</v>
          </cell>
          <cell r="L948" t="str">
            <v>(Less) Provision for Deferred Income Taxes-Cr. (411.2)</v>
          </cell>
          <cell r="M948">
            <v>0</v>
          </cell>
          <cell r="N948">
            <v>0</v>
          </cell>
          <cell r="P948">
            <v>-13106608.5</v>
          </cell>
        </row>
        <row r="949">
          <cell r="B949" t="str">
            <v>PLGRUF9323</v>
          </cell>
          <cell r="F949" t="str">
            <v>FPLGRUF9323</v>
          </cell>
          <cell r="G949" t="str">
            <v>Income Taxes</v>
          </cell>
          <cell r="H949">
            <v>-16591828</v>
          </cell>
          <cell r="I949">
            <v>5847885</v>
          </cell>
          <cell r="J949">
            <v>-22439713</v>
          </cell>
          <cell r="P949">
            <v>-5371971.5</v>
          </cell>
        </row>
        <row r="950">
          <cell r="B950">
            <v>408200</v>
          </cell>
          <cell r="F950" t="str">
            <v>9408200</v>
          </cell>
          <cell r="G950" t="str">
            <v>Tax Oth Than Inc Tax-Oth Inc Ded-A06 BTL</v>
          </cell>
          <cell r="H950">
            <v>589394.13</v>
          </cell>
          <cell r="I950">
            <v>592293.43000000005</v>
          </cell>
          <cell r="J950">
            <v>-2899.3</v>
          </cell>
          <cell r="L950">
            <v>0</v>
          </cell>
          <cell r="N950">
            <v>0</v>
          </cell>
          <cell r="P950">
            <v>590843.78</v>
          </cell>
        </row>
        <row r="951">
          <cell r="B951" t="str">
            <v>PLGRUF9331</v>
          </cell>
          <cell r="F951" t="str">
            <v>FPLGRUF9331</v>
          </cell>
          <cell r="G951" t="str">
            <v>408-TX Other Than income Taxes</v>
          </cell>
          <cell r="H951">
            <v>589394.13</v>
          </cell>
          <cell r="I951">
            <v>592293.43000000005</v>
          </cell>
          <cell r="J951">
            <v>-2899.3</v>
          </cell>
          <cell r="L951" t="str">
            <v>Taxes Other Than Income Taxes (408.2)</v>
          </cell>
          <cell r="M951">
            <v>0</v>
          </cell>
          <cell r="P951">
            <v>590843.78</v>
          </cell>
        </row>
        <row r="952">
          <cell r="B952">
            <v>418000</v>
          </cell>
          <cell r="F952" t="str">
            <v>9418000</v>
          </cell>
          <cell r="G952" t="str">
            <v>Non-Operating Rental Income-A06 BTL</v>
          </cell>
          <cell r="H952">
            <v>-62469.64</v>
          </cell>
          <cell r="I952">
            <v>-57589.26</v>
          </cell>
          <cell r="J952">
            <v>-4880.38</v>
          </cell>
          <cell r="L952">
            <v>0</v>
          </cell>
          <cell r="N952">
            <v>0</v>
          </cell>
          <cell r="P952">
            <v>-60029.45</v>
          </cell>
        </row>
        <row r="953">
          <cell r="B953" t="str">
            <v>PLGRUF9348</v>
          </cell>
          <cell r="F953" t="str">
            <v>FPLGRUF9348</v>
          </cell>
          <cell r="G953" t="str">
            <v>418-Nonop Rental income</v>
          </cell>
          <cell r="H953">
            <v>-62469.64</v>
          </cell>
          <cell r="I953">
            <v>-57589.26</v>
          </cell>
          <cell r="J953">
            <v>-4880.38</v>
          </cell>
          <cell r="L953" t="str">
            <v>Nonoperating Rental Income (418)</v>
          </cell>
          <cell r="M953">
            <v>0</v>
          </cell>
          <cell r="N953">
            <v>0</v>
          </cell>
          <cell r="P953">
            <v>-60029.45</v>
          </cell>
        </row>
        <row r="954">
          <cell r="B954">
            <v>418100</v>
          </cell>
          <cell r="F954" t="str">
            <v>9418100</v>
          </cell>
          <cell r="G954" t="str">
            <v>Equity in Earnings Subsidiary-A06 BTL</v>
          </cell>
          <cell r="H954">
            <v>-22587401.550000001</v>
          </cell>
          <cell r="I954">
            <v>-20189654.489999998</v>
          </cell>
          <cell r="J954">
            <v>-2397747.06</v>
          </cell>
          <cell r="L954">
            <v>0</v>
          </cell>
          <cell r="N954">
            <v>0</v>
          </cell>
          <cell r="P954">
            <v>-21388528.02</v>
          </cell>
        </row>
        <row r="955">
          <cell r="B955" t="str">
            <v>PLGRUF9338</v>
          </cell>
          <cell r="F955" t="str">
            <v>FPLGRUF9338</v>
          </cell>
          <cell r="G955" t="str">
            <v>418-Equity Earnings Subsidiary Comp</v>
          </cell>
          <cell r="H955">
            <v>-22587401.550000001</v>
          </cell>
          <cell r="I955">
            <v>-20189654.489999998</v>
          </cell>
          <cell r="J955">
            <v>-2397747.06</v>
          </cell>
          <cell r="L955" t="str">
            <v>Equity in Earnings of Subsidiary Companies (418.1)</v>
          </cell>
          <cell r="M955">
            <v>0</v>
          </cell>
          <cell r="P955">
            <v>-21388528.02</v>
          </cell>
        </row>
        <row r="956">
          <cell r="B956">
            <v>419300</v>
          </cell>
          <cell r="F956" t="str">
            <v>9419300</v>
          </cell>
          <cell r="G956" t="str">
            <v>Int &amp; Div Income-Other-A06 BTL</v>
          </cell>
          <cell r="H956">
            <v>-364577.45</v>
          </cell>
          <cell r="I956">
            <v>-382345.33</v>
          </cell>
          <cell r="J956">
            <v>17767.88</v>
          </cell>
          <cell r="L956">
            <v>0</v>
          </cell>
          <cell r="N956">
            <v>0</v>
          </cell>
          <cell r="P956">
            <v>-373461.39</v>
          </cell>
        </row>
        <row r="957">
          <cell r="B957">
            <v>419520</v>
          </cell>
          <cell r="F957" t="str">
            <v>9419520</v>
          </cell>
          <cell r="G957" t="str">
            <v>Int &amp; Div Income-Tax Audit Ref-A06 BTL</v>
          </cell>
          <cell r="H957">
            <v>-4078884</v>
          </cell>
          <cell r="I957">
            <v>-4029334</v>
          </cell>
          <cell r="J957">
            <v>-49550</v>
          </cell>
          <cell r="P957">
            <v>-4054109</v>
          </cell>
        </row>
        <row r="958">
          <cell r="B958">
            <v>419610</v>
          </cell>
          <cell r="F958" t="str">
            <v>9419610</v>
          </cell>
          <cell r="G958" t="str">
            <v>Int &amp; Div Income-Nuc QDecomm Fund-A06 BTL</v>
          </cell>
          <cell r="H958">
            <v>-69830382.060000002</v>
          </cell>
          <cell r="I958">
            <v>-147409660.61000001</v>
          </cell>
          <cell r="J958">
            <v>77579278.549999997</v>
          </cell>
          <cell r="P958">
            <v>-108620021.33500001</v>
          </cell>
        </row>
        <row r="959">
          <cell r="B959">
            <v>419700</v>
          </cell>
          <cell r="F959" t="str">
            <v>9419700</v>
          </cell>
          <cell r="G959" t="str">
            <v>Int &amp; Div Income-Storm Fumd Net-A06 BTL</v>
          </cell>
          <cell r="H959">
            <v>1152914.22</v>
          </cell>
          <cell r="I959">
            <v>1080954.01</v>
          </cell>
          <cell r="J959">
            <v>71960.210000000006</v>
          </cell>
          <cell r="P959">
            <v>1116934.115</v>
          </cell>
        </row>
        <row r="960">
          <cell r="B960">
            <v>419719</v>
          </cell>
          <cell r="F960" t="str">
            <v>9419719</v>
          </cell>
          <cell r="G960" t="str">
            <v>Int &amp; Div Income-NonQual Fund Reclass-A06 BTL</v>
          </cell>
          <cell r="H960">
            <v>11722846.93</v>
          </cell>
          <cell r="I960">
            <v>9121548.4800000004</v>
          </cell>
          <cell r="J960">
            <v>2601298.4500000002</v>
          </cell>
          <cell r="P960">
            <v>10422197.705</v>
          </cell>
        </row>
        <row r="961">
          <cell r="B961">
            <v>419720</v>
          </cell>
          <cell r="F961" t="str">
            <v>9419720</v>
          </cell>
          <cell r="G961" t="str">
            <v>Int &amp; Div Income-Trf Nuc DecoRsvAftTax-A06 BTL</v>
          </cell>
          <cell r="H961">
            <v>22206558.59</v>
          </cell>
          <cell r="I961">
            <v>23046104.890000001</v>
          </cell>
          <cell r="J961">
            <v>-839546.3</v>
          </cell>
          <cell r="L961">
            <v>0</v>
          </cell>
          <cell r="N961">
            <v>0</v>
          </cell>
          <cell r="P961">
            <v>22626331.740000002</v>
          </cell>
        </row>
        <row r="962">
          <cell r="B962">
            <v>419725</v>
          </cell>
          <cell r="F962" t="str">
            <v>9419725</v>
          </cell>
          <cell r="G962" t="str">
            <v>Int &amp; Div Income-Tfr QualResv-AfterTax-A06 BTL</v>
          </cell>
          <cell r="H962">
            <v>69830382.060000002</v>
          </cell>
          <cell r="I962">
            <v>147409660.59999999</v>
          </cell>
          <cell r="J962">
            <v>-77579278.540000007</v>
          </cell>
          <cell r="P962">
            <v>108620021.33</v>
          </cell>
        </row>
        <row r="963">
          <cell r="B963">
            <v>419740</v>
          </cell>
          <cell r="F963" t="str">
            <v>9419740</v>
          </cell>
          <cell r="G963" t="str">
            <v>Int &amp; Div Income-Nuclear-A19 BTL</v>
          </cell>
          <cell r="H963">
            <v>-5592490.1299999999</v>
          </cell>
          <cell r="I963">
            <v>-82259994.609999999</v>
          </cell>
          <cell r="J963">
            <v>76667504.480000004</v>
          </cell>
          <cell r="P963">
            <v>-43926242.369999997</v>
          </cell>
        </row>
        <row r="964">
          <cell r="B964">
            <v>419742</v>
          </cell>
          <cell r="F964" t="str">
            <v>9419742</v>
          </cell>
          <cell r="G964" t="str">
            <v>Int &amp; Div Income-NCRC Recov O&amp;M-A19 BTL</v>
          </cell>
          <cell r="H964">
            <v>615.65</v>
          </cell>
          <cell r="I964">
            <v>-1418.35</v>
          </cell>
          <cell r="J964">
            <v>2034</v>
          </cell>
          <cell r="L964">
            <v>0</v>
          </cell>
          <cell r="N964">
            <v>0</v>
          </cell>
          <cell r="P964">
            <v>-401.34999999999997</v>
          </cell>
        </row>
        <row r="965">
          <cell r="B965">
            <v>419910</v>
          </cell>
          <cell r="F965" t="str">
            <v>9419910</v>
          </cell>
          <cell r="G965" t="str">
            <v>Int &amp; Div Income-SJRPPAccts-A06 BTL</v>
          </cell>
          <cell r="H965">
            <v>-10533.23</v>
          </cell>
          <cell r="I965">
            <v>-11122.72</v>
          </cell>
          <cell r="J965">
            <v>589.49</v>
          </cell>
          <cell r="P965">
            <v>-10827.974999999999</v>
          </cell>
        </row>
        <row r="966">
          <cell r="B966" t="str">
            <v>PLGRUF9339</v>
          </cell>
          <cell r="F966" t="str">
            <v>FPLGRUF9339</v>
          </cell>
          <cell r="G966" t="str">
            <v>419-Interest &amp; Dividend Income</v>
          </cell>
          <cell r="H966">
            <v>25036450.579999998</v>
          </cell>
          <cell r="I966">
            <v>-53435607.640000001</v>
          </cell>
          <cell r="J966">
            <v>78472058.219999999</v>
          </cell>
          <cell r="L966" t="str">
            <v>Interest and Dividend Income (419)</v>
          </cell>
          <cell r="M966">
            <v>0</v>
          </cell>
          <cell r="P966">
            <v>-14199578.530000001</v>
          </cell>
        </row>
        <row r="967">
          <cell r="B967">
            <v>421000</v>
          </cell>
          <cell r="F967" t="str">
            <v>9421000</v>
          </cell>
          <cell r="G967" t="str">
            <v>Miscellaneous Non-Oper Income-A06 BTL</v>
          </cell>
          <cell r="H967">
            <v>124222.57</v>
          </cell>
          <cell r="I967">
            <v>-2427.63</v>
          </cell>
          <cell r="J967">
            <v>126650.2</v>
          </cell>
          <cell r="P967">
            <v>60897.47</v>
          </cell>
        </row>
        <row r="968">
          <cell r="B968" t="str">
            <v>PLGRUF9340</v>
          </cell>
          <cell r="F968" t="str">
            <v>FPLGRUF9340</v>
          </cell>
          <cell r="G968" t="str">
            <v>421-Misc Nonop income</v>
          </cell>
          <cell r="H968">
            <v>124222.57</v>
          </cell>
          <cell r="I968">
            <v>-2427.63</v>
          </cell>
          <cell r="J968">
            <v>126650.2</v>
          </cell>
          <cell r="L968" t="str">
            <v>Miscellaneous Nonoperating Income (421)</v>
          </cell>
          <cell r="M968">
            <v>0</v>
          </cell>
          <cell r="P968">
            <v>60897.47</v>
          </cell>
        </row>
        <row r="969">
          <cell r="B969">
            <v>421111</v>
          </cell>
          <cell r="F969" t="str">
            <v>9421111</v>
          </cell>
          <cell r="G969" t="str">
            <v>Gain on Disp of Prop-Non-Utility-A06 BTL</v>
          </cell>
          <cell r="H969">
            <v>-6231.6</v>
          </cell>
          <cell r="I969">
            <v>0</v>
          </cell>
          <cell r="J969">
            <v>-6231.6</v>
          </cell>
          <cell r="L969">
            <v>0</v>
          </cell>
          <cell r="N969">
            <v>0</v>
          </cell>
          <cell r="P969">
            <v>-6231.6</v>
          </cell>
        </row>
        <row r="970">
          <cell r="B970" t="str">
            <v>PLGRUF9342</v>
          </cell>
          <cell r="F970" t="str">
            <v>FPLGRUF9342</v>
          </cell>
          <cell r="G970" t="str">
            <v>421-Gain On Disposit Prpty</v>
          </cell>
          <cell r="H970">
            <v>-6231.6</v>
          </cell>
          <cell r="I970">
            <v>0</v>
          </cell>
          <cell r="J970">
            <v>-6231.6</v>
          </cell>
          <cell r="L970">
            <v>0</v>
          </cell>
          <cell r="N970">
            <v>0</v>
          </cell>
          <cell r="P970">
            <v>-6231.6</v>
          </cell>
        </row>
        <row r="971">
          <cell r="B971" t="str">
            <v>PLGRUF9341</v>
          </cell>
          <cell r="F971" t="str">
            <v>FPLGRUF9341</v>
          </cell>
          <cell r="G971" t="str">
            <v>Gain &amp; Loss On Disposit Prpty</v>
          </cell>
          <cell r="H971">
            <v>-6231.6</v>
          </cell>
          <cell r="I971">
            <v>0</v>
          </cell>
          <cell r="J971">
            <v>-6231.6</v>
          </cell>
          <cell r="P971">
            <v>-6231.6</v>
          </cell>
        </row>
        <row r="972">
          <cell r="B972" t="str">
            <v>PLGRUF9324</v>
          </cell>
          <cell r="F972" t="str">
            <v>FPLGRUF9324</v>
          </cell>
          <cell r="G972" t="str">
            <v>Other-Net</v>
          </cell>
          <cell r="H972">
            <v>3093964.49</v>
          </cell>
          <cell r="I972">
            <v>-73092985.590000004</v>
          </cell>
          <cell r="J972">
            <v>76186950.079999998</v>
          </cell>
          <cell r="L972">
            <v>0</v>
          </cell>
          <cell r="N972">
            <v>0</v>
          </cell>
          <cell r="P972">
            <v>-34999510.550000004</v>
          </cell>
        </row>
        <row r="973">
          <cell r="B973">
            <v>426110</v>
          </cell>
          <cell r="F973" t="str">
            <v>9426110</v>
          </cell>
          <cell r="G973" t="str">
            <v>Donations-A06 BTL</v>
          </cell>
          <cell r="H973">
            <v>2945901.15</v>
          </cell>
          <cell r="I973">
            <v>2120195.7200000002</v>
          </cell>
          <cell r="J973">
            <v>825705.43</v>
          </cell>
          <cell r="P973">
            <v>2533048.4350000001</v>
          </cell>
        </row>
        <row r="974">
          <cell r="B974" t="str">
            <v>PLGRUF9358</v>
          </cell>
          <cell r="F974" t="str">
            <v>FPLGRUF9358</v>
          </cell>
          <cell r="G974" t="str">
            <v>426-Donations</v>
          </cell>
          <cell r="H974">
            <v>2945901.15</v>
          </cell>
          <cell r="I974">
            <v>2120195.7200000002</v>
          </cell>
          <cell r="J974">
            <v>825705.43</v>
          </cell>
          <cell r="L974" t="str">
            <v xml:space="preserve">  Donations (426.1)</v>
          </cell>
          <cell r="M974">
            <v>0</v>
          </cell>
          <cell r="N974">
            <v>0</v>
          </cell>
          <cell r="P974">
            <v>2533048.4350000001</v>
          </cell>
        </row>
        <row r="975">
          <cell r="B975">
            <v>426300</v>
          </cell>
          <cell r="F975" t="str">
            <v>9426300</v>
          </cell>
          <cell r="G975" t="str">
            <v>Penalties-A06 BTL</v>
          </cell>
          <cell r="H975">
            <v>40000</v>
          </cell>
          <cell r="I975">
            <v>-18500</v>
          </cell>
          <cell r="J975">
            <v>58500</v>
          </cell>
          <cell r="P975">
            <v>10750</v>
          </cell>
        </row>
        <row r="976">
          <cell r="B976" t="str">
            <v>PLGRUF9360</v>
          </cell>
          <cell r="F976" t="str">
            <v>FPLGRUF9360</v>
          </cell>
          <cell r="G976" t="str">
            <v>426-Penalties</v>
          </cell>
          <cell r="H976">
            <v>40000</v>
          </cell>
          <cell r="I976">
            <v>-18500</v>
          </cell>
          <cell r="J976">
            <v>58500</v>
          </cell>
          <cell r="L976" t="str">
            <v xml:space="preserve">  Penalties (426.3)</v>
          </cell>
          <cell r="M976">
            <v>0</v>
          </cell>
          <cell r="P976">
            <v>10750</v>
          </cell>
        </row>
        <row r="977">
          <cell r="B977">
            <v>426400</v>
          </cell>
          <cell r="F977" t="str">
            <v>9426400</v>
          </cell>
          <cell r="G977" t="str">
            <v>Exp- Civic &amp; Political Activity-A06 BTL</v>
          </cell>
          <cell r="H977">
            <v>18696783.34</v>
          </cell>
          <cell r="I977">
            <v>16141541.82</v>
          </cell>
          <cell r="J977">
            <v>2555241.52</v>
          </cell>
          <cell r="P977">
            <v>17419162.579999998</v>
          </cell>
        </row>
        <row r="978">
          <cell r="B978" t="str">
            <v>PLGRUF9361</v>
          </cell>
          <cell r="F978" t="str">
            <v>FPLGRUF9361</v>
          </cell>
          <cell r="G978" t="str">
            <v>426-Civic, Political and Related Activit</v>
          </cell>
          <cell r="H978">
            <v>18696783.34</v>
          </cell>
          <cell r="I978">
            <v>16141541.82</v>
          </cell>
          <cell r="J978">
            <v>2555241.52</v>
          </cell>
          <cell r="L978" t="str">
            <v xml:space="preserve">  Exp. for Certain Civic, Political &amp; Related Activities (426.4)</v>
          </cell>
          <cell r="M978">
            <v>0</v>
          </cell>
          <cell r="P978">
            <v>17419162.579999998</v>
          </cell>
        </row>
        <row r="979">
          <cell r="B979">
            <v>426500</v>
          </cell>
          <cell r="F979" t="str">
            <v>9426500</v>
          </cell>
          <cell r="G979" t="str">
            <v>Other Misc Income Deductions-A06 BTL</v>
          </cell>
          <cell r="H979">
            <v>10971825.48</v>
          </cell>
          <cell r="I979">
            <v>25665177.829999998</v>
          </cell>
          <cell r="J979">
            <v>-14693352.35</v>
          </cell>
          <cell r="P979">
            <v>18318501.655000001</v>
          </cell>
        </row>
        <row r="980">
          <cell r="B980">
            <v>426550</v>
          </cell>
          <cell r="F980" t="str">
            <v>9426550</v>
          </cell>
          <cell r="G980" t="str">
            <v>Other Deductions-Flagami Amort A06-BTL</v>
          </cell>
          <cell r="H980">
            <v>270892.57</v>
          </cell>
          <cell r="I980">
            <v>203169.78</v>
          </cell>
          <cell r="J980">
            <v>67722.789999999994</v>
          </cell>
          <cell r="P980">
            <v>237031.17499999999</v>
          </cell>
        </row>
        <row r="981">
          <cell r="B981" t="str">
            <v>PLGRUF9362</v>
          </cell>
          <cell r="F981" t="str">
            <v>FPLGRUF9362</v>
          </cell>
          <cell r="G981" t="str">
            <v>426-Other Deductions</v>
          </cell>
          <cell r="H981">
            <v>11242718.050000001</v>
          </cell>
          <cell r="I981">
            <v>25868347.609999999</v>
          </cell>
          <cell r="J981">
            <v>-14625629.560000001</v>
          </cell>
          <cell r="L981" t="str">
            <v xml:space="preserve">  Other Deductions (426.5)</v>
          </cell>
          <cell r="M981">
            <v>0</v>
          </cell>
          <cell r="P981">
            <v>18555532.829999998</v>
          </cell>
        </row>
        <row r="982">
          <cell r="B982" t="str">
            <v>PLGRUF9357</v>
          </cell>
          <cell r="F982" t="str">
            <v>FPLGRUF9357</v>
          </cell>
          <cell r="G982" t="str">
            <v>Deductions</v>
          </cell>
          <cell r="H982">
            <v>32925402.539999999</v>
          </cell>
          <cell r="I982">
            <v>44111585.149999999</v>
          </cell>
          <cell r="J982">
            <v>-11186182.609999999</v>
          </cell>
          <cell r="P982">
            <v>38518493.844999999</v>
          </cell>
        </row>
        <row r="983">
          <cell r="B983" t="str">
            <v>PLGRUF9333</v>
          </cell>
          <cell r="F983" t="str">
            <v>FPLGRUF9333</v>
          </cell>
          <cell r="G983" t="str">
            <v>Other income &amp; (Deductions)</v>
          </cell>
          <cell r="H983">
            <v>-16342504.42</v>
          </cell>
          <cell r="I983">
            <v>-78192262.519999996</v>
          </cell>
          <cell r="J983">
            <v>61849758.100000001</v>
          </cell>
          <cell r="P983">
            <v>-47267383.469999999</v>
          </cell>
        </row>
        <row r="984">
          <cell r="B984">
            <v>427000</v>
          </cell>
          <cell r="F984" t="str">
            <v>9427000</v>
          </cell>
          <cell r="G984" t="str">
            <v>Interest on Long-Term Debt</v>
          </cell>
          <cell r="H984">
            <v>402748170.75</v>
          </cell>
          <cell r="I984">
            <v>383094944.61000001</v>
          </cell>
          <cell r="J984">
            <v>19653226.140000001</v>
          </cell>
          <cell r="P984">
            <v>392921557.68000001</v>
          </cell>
        </row>
        <row r="985">
          <cell r="B985" t="str">
            <v>PLGRUF939</v>
          </cell>
          <cell r="F985" t="str">
            <v>FPLGRUF939</v>
          </cell>
          <cell r="G985" t="str">
            <v>427-Interest On Long-Term Debt</v>
          </cell>
          <cell r="H985">
            <v>402748170.75</v>
          </cell>
          <cell r="I985">
            <v>383094944.61000001</v>
          </cell>
          <cell r="J985">
            <v>19653226.140000001</v>
          </cell>
          <cell r="L985" t="str">
            <v>Interest on Long-Term Debt (427)</v>
          </cell>
          <cell r="M985">
            <v>0</v>
          </cell>
          <cell r="P985">
            <v>392921557.68000001</v>
          </cell>
        </row>
        <row r="986">
          <cell r="B986">
            <v>432000</v>
          </cell>
          <cell r="F986" t="str">
            <v>9432000</v>
          </cell>
          <cell r="G986" t="str">
            <v>Allow Borrow Funds Used Dur Const-Credit</v>
          </cell>
          <cell r="H986">
            <v>-14370114.710000001</v>
          </cell>
          <cell r="I986">
            <v>-25574857.59</v>
          </cell>
          <cell r="J986">
            <v>11204742.880000001</v>
          </cell>
          <cell r="P986">
            <v>-19972486.149999999</v>
          </cell>
        </row>
        <row r="987">
          <cell r="B987" t="str">
            <v>PLGRUF950</v>
          </cell>
          <cell r="F987" t="str">
            <v>FPLGRUF950</v>
          </cell>
          <cell r="G987" t="str">
            <v>432-Allow Brwd Funds Use Dur Cnst</v>
          </cell>
          <cell r="H987">
            <v>-14370114.710000001</v>
          </cell>
          <cell r="I987">
            <v>-25574857.59</v>
          </cell>
          <cell r="J987">
            <v>11204742.880000001</v>
          </cell>
          <cell r="L987" t="str">
            <v>(Less) Allowance for Borrowed Funds Used During Construction-Cr. (432)</v>
          </cell>
          <cell r="M987">
            <v>0</v>
          </cell>
          <cell r="P987">
            <v>-19972486.149999999</v>
          </cell>
        </row>
        <row r="988">
          <cell r="B988">
            <v>428000</v>
          </cell>
          <cell r="F988" t="str">
            <v>9428000</v>
          </cell>
          <cell r="G988" t="str">
            <v>Amortization Debt Discount and Expense</v>
          </cell>
          <cell r="H988">
            <v>5539837.3700000001</v>
          </cell>
          <cell r="I988">
            <v>5032549.0599999996</v>
          </cell>
          <cell r="J988">
            <v>507288.31</v>
          </cell>
          <cell r="P988">
            <v>5286193.2149999999</v>
          </cell>
        </row>
        <row r="989">
          <cell r="B989" t="str">
            <v>PLGRUF952</v>
          </cell>
          <cell r="F989" t="str">
            <v>FPLGRUF952</v>
          </cell>
          <cell r="G989" t="str">
            <v>428-Amort Debt Discount &amp; Expense</v>
          </cell>
          <cell r="H989">
            <v>5539837.3700000001</v>
          </cell>
          <cell r="I989">
            <v>5032549.0599999996</v>
          </cell>
          <cell r="J989">
            <v>507288.31</v>
          </cell>
          <cell r="L989" t="str">
            <v>Amort. of Debt Disc. and Expense (428)</v>
          </cell>
          <cell r="M989">
            <v>0</v>
          </cell>
          <cell r="N989">
            <v>0</v>
          </cell>
          <cell r="P989">
            <v>5286193.2149999999</v>
          </cell>
        </row>
        <row r="990">
          <cell r="B990">
            <v>428100</v>
          </cell>
          <cell r="F990" t="str">
            <v>9428100</v>
          </cell>
          <cell r="G990" t="str">
            <v>Amortization of Loss on Reacquired Debt</v>
          </cell>
          <cell r="H990">
            <v>2247688.3199999998</v>
          </cell>
          <cell r="I990">
            <v>2247688.7000000002</v>
          </cell>
          <cell r="J990">
            <v>-0.38</v>
          </cell>
          <cell r="P990">
            <v>2247688.5099999998</v>
          </cell>
        </row>
        <row r="991">
          <cell r="B991" t="str">
            <v>PLGRUF953</v>
          </cell>
          <cell r="F991" t="str">
            <v>FPLGRUF953</v>
          </cell>
          <cell r="G991" t="str">
            <v>428-Amort Loss On Reacquired Debt</v>
          </cell>
          <cell r="H991">
            <v>2247688.3199999998</v>
          </cell>
          <cell r="I991">
            <v>2247688.7000000002</v>
          </cell>
          <cell r="J991">
            <v>-0.38</v>
          </cell>
          <cell r="L991" t="str">
            <v>Amortization of Loss on Reaquired Debt (428.1)</v>
          </cell>
          <cell r="M991">
            <v>0</v>
          </cell>
          <cell r="N991">
            <v>0</v>
          </cell>
          <cell r="P991">
            <v>2247688.5099999998</v>
          </cell>
        </row>
        <row r="992">
          <cell r="B992">
            <v>429100</v>
          </cell>
          <cell r="F992" t="str">
            <v>9429100</v>
          </cell>
          <cell r="G992" t="str">
            <v>Amortization of Gain on Reacquired Debt</v>
          </cell>
          <cell r="H992">
            <v>-208035.12</v>
          </cell>
          <cell r="I992">
            <v>-208035.8</v>
          </cell>
          <cell r="J992">
            <v>0.68</v>
          </cell>
          <cell r="P992">
            <v>-208035.46</v>
          </cell>
        </row>
        <row r="993">
          <cell r="B993" t="str">
            <v>PLGRUF954</v>
          </cell>
          <cell r="F993" t="str">
            <v>FPLGRUF954</v>
          </cell>
          <cell r="G993" t="str">
            <v>429-Amort Gain On Reacuired Debt</v>
          </cell>
          <cell r="H993">
            <v>-208035.12</v>
          </cell>
          <cell r="I993">
            <v>-208035.8</v>
          </cell>
          <cell r="J993">
            <v>0.68</v>
          </cell>
          <cell r="L993" t="str">
            <v>(Less) Amortization of Gain on Reaquired Debt-Credit (429.1)</v>
          </cell>
          <cell r="M993">
            <v>0</v>
          </cell>
          <cell r="N993">
            <v>0</v>
          </cell>
          <cell r="P993">
            <v>-208035.46</v>
          </cell>
        </row>
        <row r="994">
          <cell r="B994">
            <v>431040</v>
          </cell>
          <cell r="F994" t="str">
            <v>9431040</v>
          </cell>
          <cell r="G994" t="str">
            <v>Other Interest Expense</v>
          </cell>
          <cell r="H994">
            <v>-267051.78999999998</v>
          </cell>
          <cell r="I994">
            <v>265588.3</v>
          </cell>
          <cell r="J994">
            <v>-532640.09</v>
          </cell>
          <cell r="L994">
            <v>0</v>
          </cell>
          <cell r="N994">
            <v>0</v>
          </cell>
          <cell r="P994">
            <v>-731.74499999999534</v>
          </cell>
        </row>
        <row r="995">
          <cell r="B995">
            <v>431100</v>
          </cell>
          <cell r="F995" t="str">
            <v>9431100</v>
          </cell>
          <cell r="G995" t="str">
            <v>Other Interest Exp-Customer Deposits</v>
          </cell>
          <cell r="H995">
            <v>9189574.0399999991</v>
          </cell>
          <cell r="I995">
            <v>10066573</v>
          </cell>
          <cell r="J995">
            <v>-876998.96</v>
          </cell>
          <cell r="L995">
            <v>0</v>
          </cell>
          <cell r="N995">
            <v>0</v>
          </cell>
          <cell r="P995">
            <v>9628073.5199999996</v>
          </cell>
        </row>
        <row r="996">
          <cell r="B996">
            <v>431470</v>
          </cell>
          <cell r="F996" t="str">
            <v>9431470</v>
          </cell>
          <cell r="G996" t="str">
            <v>Other Interest Exp-Wholesale Refunds</v>
          </cell>
          <cell r="H996">
            <v>0</v>
          </cell>
          <cell r="I996">
            <v>3481.28</v>
          </cell>
          <cell r="J996">
            <v>-3481.28</v>
          </cell>
          <cell r="P996">
            <v>3481.28</v>
          </cell>
        </row>
        <row r="997">
          <cell r="B997">
            <v>431510</v>
          </cell>
          <cell r="F997" t="str">
            <v>9431510</v>
          </cell>
          <cell r="G997" t="str">
            <v>Other Interest Exp-Promissory Notes/Commc Paper</v>
          </cell>
          <cell r="H997">
            <v>424265.51</v>
          </cell>
          <cell r="I997">
            <v>679938.39</v>
          </cell>
          <cell r="J997">
            <v>-255672.88</v>
          </cell>
          <cell r="L997">
            <v>0</v>
          </cell>
          <cell r="N997">
            <v>0</v>
          </cell>
          <cell r="P997">
            <v>552101.94999999995</v>
          </cell>
        </row>
        <row r="998">
          <cell r="B998">
            <v>431520</v>
          </cell>
          <cell r="F998" t="str">
            <v>9431520</v>
          </cell>
          <cell r="G998" t="str">
            <v>Other Interest Exp-Tax Audits</v>
          </cell>
          <cell r="H998">
            <v>5606279.3700000001</v>
          </cell>
          <cell r="I998">
            <v>5619628.6900000004</v>
          </cell>
          <cell r="J998">
            <v>-13349.32</v>
          </cell>
          <cell r="P998">
            <v>5612954.0300000003</v>
          </cell>
        </row>
        <row r="999">
          <cell r="B999">
            <v>431535</v>
          </cell>
          <cell r="F999" t="str">
            <v>9431535</v>
          </cell>
          <cell r="G999" t="str">
            <v>Other Interest Exp-Commitment Fees</v>
          </cell>
          <cell r="H999">
            <v>6722866.7599999998</v>
          </cell>
          <cell r="I999">
            <v>7519840.0899999999</v>
          </cell>
          <cell r="J999">
            <v>-796973.33</v>
          </cell>
          <cell r="L999">
            <v>0</v>
          </cell>
          <cell r="N999">
            <v>0</v>
          </cell>
          <cell r="P999">
            <v>7121353.4249999998</v>
          </cell>
        </row>
        <row r="1000">
          <cell r="B1000">
            <v>431800</v>
          </cell>
          <cell r="F1000" t="str">
            <v>9431800</v>
          </cell>
          <cell r="G1000" t="str">
            <v>Other Interest Exp-Term Loan</v>
          </cell>
          <cell r="H1000">
            <v>0</v>
          </cell>
          <cell r="I1000">
            <v>1147705.1399999999</v>
          </cell>
          <cell r="J1000">
            <v>-1147705.1399999999</v>
          </cell>
          <cell r="P1000">
            <v>1147705.1399999999</v>
          </cell>
        </row>
        <row r="1001">
          <cell r="B1001" t="str">
            <v>PLGRUF9345</v>
          </cell>
          <cell r="F1001" t="str">
            <v>FPLGRUF9345</v>
          </cell>
          <cell r="G1001" t="str">
            <v>431-Other Interest Expense</v>
          </cell>
          <cell r="H1001">
            <v>21675933.890000001</v>
          </cell>
          <cell r="I1001">
            <v>25302754.890000001</v>
          </cell>
          <cell r="J1001">
            <v>-3626821</v>
          </cell>
          <cell r="L1001" t="str">
            <v>Other Interest Expense (431)</v>
          </cell>
          <cell r="M1001">
            <v>0</v>
          </cell>
          <cell r="N1001">
            <v>0</v>
          </cell>
          <cell r="P1001">
            <v>23489344.390000001</v>
          </cell>
        </row>
        <row r="1002">
          <cell r="B1002" t="str">
            <v>PLGRUF951</v>
          </cell>
          <cell r="F1002" t="str">
            <v>FPLGRUF951</v>
          </cell>
          <cell r="G1002" t="str">
            <v>Other Interest Expense</v>
          </cell>
          <cell r="H1002">
            <v>29255424.460000001</v>
          </cell>
          <cell r="I1002">
            <v>32374956.850000001</v>
          </cell>
          <cell r="J1002">
            <v>-3119532.39</v>
          </cell>
          <cell r="P1002">
            <v>30815190.655000001</v>
          </cell>
        </row>
        <row r="1003">
          <cell r="B1003" t="str">
            <v>PLGRUF9349</v>
          </cell>
          <cell r="F1003" t="str">
            <v>FPLGRUF9349</v>
          </cell>
          <cell r="G1003" t="str">
            <v>interest Charges</v>
          </cell>
          <cell r="H1003">
            <v>417633480.5</v>
          </cell>
          <cell r="I1003">
            <v>389895043.87</v>
          </cell>
          <cell r="J1003">
            <v>27738436.629999999</v>
          </cell>
          <cell r="L1003" t="str">
            <v>Net Interest Charges (Total of lines 62 thru 69)</v>
          </cell>
          <cell r="M1003">
            <v>0</v>
          </cell>
          <cell r="P1003">
            <v>403764262.185</v>
          </cell>
        </row>
        <row r="1004">
          <cell r="B1004" t="str">
            <v>PLGRUF947</v>
          </cell>
          <cell r="F1004" t="str">
            <v>FPLGRUF947</v>
          </cell>
          <cell r="G1004" t="str">
            <v>Income Statement</v>
          </cell>
          <cell r="H1004">
            <v>-1517069072.3699999</v>
          </cell>
          <cell r="I1004">
            <v>-1348515066.4100001</v>
          </cell>
          <cell r="J1004">
            <v>-168554005.96000001</v>
          </cell>
          <cell r="L1004" t="str">
            <v>Net Income (Total of line 71 and 77)</v>
          </cell>
          <cell r="M1004">
            <v>0</v>
          </cell>
          <cell r="N1004">
            <v>0</v>
          </cell>
          <cell r="P1004">
            <v>-1432792069.3899999</v>
          </cell>
        </row>
        <row r="1005">
          <cell r="B1005" t="str">
            <v>verall Result</v>
          </cell>
          <cell r="F1005" t="str">
            <v>Overall Result</v>
          </cell>
          <cell r="G1005" t="str">
            <v/>
          </cell>
          <cell r="H1005">
            <v>0</v>
          </cell>
          <cell r="I1005">
            <v>0</v>
          </cell>
          <cell r="J1005">
            <v>0</v>
          </cell>
          <cell r="L1005">
            <v>0</v>
          </cell>
          <cell r="N1005">
            <v>0</v>
          </cell>
          <cell r="P1005">
            <v>0</v>
          </cell>
        </row>
        <row r="1006">
          <cell r="H1006">
            <v>0</v>
          </cell>
          <cell r="I1006">
            <v>0</v>
          </cell>
          <cell r="J1006">
            <v>0</v>
          </cell>
        </row>
        <row r="1007">
          <cell r="H1007">
            <v>0</v>
          </cell>
          <cell r="I1007">
            <v>0</v>
          </cell>
          <cell r="J1007">
            <v>0</v>
          </cell>
        </row>
        <row r="1008">
          <cell r="H1008">
            <v>0</v>
          </cell>
          <cell r="I1008">
            <v>-109977917.35000014</v>
          </cell>
        </row>
        <row r="1009">
          <cell r="H1009">
            <v>0</v>
          </cell>
          <cell r="I1009">
            <v>-1660217847.7600002</v>
          </cell>
          <cell r="J1009" t="str">
            <v>Net Income per FF-1</v>
          </cell>
        </row>
        <row r="1010">
          <cell r="H1010">
            <v>0</v>
          </cell>
          <cell r="I1010">
            <v>-1550239930.4100001</v>
          </cell>
          <cell r="J1010" t="str">
            <v>NOI per BW</v>
          </cell>
        </row>
        <row r="1011">
          <cell r="H1011">
            <v>-311702781.35000014</v>
          </cell>
          <cell r="I1011">
            <v>-1348515066.4100001</v>
          </cell>
          <cell r="J1011" t="str">
            <v>Net Income</v>
          </cell>
        </row>
        <row r="1012">
          <cell r="H1012">
            <v>0</v>
          </cell>
          <cell r="I1012">
            <v>-159753169</v>
          </cell>
          <cell r="J1012" t="str">
            <v>Federal Income Tax</v>
          </cell>
        </row>
        <row r="1013">
          <cell r="H1013">
            <v>0</v>
          </cell>
          <cell r="I1013">
            <v>-41971695</v>
          </cell>
          <cell r="J1013" t="str">
            <v>State Income Tax</v>
          </cell>
        </row>
        <row r="1014">
          <cell r="H1014">
            <v>0</v>
          </cell>
          <cell r="I1014">
            <v>0</v>
          </cell>
          <cell r="J1014">
            <v>0</v>
          </cell>
        </row>
        <row r="1015">
          <cell r="H1015">
            <v>0</v>
          </cell>
          <cell r="I1015">
            <v>0</v>
          </cell>
          <cell r="J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</row>
        <row r="1030">
          <cell r="H1030">
            <v>0</v>
          </cell>
          <cell r="I1030">
            <v>0</v>
          </cell>
          <cell r="J1030">
            <v>0</v>
          </cell>
        </row>
        <row r="1031">
          <cell r="H1031">
            <v>0</v>
          </cell>
          <cell r="I1031">
            <v>0</v>
          </cell>
          <cell r="J1031">
            <v>0</v>
          </cell>
        </row>
        <row r="1032">
          <cell r="H1032">
            <v>0</v>
          </cell>
          <cell r="I1032">
            <v>0</v>
          </cell>
          <cell r="J1032">
            <v>0</v>
          </cell>
        </row>
        <row r="1033">
          <cell r="H1033">
            <v>0</v>
          </cell>
          <cell r="I1033">
            <v>0</v>
          </cell>
          <cell r="J1033">
            <v>0</v>
          </cell>
        </row>
        <row r="1034">
          <cell r="H1034">
            <v>0</v>
          </cell>
          <cell r="I1034">
            <v>0</v>
          </cell>
          <cell r="J1034">
            <v>0</v>
          </cell>
        </row>
        <row r="1035">
          <cell r="H1035">
            <v>0</v>
          </cell>
          <cell r="I1035">
            <v>0</v>
          </cell>
          <cell r="J1035">
            <v>0</v>
          </cell>
        </row>
        <row r="1036">
          <cell r="H1036">
            <v>0</v>
          </cell>
          <cell r="I1036">
            <v>0</v>
          </cell>
          <cell r="J1036">
            <v>0</v>
          </cell>
        </row>
        <row r="1037">
          <cell r="H1037">
            <v>0</v>
          </cell>
          <cell r="I1037">
            <v>0</v>
          </cell>
          <cell r="J1037">
            <v>0</v>
          </cell>
        </row>
        <row r="1038">
          <cell r="H1038">
            <v>0</v>
          </cell>
          <cell r="I1038">
            <v>0</v>
          </cell>
          <cell r="J1038">
            <v>0</v>
          </cell>
        </row>
        <row r="1039">
          <cell r="H1039">
            <v>0</v>
          </cell>
          <cell r="I1039">
            <v>0</v>
          </cell>
          <cell r="J1039">
            <v>0</v>
          </cell>
        </row>
        <row r="1040">
          <cell r="H1040">
            <v>0</v>
          </cell>
          <cell r="I1040">
            <v>0</v>
          </cell>
          <cell r="J1040">
            <v>0</v>
          </cell>
        </row>
        <row r="1041">
          <cell r="H1041">
            <v>0</v>
          </cell>
          <cell r="I1041">
            <v>0</v>
          </cell>
          <cell r="J1041">
            <v>0</v>
          </cell>
        </row>
        <row r="1042">
          <cell r="H1042">
            <v>0</v>
          </cell>
          <cell r="I1042">
            <v>0</v>
          </cell>
          <cell r="J1042">
            <v>0</v>
          </cell>
        </row>
        <row r="1043">
          <cell r="H1043">
            <v>0</v>
          </cell>
          <cell r="I1043">
            <v>0</v>
          </cell>
          <cell r="J1043">
            <v>0</v>
          </cell>
        </row>
        <row r="1044">
          <cell r="H1044">
            <v>0</v>
          </cell>
          <cell r="I1044">
            <v>0</v>
          </cell>
          <cell r="J1044">
            <v>0</v>
          </cell>
        </row>
        <row r="1045">
          <cell r="H1045">
            <v>0</v>
          </cell>
          <cell r="I1045">
            <v>0</v>
          </cell>
          <cell r="J1045">
            <v>0</v>
          </cell>
        </row>
        <row r="1046">
          <cell r="H1046">
            <v>0</v>
          </cell>
          <cell r="I1046">
            <v>0</v>
          </cell>
          <cell r="J1046">
            <v>0</v>
          </cell>
        </row>
        <row r="1047">
          <cell r="H1047">
            <v>0</v>
          </cell>
          <cell r="I1047">
            <v>0</v>
          </cell>
          <cell r="J1047">
            <v>0</v>
          </cell>
        </row>
        <row r="1048">
          <cell r="H1048">
            <v>0</v>
          </cell>
          <cell r="I1048">
            <v>0</v>
          </cell>
          <cell r="J1048">
            <v>0</v>
          </cell>
        </row>
        <row r="1049">
          <cell r="H1049">
            <v>0</v>
          </cell>
          <cell r="I1049">
            <v>0</v>
          </cell>
          <cell r="J1049">
            <v>0</v>
          </cell>
        </row>
        <row r="1050">
          <cell r="H1050">
            <v>0</v>
          </cell>
          <cell r="I1050">
            <v>0</v>
          </cell>
          <cell r="J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</row>
        <row r="1052">
          <cell r="H1052">
            <v>0</v>
          </cell>
          <cell r="I1052">
            <v>0</v>
          </cell>
          <cell r="J1052">
            <v>0</v>
          </cell>
        </row>
        <row r="1053">
          <cell r="H1053">
            <v>0</v>
          </cell>
          <cell r="I1053">
            <v>0</v>
          </cell>
          <cell r="J1053">
            <v>0</v>
          </cell>
        </row>
        <row r="1054">
          <cell r="H1054">
            <v>0</v>
          </cell>
          <cell r="I1054">
            <v>0</v>
          </cell>
          <cell r="J1054">
            <v>0</v>
          </cell>
        </row>
        <row r="1055">
          <cell r="H1055">
            <v>0</v>
          </cell>
          <cell r="I1055">
            <v>0</v>
          </cell>
          <cell r="J1055">
            <v>0</v>
          </cell>
        </row>
        <row r="1056">
          <cell r="H1056">
            <v>0</v>
          </cell>
          <cell r="I1056">
            <v>0</v>
          </cell>
          <cell r="J1056">
            <v>0</v>
          </cell>
        </row>
        <row r="1057">
          <cell r="H1057">
            <v>0</v>
          </cell>
          <cell r="I1057">
            <v>0</v>
          </cell>
          <cell r="J1057">
            <v>0</v>
          </cell>
        </row>
        <row r="1058">
          <cell r="H1058">
            <v>0</v>
          </cell>
          <cell r="I1058">
            <v>0</v>
          </cell>
          <cell r="J1058">
            <v>0</v>
          </cell>
        </row>
        <row r="1059">
          <cell r="H1059">
            <v>0</v>
          </cell>
          <cell r="I1059">
            <v>0</v>
          </cell>
          <cell r="J1059">
            <v>0</v>
          </cell>
        </row>
        <row r="1060">
          <cell r="H1060">
            <v>0</v>
          </cell>
          <cell r="I1060">
            <v>0</v>
          </cell>
          <cell r="J1060">
            <v>0</v>
          </cell>
        </row>
        <row r="1061">
          <cell r="H1061">
            <v>0</v>
          </cell>
          <cell r="I1061">
            <v>0</v>
          </cell>
          <cell r="J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</row>
        <row r="1063">
          <cell r="H1063">
            <v>0</v>
          </cell>
          <cell r="I1063">
            <v>0</v>
          </cell>
          <cell r="J1063">
            <v>0</v>
          </cell>
        </row>
        <row r="1064">
          <cell r="H1064">
            <v>0</v>
          </cell>
          <cell r="I1064">
            <v>0</v>
          </cell>
          <cell r="J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</row>
        <row r="1066">
          <cell r="H1066">
            <v>0</v>
          </cell>
          <cell r="I1066">
            <v>0</v>
          </cell>
          <cell r="J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</row>
        <row r="1068">
          <cell r="H1068">
            <v>0</v>
          </cell>
          <cell r="I1068">
            <v>0</v>
          </cell>
          <cell r="J1068">
            <v>0</v>
          </cell>
        </row>
        <row r="1069">
          <cell r="H1069">
            <v>0</v>
          </cell>
          <cell r="I1069">
            <v>0</v>
          </cell>
          <cell r="J1069">
            <v>0</v>
          </cell>
        </row>
        <row r="1070">
          <cell r="H1070">
            <v>0</v>
          </cell>
          <cell r="I1070">
            <v>0</v>
          </cell>
          <cell r="J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</row>
        <row r="1072">
          <cell r="H1072">
            <v>0</v>
          </cell>
          <cell r="I1072">
            <v>0</v>
          </cell>
          <cell r="J1072">
            <v>0</v>
          </cell>
        </row>
        <row r="1073">
          <cell r="H1073">
            <v>0</v>
          </cell>
          <cell r="I1073">
            <v>0</v>
          </cell>
          <cell r="J1073">
            <v>0</v>
          </cell>
        </row>
        <row r="1074">
          <cell r="H1074">
            <v>0</v>
          </cell>
          <cell r="I1074">
            <v>0</v>
          </cell>
          <cell r="J1074">
            <v>0</v>
          </cell>
        </row>
        <row r="1075">
          <cell r="H1075">
            <v>0</v>
          </cell>
          <cell r="I1075">
            <v>0</v>
          </cell>
          <cell r="J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</row>
        <row r="1077">
          <cell r="H1077">
            <v>0</v>
          </cell>
          <cell r="I1077">
            <v>0</v>
          </cell>
          <cell r="J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</row>
        <row r="1079">
          <cell r="H1079">
            <v>0</v>
          </cell>
          <cell r="I1079">
            <v>0</v>
          </cell>
          <cell r="J1079">
            <v>0</v>
          </cell>
        </row>
        <row r="1080">
          <cell r="H1080">
            <v>0</v>
          </cell>
          <cell r="I1080">
            <v>0</v>
          </cell>
          <cell r="J1080">
            <v>0</v>
          </cell>
        </row>
        <row r="1081">
          <cell r="H1081">
            <v>0</v>
          </cell>
          <cell r="I1081">
            <v>0</v>
          </cell>
          <cell r="J1081">
            <v>0</v>
          </cell>
        </row>
        <row r="1082">
          <cell r="H1082">
            <v>0</v>
          </cell>
          <cell r="I1082">
            <v>0</v>
          </cell>
          <cell r="J1082">
            <v>0</v>
          </cell>
        </row>
        <row r="1083">
          <cell r="H1083">
            <v>0</v>
          </cell>
          <cell r="I1083">
            <v>0</v>
          </cell>
          <cell r="J1083">
            <v>0</v>
          </cell>
        </row>
        <row r="1084">
          <cell r="H1084">
            <v>0</v>
          </cell>
          <cell r="I1084">
            <v>0</v>
          </cell>
          <cell r="J1084">
            <v>0</v>
          </cell>
        </row>
        <row r="1085">
          <cell r="H1085">
            <v>0</v>
          </cell>
          <cell r="I1085">
            <v>0</v>
          </cell>
          <cell r="J1085">
            <v>0</v>
          </cell>
        </row>
        <row r="1086">
          <cell r="H1086">
            <v>0</v>
          </cell>
          <cell r="I1086">
            <v>0</v>
          </cell>
          <cell r="J1086">
            <v>0</v>
          </cell>
        </row>
        <row r="1087">
          <cell r="H1087">
            <v>0</v>
          </cell>
          <cell r="I1087">
            <v>0</v>
          </cell>
          <cell r="J1087">
            <v>0</v>
          </cell>
        </row>
        <row r="1088">
          <cell r="H1088">
            <v>0</v>
          </cell>
          <cell r="I1088">
            <v>0</v>
          </cell>
          <cell r="J1088">
            <v>0</v>
          </cell>
        </row>
        <row r="1089">
          <cell r="H1089">
            <v>0</v>
          </cell>
          <cell r="I1089">
            <v>0</v>
          </cell>
          <cell r="J1089">
            <v>0</v>
          </cell>
        </row>
        <row r="1090">
          <cell r="H1090">
            <v>0</v>
          </cell>
          <cell r="I1090">
            <v>0</v>
          </cell>
          <cell r="J1090">
            <v>0</v>
          </cell>
        </row>
        <row r="1091">
          <cell r="H1091">
            <v>0</v>
          </cell>
          <cell r="I1091">
            <v>0</v>
          </cell>
          <cell r="J1091">
            <v>0</v>
          </cell>
        </row>
        <row r="1092">
          <cell r="H1092">
            <v>0</v>
          </cell>
          <cell r="I1092">
            <v>0</v>
          </cell>
          <cell r="J1092">
            <v>0</v>
          </cell>
        </row>
        <row r="1093">
          <cell r="H1093">
            <v>0</v>
          </cell>
          <cell r="I1093">
            <v>0</v>
          </cell>
          <cell r="J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</row>
        <row r="1095">
          <cell r="H1095">
            <v>0</v>
          </cell>
          <cell r="I1095">
            <v>0</v>
          </cell>
          <cell r="J1095">
            <v>0</v>
          </cell>
        </row>
        <row r="1096">
          <cell r="H1096">
            <v>0</v>
          </cell>
          <cell r="I1096">
            <v>0</v>
          </cell>
          <cell r="J1096">
            <v>0</v>
          </cell>
        </row>
        <row r="1097">
          <cell r="H1097">
            <v>0</v>
          </cell>
          <cell r="I1097">
            <v>0</v>
          </cell>
          <cell r="J1097">
            <v>0</v>
          </cell>
        </row>
        <row r="1098">
          <cell r="H1098">
            <v>0</v>
          </cell>
          <cell r="I1098">
            <v>0</v>
          </cell>
          <cell r="J1098">
            <v>0</v>
          </cell>
        </row>
        <row r="1099">
          <cell r="H1099">
            <v>0</v>
          </cell>
          <cell r="I1099">
            <v>0</v>
          </cell>
          <cell r="J1099">
            <v>0</v>
          </cell>
        </row>
        <row r="1100">
          <cell r="H1100">
            <v>0</v>
          </cell>
          <cell r="I1100">
            <v>0</v>
          </cell>
          <cell r="J1100">
            <v>0</v>
          </cell>
        </row>
        <row r="1101">
          <cell r="H1101">
            <v>0</v>
          </cell>
          <cell r="I1101">
            <v>0</v>
          </cell>
          <cell r="J1101">
            <v>0</v>
          </cell>
        </row>
        <row r="1102">
          <cell r="H1102">
            <v>0</v>
          </cell>
          <cell r="I1102">
            <v>0</v>
          </cell>
          <cell r="J1102">
            <v>0</v>
          </cell>
        </row>
        <row r="1103">
          <cell r="H1103">
            <v>0</v>
          </cell>
          <cell r="I1103">
            <v>0</v>
          </cell>
          <cell r="J1103">
            <v>0</v>
          </cell>
        </row>
        <row r="1104">
          <cell r="H1104">
            <v>0</v>
          </cell>
          <cell r="I1104">
            <v>0</v>
          </cell>
          <cell r="J1104">
            <v>0</v>
          </cell>
        </row>
        <row r="1105">
          <cell r="H1105">
            <v>0</v>
          </cell>
          <cell r="I1105">
            <v>0</v>
          </cell>
          <cell r="J1105">
            <v>0</v>
          </cell>
        </row>
        <row r="1106">
          <cell r="H1106">
            <v>0</v>
          </cell>
          <cell r="I1106">
            <v>0</v>
          </cell>
          <cell r="J1106">
            <v>0</v>
          </cell>
        </row>
        <row r="1107">
          <cell r="H1107">
            <v>0</v>
          </cell>
          <cell r="I1107">
            <v>0</v>
          </cell>
          <cell r="J1107">
            <v>0</v>
          </cell>
        </row>
        <row r="1108">
          <cell r="H1108">
            <v>0</v>
          </cell>
          <cell r="I1108">
            <v>0</v>
          </cell>
          <cell r="J1108">
            <v>0</v>
          </cell>
        </row>
        <row r="1109">
          <cell r="H1109">
            <v>0</v>
          </cell>
          <cell r="I1109">
            <v>0</v>
          </cell>
          <cell r="J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</row>
        <row r="1111">
          <cell r="H1111">
            <v>0</v>
          </cell>
          <cell r="I1111">
            <v>0</v>
          </cell>
          <cell r="J1111">
            <v>0</v>
          </cell>
        </row>
        <row r="1112">
          <cell r="H1112">
            <v>0</v>
          </cell>
          <cell r="I1112">
            <v>0</v>
          </cell>
          <cell r="J1112">
            <v>0</v>
          </cell>
        </row>
        <row r="1113">
          <cell r="H1113">
            <v>0</v>
          </cell>
          <cell r="I1113">
            <v>0</v>
          </cell>
          <cell r="J1113">
            <v>0</v>
          </cell>
        </row>
        <row r="1114">
          <cell r="H1114">
            <v>0</v>
          </cell>
          <cell r="I1114">
            <v>0</v>
          </cell>
          <cell r="J1114">
            <v>0</v>
          </cell>
        </row>
        <row r="1115">
          <cell r="H1115">
            <v>0</v>
          </cell>
          <cell r="I1115">
            <v>0</v>
          </cell>
          <cell r="J1115">
            <v>0</v>
          </cell>
        </row>
        <row r="1116">
          <cell r="H1116">
            <v>0</v>
          </cell>
          <cell r="I1116">
            <v>0</v>
          </cell>
          <cell r="J1116">
            <v>0</v>
          </cell>
        </row>
        <row r="1117">
          <cell r="H1117">
            <v>0</v>
          </cell>
          <cell r="I1117">
            <v>0</v>
          </cell>
          <cell r="J1117">
            <v>0</v>
          </cell>
        </row>
        <row r="1118">
          <cell r="H1118">
            <v>0</v>
          </cell>
          <cell r="I1118">
            <v>0</v>
          </cell>
          <cell r="J1118">
            <v>0</v>
          </cell>
        </row>
        <row r="1119">
          <cell r="H1119">
            <v>0</v>
          </cell>
          <cell r="I1119">
            <v>0</v>
          </cell>
          <cell r="J1119">
            <v>0</v>
          </cell>
        </row>
        <row r="1120">
          <cell r="H1120">
            <v>0</v>
          </cell>
          <cell r="I1120">
            <v>0</v>
          </cell>
          <cell r="J1120">
            <v>0</v>
          </cell>
        </row>
        <row r="1121">
          <cell r="H1121">
            <v>0</v>
          </cell>
          <cell r="I1121">
            <v>0</v>
          </cell>
          <cell r="J1121">
            <v>0</v>
          </cell>
        </row>
        <row r="1122">
          <cell r="H1122">
            <v>0</v>
          </cell>
          <cell r="I1122">
            <v>0</v>
          </cell>
          <cell r="J1122">
            <v>0</v>
          </cell>
        </row>
        <row r="1123">
          <cell r="H1123">
            <v>0</v>
          </cell>
          <cell r="I1123">
            <v>0</v>
          </cell>
          <cell r="J1123">
            <v>0</v>
          </cell>
        </row>
        <row r="1124">
          <cell r="H1124">
            <v>0</v>
          </cell>
          <cell r="I1124">
            <v>0</v>
          </cell>
          <cell r="J1124">
            <v>0</v>
          </cell>
        </row>
        <row r="1125">
          <cell r="H1125">
            <v>0</v>
          </cell>
          <cell r="I1125">
            <v>0</v>
          </cell>
          <cell r="J1125">
            <v>0</v>
          </cell>
        </row>
        <row r="1126">
          <cell r="H1126">
            <v>0</v>
          </cell>
          <cell r="I1126">
            <v>0</v>
          </cell>
          <cell r="J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</row>
        <row r="1128">
          <cell r="H1128">
            <v>0</v>
          </cell>
          <cell r="I1128">
            <v>0</v>
          </cell>
          <cell r="J1128">
            <v>0</v>
          </cell>
        </row>
        <row r="1129">
          <cell r="H1129">
            <v>0</v>
          </cell>
          <cell r="I1129">
            <v>0</v>
          </cell>
          <cell r="J1129">
            <v>0</v>
          </cell>
        </row>
        <row r="1130">
          <cell r="H1130">
            <v>0</v>
          </cell>
          <cell r="I1130">
            <v>0</v>
          </cell>
          <cell r="J1130">
            <v>0</v>
          </cell>
        </row>
        <row r="1131">
          <cell r="H1131">
            <v>0</v>
          </cell>
          <cell r="I1131">
            <v>0</v>
          </cell>
          <cell r="J1131">
            <v>0</v>
          </cell>
        </row>
        <row r="1132">
          <cell r="H1132">
            <v>0</v>
          </cell>
          <cell r="I1132">
            <v>0</v>
          </cell>
          <cell r="J1132">
            <v>0</v>
          </cell>
        </row>
        <row r="1133">
          <cell r="H1133">
            <v>0</v>
          </cell>
          <cell r="I1133">
            <v>0</v>
          </cell>
          <cell r="J1133">
            <v>0</v>
          </cell>
        </row>
        <row r="1134">
          <cell r="H1134">
            <v>0</v>
          </cell>
          <cell r="I1134">
            <v>0</v>
          </cell>
          <cell r="J1134">
            <v>0</v>
          </cell>
        </row>
        <row r="1135">
          <cell r="H1135">
            <v>0</v>
          </cell>
          <cell r="I1135">
            <v>0</v>
          </cell>
          <cell r="J1135">
            <v>0</v>
          </cell>
        </row>
        <row r="1136">
          <cell r="H1136">
            <v>0</v>
          </cell>
          <cell r="I1136">
            <v>0</v>
          </cell>
          <cell r="J1136">
            <v>0</v>
          </cell>
        </row>
        <row r="1137">
          <cell r="H1137">
            <v>0</v>
          </cell>
          <cell r="I1137">
            <v>0</v>
          </cell>
          <cell r="J1137">
            <v>0</v>
          </cell>
        </row>
        <row r="1138">
          <cell r="H1138">
            <v>0</v>
          </cell>
          <cell r="I1138">
            <v>0</v>
          </cell>
          <cell r="J1138">
            <v>0</v>
          </cell>
        </row>
        <row r="1139">
          <cell r="H1139">
            <v>0</v>
          </cell>
          <cell r="I1139">
            <v>0</v>
          </cell>
          <cell r="J1139">
            <v>0</v>
          </cell>
        </row>
        <row r="1140">
          <cell r="H1140">
            <v>0</v>
          </cell>
          <cell r="I1140">
            <v>0</v>
          </cell>
          <cell r="J1140">
            <v>0</v>
          </cell>
        </row>
        <row r="1141">
          <cell r="H1141">
            <v>0</v>
          </cell>
          <cell r="I1141">
            <v>0</v>
          </cell>
          <cell r="J1141">
            <v>0</v>
          </cell>
        </row>
        <row r="1142">
          <cell r="H1142">
            <v>0</v>
          </cell>
          <cell r="I1142">
            <v>0</v>
          </cell>
          <cell r="J1142">
            <v>0</v>
          </cell>
        </row>
        <row r="1143">
          <cell r="H1143">
            <v>0</v>
          </cell>
          <cell r="I1143">
            <v>0</v>
          </cell>
          <cell r="J1143">
            <v>0</v>
          </cell>
        </row>
        <row r="1144">
          <cell r="H1144">
            <v>0</v>
          </cell>
          <cell r="I1144">
            <v>0</v>
          </cell>
          <cell r="J1144">
            <v>0</v>
          </cell>
        </row>
        <row r="1145">
          <cell r="H1145">
            <v>0</v>
          </cell>
          <cell r="I1145">
            <v>0</v>
          </cell>
          <cell r="J1145">
            <v>0</v>
          </cell>
        </row>
        <row r="1146">
          <cell r="H1146">
            <v>0</v>
          </cell>
          <cell r="I1146">
            <v>0</v>
          </cell>
          <cell r="J1146">
            <v>0</v>
          </cell>
        </row>
        <row r="1147">
          <cell r="H1147">
            <v>0</v>
          </cell>
          <cell r="I1147">
            <v>0</v>
          </cell>
          <cell r="J1147">
            <v>0</v>
          </cell>
        </row>
        <row r="1148">
          <cell r="H1148">
            <v>0</v>
          </cell>
          <cell r="I1148">
            <v>0</v>
          </cell>
          <cell r="J1148">
            <v>0</v>
          </cell>
        </row>
        <row r="1149">
          <cell r="H1149">
            <v>0</v>
          </cell>
          <cell r="I1149">
            <v>0</v>
          </cell>
          <cell r="J1149">
            <v>0</v>
          </cell>
        </row>
        <row r="1150">
          <cell r="H1150">
            <v>0</v>
          </cell>
          <cell r="I1150">
            <v>0</v>
          </cell>
          <cell r="J1150">
            <v>0</v>
          </cell>
        </row>
        <row r="1151">
          <cell r="H1151">
            <v>0</v>
          </cell>
          <cell r="I1151">
            <v>0</v>
          </cell>
          <cell r="J1151">
            <v>0</v>
          </cell>
        </row>
        <row r="1152">
          <cell r="H1152">
            <v>0</v>
          </cell>
          <cell r="I1152">
            <v>0</v>
          </cell>
          <cell r="J1152">
            <v>0</v>
          </cell>
        </row>
        <row r="1153">
          <cell r="H1153">
            <v>0</v>
          </cell>
          <cell r="I1153">
            <v>0</v>
          </cell>
          <cell r="J1153">
            <v>0</v>
          </cell>
        </row>
        <row r="1154">
          <cell r="H1154">
            <v>0</v>
          </cell>
          <cell r="I1154">
            <v>0</v>
          </cell>
          <cell r="J1154">
            <v>0</v>
          </cell>
        </row>
        <row r="1155">
          <cell r="H1155">
            <v>0</v>
          </cell>
          <cell r="I1155">
            <v>0</v>
          </cell>
          <cell r="J1155">
            <v>0</v>
          </cell>
        </row>
        <row r="1156">
          <cell r="H1156">
            <v>0</v>
          </cell>
          <cell r="I1156">
            <v>0</v>
          </cell>
          <cell r="J1156">
            <v>0</v>
          </cell>
        </row>
        <row r="1157">
          <cell r="H1157">
            <v>0</v>
          </cell>
          <cell r="I1157">
            <v>0</v>
          </cell>
          <cell r="J1157">
            <v>0</v>
          </cell>
        </row>
        <row r="1158">
          <cell r="H1158">
            <v>0</v>
          </cell>
          <cell r="I1158">
            <v>0</v>
          </cell>
          <cell r="J1158">
            <v>0</v>
          </cell>
        </row>
        <row r="1159">
          <cell r="H1159">
            <v>0</v>
          </cell>
          <cell r="I1159">
            <v>0</v>
          </cell>
          <cell r="J1159">
            <v>0</v>
          </cell>
        </row>
        <row r="1160">
          <cell r="H1160">
            <v>0</v>
          </cell>
          <cell r="I1160">
            <v>0</v>
          </cell>
          <cell r="J1160">
            <v>0</v>
          </cell>
        </row>
        <row r="1161">
          <cell r="H1161">
            <v>0</v>
          </cell>
          <cell r="I1161">
            <v>0</v>
          </cell>
          <cell r="J1161">
            <v>0</v>
          </cell>
        </row>
        <row r="1162">
          <cell r="H1162">
            <v>0</v>
          </cell>
          <cell r="I1162">
            <v>0</v>
          </cell>
          <cell r="J1162">
            <v>0</v>
          </cell>
        </row>
        <row r="1163">
          <cell r="H1163">
            <v>0</v>
          </cell>
          <cell r="I1163">
            <v>0</v>
          </cell>
          <cell r="J1163">
            <v>0</v>
          </cell>
        </row>
        <row r="1164">
          <cell r="H1164">
            <v>0</v>
          </cell>
          <cell r="I1164">
            <v>0</v>
          </cell>
          <cell r="J1164">
            <v>0</v>
          </cell>
        </row>
        <row r="1165">
          <cell r="H1165">
            <v>0</v>
          </cell>
          <cell r="I1165">
            <v>0</v>
          </cell>
          <cell r="J1165">
            <v>0</v>
          </cell>
        </row>
        <row r="1166">
          <cell r="H1166">
            <v>0</v>
          </cell>
          <cell r="I1166">
            <v>0</v>
          </cell>
          <cell r="J1166">
            <v>0</v>
          </cell>
        </row>
        <row r="1167">
          <cell r="H1167">
            <v>0</v>
          </cell>
          <cell r="I1167">
            <v>0</v>
          </cell>
          <cell r="J1167">
            <v>0</v>
          </cell>
        </row>
        <row r="1168">
          <cell r="H1168">
            <v>0</v>
          </cell>
          <cell r="I1168">
            <v>0</v>
          </cell>
          <cell r="J1168">
            <v>0</v>
          </cell>
        </row>
        <row r="1169">
          <cell r="H1169">
            <v>0</v>
          </cell>
          <cell r="I1169">
            <v>0</v>
          </cell>
          <cell r="J1169">
            <v>0</v>
          </cell>
        </row>
        <row r="1170">
          <cell r="H1170">
            <v>0</v>
          </cell>
          <cell r="I1170">
            <v>0</v>
          </cell>
          <cell r="J1170">
            <v>0</v>
          </cell>
        </row>
        <row r="1171">
          <cell r="H1171">
            <v>0</v>
          </cell>
          <cell r="I1171">
            <v>0</v>
          </cell>
          <cell r="J1171">
            <v>0</v>
          </cell>
        </row>
        <row r="1172">
          <cell r="H1172">
            <v>0</v>
          </cell>
          <cell r="I1172">
            <v>0</v>
          </cell>
          <cell r="J1172">
            <v>0</v>
          </cell>
        </row>
        <row r="1173">
          <cell r="H1173">
            <v>0</v>
          </cell>
          <cell r="I1173">
            <v>0</v>
          </cell>
          <cell r="J1173">
            <v>0</v>
          </cell>
        </row>
        <row r="1174">
          <cell r="H1174">
            <v>0</v>
          </cell>
          <cell r="I1174">
            <v>0</v>
          </cell>
          <cell r="J1174">
            <v>0</v>
          </cell>
        </row>
        <row r="1175">
          <cell r="H1175">
            <v>0</v>
          </cell>
          <cell r="I1175">
            <v>0</v>
          </cell>
          <cell r="J1175">
            <v>0</v>
          </cell>
        </row>
        <row r="1176">
          <cell r="H1176">
            <v>0</v>
          </cell>
          <cell r="I1176">
            <v>0</v>
          </cell>
          <cell r="J1176">
            <v>0</v>
          </cell>
        </row>
        <row r="1177">
          <cell r="H1177">
            <v>0</v>
          </cell>
          <cell r="I1177">
            <v>0</v>
          </cell>
          <cell r="J1177">
            <v>0</v>
          </cell>
        </row>
        <row r="1178">
          <cell r="H1178">
            <v>0</v>
          </cell>
          <cell r="I1178">
            <v>0</v>
          </cell>
          <cell r="J1178">
            <v>0</v>
          </cell>
        </row>
        <row r="1179">
          <cell r="H1179">
            <v>0</v>
          </cell>
          <cell r="I1179">
            <v>0</v>
          </cell>
          <cell r="J1179">
            <v>0</v>
          </cell>
        </row>
        <row r="1180">
          <cell r="H1180">
            <v>0</v>
          </cell>
          <cell r="I1180">
            <v>0</v>
          </cell>
          <cell r="J1180">
            <v>0</v>
          </cell>
        </row>
        <row r="1181">
          <cell r="H1181">
            <v>0</v>
          </cell>
          <cell r="I1181">
            <v>0</v>
          </cell>
          <cell r="J1181">
            <v>0</v>
          </cell>
        </row>
        <row r="1182">
          <cell r="H1182">
            <v>0</v>
          </cell>
          <cell r="I1182">
            <v>0</v>
          </cell>
          <cell r="J1182">
            <v>0</v>
          </cell>
        </row>
        <row r="1183">
          <cell r="H1183">
            <v>0</v>
          </cell>
          <cell r="I1183">
            <v>0</v>
          </cell>
          <cell r="J1183">
            <v>0</v>
          </cell>
        </row>
        <row r="1184">
          <cell r="H1184">
            <v>0</v>
          </cell>
          <cell r="I1184">
            <v>0</v>
          </cell>
          <cell r="J1184">
            <v>0</v>
          </cell>
        </row>
        <row r="1185">
          <cell r="H1185">
            <v>0</v>
          </cell>
          <cell r="I1185">
            <v>0</v>
          </cell>
          <cell r="J1185">
            <v>0</v>
          </cell>
        </row>
        <row r="1186">
          <cell r="H1186">
            <v>0</v>
          </cell>
          <cell r="I1186">
            <v>0</v>
          </cell>
          <cell r="J1186">
            <v>0</v>
          </cell>
        </row>
        <row r="1187">
          <cell r="H1187">
            <v>0</v>
          </cell>
          <cell r="I1187">
            <v>0</v>
          </cell>
          <cell r="J1187">
            <v>0</v>
          </cell>
        </row>
        <row r="1188">
          <cell r="H1188">
            <v>0</v>
          </cell>
          <cell r="I1188">
            <v>0</v>
          </cell>
          <cell r="J1188">
            <v>0</v>
          </cell>
        </row>
        <row r="1189">
          <cell r="H1189">
            <v>0</v>
          </cell>
          <cell r="I1189">
            <v>0</v>
          </cell>
          <cell r="J1189">
            <v>0</v>
          </cell>
        </row>
        <row r="1190">
          <cell r="H1190">
            <v>0</v>
          </cell>
          <cell r="I1190">
            <v>0</v>
          </cell>
          <cell r="J1190">
            <v>0</v>
          </cell>
        </row>
        <row r="1191">
          <cell r="H1191">
            <v>0</v>
          </cell>
          <cell r="I1191">
            <v>0</v>
          </cell>
          <cell r="J1191">
            <v>0</v>
          </cell>
        </row>
        <row r="1192">
          <cell r="H1192">
            <v>0</v>
          </cell>
          <cell r="I1192">
            <v>0</v>
          </cell>
          <cell r="J1192">
            <v>0</v>
          </cell>
        </row>
        <row r="1193">
          <cell r="H1193">
            <v>0</v>
          </cell>
          <cell r="I1193">
            <v>0</v>
          </cell>
          <cell r="J1193">
            <v>0</v>
          </cell>
        </row>
        <row r="1194">
          <cell r="H1194">
            <v>0</v>
          </cell>
          <cell r="I1194">
            <v>0</v>
          </cell>
          <cell r="J1194">
            <v>0</v>
          </cell>
        </row>
        <row r="1195">
          <cell r="H1195">
            <v>0</v>
          </cell>
          <cell r="I1195">
            <v>0</v>
          </cell>
          <cell r="J1195">
            <v>0</v>
          </cell>
        </row>
        <row r="1196">
          <cell r="H1196">
            <v>0</v>
          </cell>
          <cell r="I1196">
            <v>0</v>
          </cell>
          <cell r="J1196">
            <v>0</v>
          </cell>
        </row>
        <row r="1197">
          <cell r="H1197">
            <v>0</v>
          </cell>
          <cell r="I1197">
            <v>0</v>
          </cell>
          <cell r="J1197">
            <v>0</v>
          </cell>
        </row>
        <row r="1198">
          <cell r="H1198">
            <v>0</v>
          </cell>
          <cell r="I1198">
            <v>0</v>
          </cell>
          <cell r="J1198">
            <v>0</v>
          </cell>
        </row>
        <row r="1199">
          <cell r="H1199">
            <v>0</v>
          </cell>
          <cell r="I1199">
            <v>0</v>
          </cell>
          <cell r="J1199">
            <v>0</v>
          </cell>
        </row>
        <row r="1200">
          <cell r="H1200">
            <v>0</v>
          </cell>
          <cell r="I1200">
            <v>0</v>
          </cell>
          <cell r="J1200">
            <v>0</v>
          </cell>
        </row>
        <row r="1201">
          <cell r="H1201">
            <v>0</v>
          </cell>
          <cell r="I1201">
            <v>0</v>
          </cell>
          <cell r="J1201">
            <v>0</v>
          </cell>
        </row>
        <row r="1202">
          <cell r="H1202">
            <v>0</v>
          </cell>
          <cell r="I1202">
            <v>0</v>
          </cell>
          <cell r="J1202">
            <v>0</v>
          </cell>
        </row>
        <row r="1203">
          <cell r="H1203">
            <v>0</v>
          </cell>
          <cell r="I1203">
            <v>0</v>
          </cell>
          <cell r="J1203">
            <v>0</v>
          </cell>
        </row>
        <row r="1204">
          <cell r="H1204">
            <v>0</v>
          </cell>
          <cell r="I1204">
            <v>0</v>
          </cell>
          <cell r="J1204">
            <v>0</v>
          </cell>
        </row>
        <row r="1205">
          <cell r="H1205">
            <v>0</v>
          </cell>
          <cell r="I1205">
            <v>0</v>
          </cell>
          <cell r="J1205">
            <v>0</v>
          </cell>
        </row>
        <row r="1206">
          <cell r="H1206">
            <v>0</v>
          </cell>
          <cell r="I1206">
            <v>0</v>
          </cell>
          <cell r="J1206">
            <v>0</v>
          </cell>
        </row>
        <row r="1207">
          <cell r="H1207">
            <v>0</v>
          </cell>
          <cell r="I1207">
            <v>0</v>
          </cell>
          <cell r="J1207">
            <v>0</v>
          </cell>
        </row>
        <row r="1208">
          <cell r="H1208">
            <v>0</v>
          </cell>
          <cell r="I1208">
            <v>0</v>
          </cell>
          <cell r="J1208">
            <v>0</v>
          </cell>
        </row>
        <row r="1209">
          <cell r="H1209">
            <v>0</v>
          </cell>
          <cell r="I1209">
            <v>0</v>
          </cell>
          <cell r="J1209">
            <v>0</v>
          </cell>
        </row>
        <row r="1210">
          <cell r="H1210">
            <v>0</v>
          </cell>
          <cell r="I1210">
            <v>0</v>
          </cell>
          <cell r="J1210">
            <v>0</v>
          </cell>
        </row>
        <row r="1211">
          <cell r="H1211">
            <v>0</v>
          </cell>
          <cell r="I1211">
            <v>0</v>
          </cell>
          <cell r="J1211">
            <v>0</v>
          </cell>
        </row>
        <row r="1212">
          <cell r="H1212">
            <v>0</v>
          </cell>
          <cell r="I1212">
            <v>0</v>
          </cell>
          <cell r="J1212">
            <v>0</v>
          </cell>
        </row>
        <row r="1213">
          <cell r="H1213">
            <v>0</v>
          </cell>
          <cell r="I1213">
            <v>0</v>
          </cell>
          <cell r="J1213">
            <v>0</v>
          </cell>
        </row>
        <row r="1214">
          <cell r="H1214">
            <v>0</v>
          </cell>
          <cell r="I1214">
            <v>0</v>
          </cell>
          <cell r="J1214">
            <v>0</v>
          </cell>
        </row>
        <row r="1215">
          <cell r="H1215">
            <v>0</v>
          </cell>
          <cell r="I1215">
            <v>0</v>
          </cell>
          <cell r="J1215">
            <v>0</v>
          </cell>
        </row>
        <row r="1216">
          <cell r="H1216">
            <v>0</v>
          </cell>
          <cell r="I1216">
            <v>0</v>
          </cell>
          <cell r="J1216">
            <v>0</v>
          </cell>
        </row>
        <row r="1217">
          <cell r="H1217">
            <v>0</v>
          </cell>
          <cell r="I1217">
            <v>0</v>
          </cell>
          <cell r="J1217">
            <v>0</v>
          </cell>
        </row>
        <row r="1218">
          <cell r="H1218">
            <v>0</v>
          </cell>
          <cell r="I1218">
            <v>0</v>
          </cell>
          <cell r="J1218">
            <v>0</v>
          </cell>
        </row>
        <row r="1219">
          <cell r="H1219">
            <v>0</v>
          </cell>
          <cell r="I1219">
            <v>0</v>
          </cell>
          <cell r="J1219">
            <v>0</v>
          </cell>
        </row>
        <row r="1220">
          <cell r="H1220">
            <v>0</v>
          </cell>
          <cell r="I1220">
            <v>0</v>
          </cell>
          <cell r="J1220">
            <v>0</v>
          </cell>
        </row>
        <row r="1221">
          <cell r="H1221">
            <v>0</v>
          </cell>
          <cell r="I1221">
            <v>0</v>
          </cell>
          <cell r="J1221">
            <v>0</v>
          </cell>
        </row>
        <row r="1222">
          <cell r="H1222">
            <v>0</v>
          </cell>
          <cell r="I1222">
            <v>0</v>
          </cell>
          <cell r="J1222">
            <v>0</v>
          </cell>
        </row>
        <row r="1223">
          <cell r="H1223">
            <v>0</v>
          </cell>
          <cell r="I1223">
            <v>0</v>
          </cell>
          <cell r="J1223">
            <v>0</v>
          </cell>
        </row>
        <row r="1224">
          <cell r="H1224">
            <v>0</v>
          </cell>
          <cell r="I1224">
            <v>0</v>
          </cell>
          <cell r="J1224">
            <v>0</v>
          </cell>
        </row>
        <row r="1225">
          <cell r="H1225">
            <v>0</v>
          </cell>
          <cell r="I1225">
            <v>0</v>
          </cell>
          <cell r="J1225">
            <v>0</v>
          </cell>
        </row>
        <row r="1226">
          <cell r="H1226">
            <v>0</v>
          </cell>
          <cell r="I1226">
            <v>0</v>
          </cell>
          <cell r="J1226">
            <v>0</v>
          </cell>
        </row>
        <row r="1227">
          <cell r="H1227">
            <v>0</v>
          </cell>
          <cell r="I1227">
            <v>0</v>
          </cell>
          <cell r="J1227">
            <v>0</v>
          </cell>
        </row>
        <row r="1228">
          <cell r="H1228">
            <v>0</v>
          </cell>
          <cell r="I1228">
            <v>0</v>
          </cell>
          <cell r="J1228">
            <v>0</v>
          </cell>
        </row>
        <row r="1229">
          <cell r="H1229">
            <v>0</v>
          </cell>
          <cell r="I1229">
            <v>0</v>
          </cell>
          <cell r="J1229">
            <v>0</v>
          </cell>
        </row>
        <row r="1230">
          <cell r="H1230">
            <v>0</v>
          </cell>
          <cell r="I1230">
            <v>0</v>
          </cell>
          <cell r="J1230">
            <v>0</v>
          </cell>
        </row>
        <row r="1231">
          <cell r="H1231">
            <v>0</v>
          </cell>
          <cell r="I1231">
            <v>0</v>
          </cell>
          <cell r="J1231">
            <v>0</v>
          </cell>
        </row>
        <row r="1232">
          <cell r="H1232">
            <v>0</v>
          </cell>
          <cell r="I1232">
            <v>0</v>
          </cell>
          <cell r="J1232">
            <v>0</v>
          </cell>
        </row>
        <row r="1233">
          <cell r="H1233">
            <v>0</v>
          </cell>
          <cell r="I1233">
            <v>0</v>
          </cell>
          <cell r="J1233">
            <v>0</v>
          </cell>
        </row>
        <row r="1234">
          <cell r="H1234">
            <v>0</v>
          </cell>
          <cell r="I1234">
            <v>0</v>
          </cell>
          <cell r="J1234">
            <v>0</v>
          </cell>
        </row>
        <row r="1235">
          <cell r="H1235">
            <v>0</v>
          </cell>
          <cell r="I1235">
            <v>0</v>
          </cell>
          <cell r="J1235">
            <v>0</v>
          </cell>
        </row>
        <row r="1236">
          <cell r="H1236">
            <v>0</v>
          </cell>
          <cell r="I1236">
            <v>0</v>
          </cell>
          <cell r="J1236">
            <v>0</v>
          </cell>
        </row>
        <row r="1237">
          <cell r="H1237">
            <v>0</v>
          </cell>
          <cell r="I1237">
            <v>0</v>
          </cell>
          <cell r="J1237">
            <v>0</v>
          </cell>
        </row>
        <row r="1238">
          <cell r="H1238">
            <v>0</v>
          </cell>
          <cell r="I1238">
            <v>0</v>
          </cell>
          <cell r="J1238">
            <v>0</v>
          </cell>
        </row>
        <row r="1239">
          <cell r="H1239">
            <v>0</v>
          </cell>
          <cell r="I1239">
            <v>0</v>
          </cell>
          <cell r="J1239">
            <v>0</v>
          </cell>
        </row>
        <row r="1240">
          <cell r="H1240">
            <v>0</v>
          </cell>
          <cell r="I1240">
            <v>0</v>
          </cell>
          <cell r="J1240">
            <v>0</v>
          </cell>
        </row>
        <row r="1241">
          <cell r="H1241">
            <v>0</v>
          </cell>
          <cell r="I1241">
            <v>0</v>
          </cell>
          <cell r="J1241">
            <v>0</v>
          </cell>
        </row>
        <row r="1242">
          <cell r="H1242">
            <v>0</v>
          </cell>
          <cell r="I1242">
            <v>0</v>
          </cell>
          <cell r="J1242">
            <v>0</v>
          </cell>
        </row>
        <row r="1243">
          <cell r="H1243">
            <v>0</v>
          </cell>
          <cell r="I1243">
            <v>0</v>
          </cell>
          <cell r="J1243">
            <v>0</v>
          </cell>
        </row>
        <row r="1244">
          <cell r="H1244">
            <v>0</v>
          </cell>
          <cell r="I1244">
            <v>0</v>
          </cell>
          <cell r="J1244">
            <v>0</v>
          </cell>
        </row>
        <row r="1245">
          <cell r="H1245">
            <v>0</v>
          </cell>
          <cell r="I1245">
            <v>0</v>
          </cell>
          <cell r="J1245">
            <v>0</v>
          </cell>
        </row>
        <row r="1246">
          <cell r="H1246">
            <v>0</v>
          </cell>
          <cell r="I1246">
            <v>0</v>
          </cell>
          <cell r="J1246">
            <v>0</v>
          </cell>
        </row>
        <row r="1247">
          <cell r="H1247">
            <v>0</v>
          </cell>
          <cell r="I1247">
            <v>0</v>
          </cell>
          <cell r="J1247">
            <v>0</v>
          </cell>
        </row>
        <row r="1248">
          <cell r="H1248">
            <v>0</v>
          </cell>
          <cell r="I1248">
            <v>0</v>
          </cell>
          <cell r="J1248">
            <v>0</v>
          </cell>
        </row>
        <row r="1249">
          <cell r="H1249">
            <v>0</v>
          </cell>
          <cell r="I1249">
            <v>0</v>
          </cell>
          <cell r="J1249">
            <v>0</v>
          </cell>
        </row>
        <row r="1250">
          <cell r="H1250">
            <v>0</v>
          </cell>
          <cell r="I1250">
            <v>0</v>
          </cell>
          <cell r="J1250">
            <v>0</v>
          </cell>
        </row>
        <row r="1251">
          <cell r="H1251">
            <v>0</v>
          </cell>
          <cell r="I1251">
            <v>0</v>
          </cell>
          <cell r="J1251">
            <v>0</v>
          </cell>
        </row>
        <row r="1252">
          <cell r="H1252">
            <v>0</v>
          </cell>
          <cell r="I1252">
            <v>0</v>
          </cell>
          <cell r="J1252">
            <v>0</v>
          </cell>
        </row>
        <row r="1253">
          <cell r="H1253">
            <v>0</v>
          </cell>
          <cell r="I1253">
            <v>0</v>
          </cell>
          <cell r="J1253">
            <v>0</v>
          </cell>
        </row>
        <row r="1254">
          <cell r="H1254">
            <v>0</v>
          </cell>
          <cell r="I1254">
            <v>0</v>
          </cell>
          <cell r="J1254">
            <v>0</v>
          </cell>
        </row>
        <row r="1255">
          <cell r="H1255">
            <v>0</v>
          </cell>
          <cell r="I1255">
            <v>0</v>
          </cell>
          <cell r="J1255">
            <v>0</v>
          </cell>
        </row>
        <row r="1256">
          <cell r="H1256">
            <v>0</v>
          </cell>
          <cell r="I1256">
            <v>0</v>
          </cell>
          <cell r="J1256">
            <v>0</v>
          </cell>
        </row>
        <row r="1257">
          <cell r="H1257">
            <v>0</v>
          </cell>
          <cell r="I1257">
            <v>0</v>
          </cell>
          <cell r="J1257">
            <v>0</v>
          </cell>
        </row>
        <row r="1258">
          <cell r="H1258">
            <v>0</v>
          </cell>
          <cell r="I1258">
            <v>0</v>
          </cell>
          <cell r="J1258">
            <v>0</v>
          </cell>
        </row>
        <row r="1259">
          <cell r="H1259">
            <v>0</v>
          </cell>
          <cell r="I1259">
            <v>0</v>
          </cell>
          <cell r="J1259">
            <v>0</v>
          </cell>
        </row>
        <row r="1260">
          <cell r="H1260">
            <v>0</v>
          </cell>
          <cell r="I1260">
            <v>0</v>
          </cell>
          <cell r="J1260">
            <v>0</v>
          </cell>
        </row>
        <row r="1261">
          <cell r="H1261">
            <v>0</v>
          </cell>
          <cell r="I1261">
            <v>0</v>
          </cell>
          <cell r="J1261">
            <v>0</v>
          </cell>
        </row>
        <row r="1262">
          <cell r="H1262">
            <v>0</v>
          </cell>
          <cell r="I1262">
            <v>0</v>
          </cell>
          <cell r="J1262">
            <v>0</v>
          </cell>
        </row>
        <row r="1263">
          <cell r="H1263">
            <v>0</v>
          </cell>
          <cell r="I1263">
            <v>0</v>
          </cell>
          <cell r="J1263">
            <v>0</v>
          </cell>
        </row>
        <row r="1264">
          <cell r="H1264">
            <v>0</v>
          </cell>
          <cell r="I1264">
            <v>0</v>
          </cell>
          <cell r="J1264">
            <v>0</v>
          </cell>
        </row>
        <row r="1265">
          <cell r="H1265">
            <v>0</v>
          </cell>
          <cell r="I1265">
            <v>0</v>
          </cell>
          <cell r="J1265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</row>
        <row r="1267">
          <cell r="H1267">
            <v>0</v>
          </cell>
          <cell r="I1267">
            <v>0</v>
          </cell>
          <cell r="J1267">
            <v>0</v>
          </cell>
        </row>
        <row r="1268">
          <cell r="H1268">
            <v>0</v>
          </cell>
          <cell r="I1268">
            <v>0</v>
          </cell>
          <cell r="J1268">
            <v>0</v>
          </cell>
        </row>
        <row r="1269">
          <cell r="H1269">
            <v>0</v>
          </cell>
          <cell r="I1269">
            <v>0</v>
          </cell>
          <cell r="J1269">
            <v>0</v>
          </cell>
        </row>
        <row r="1270">
          <cell r="H1270">
            <v>0</v>
          </cell>
          <cell r="I1270">
            <v>0</v>
          </cell>
          <cell r="J1270">
            <v>0</v>
          </cell>
        </row>
        <row r="1271">
          <cell r="H1271">
            <v>0</v>
          </cell>
          <cell r="I1271">
            <v>0</v>
          </cell>
          <cell r="J1271">
            <v>0</v>
          </cell>
        </row>
        <row r="1272">
          <cell r="H1272">
            <v>0</v>
          </cell>
          <cell r="I1272">
            <v>0</v>
          </cell>
          <cell r="J1272">
            <v>0</v>
          </cell>
        </row>
        <row r="1273">
          <cell r="H1273">
            <v>0</v>
          </cell>
          <cell r="I1273">
            <v>0</v>
          </cell>
          <cell r="J1273">
            <v>0</v>
          </cell>
        </row>
        <row r="1274">
          <cell r="H1274">
            <v>0</v>
          </cell>
          <cell r="I1274">
            <v>0</v>
          </cell>
          <cell r="J1274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C1">
            <v>0</v>
          </cell>
        </row>
        <row r="2">
          <cell r="C2" t="str">
            <v>FERC Form No. 1 - 2014</v>
          </cell>
        </row>
        <row r="3">
          <cell r="C3" t="str">
            <v>Electric Operation and Maintenance Expense</v>
          </cell>
          <cell r="E3">
            <v>0</v>
          </cell>
          <cell r="F3">
            <v>0</v>
          </cell>
        </row>
        <row r="4">
          <cell r="C4" t="str">
            <v>Page 320 - 323</v>
          </cell>
          <cell r="F4">
            <v>0</v>
          </cell>
        </row>
        <row r="5">
          <cell r="C5" t="str">
            <v>row
number</v>
          </cell>
          <cell r="D5" t="str">
            <v>row
literal</v>
          </cell>
          <cell r="E5" t="str">
            <v>crnt yr
amt</v>
          </cell>
          <cell r="F5" t="str">
            <v>prev yr
amt</v>
          </cell>
          <cell r="G5">
            <v>0</v>
          </cell>
          <cell r="H5">
            <v>0</v>
          </cell>
          <cell r="V5" t="str">
            <v>2013 per FF-1</v>
          </cell>
          <cell r="W5" t="str">
            <v>Diff.</v>
          </cell>
          <cell r="X5">
            <v>0</v>
          </cell>
          <cell r="Y5">
            <v>0</v>
          </cell>
          <cell r="Z5" t="str">
            <v>2014 per FF-1</v>
          </cell>
          <cell r="AA5" t="str">
            <v>Diff.</v>
          </cell>
          <cell r="AE5">
            <v>0</v>
          </cell>
          <cell r="AF5" t="str">
            <v>2013 per BW</v>
          </cell>
          <cell r="AG5">
            <v>0</v>
          </cell>
          <cell r="AH5" t="str">
            <v>2014 per BW</v>
          </cell>
          <cell r="AI5" t="str">
            <v>2014 vs. 2013</v>
          </cell>
        </row>
        <row r="6">
          <cell r="C6" t="str">
            <v>1</v>
          </cell>
          <cell r="D6" t="str">
            <v>1. POWER PRODUCTION EXPENSES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 t="str">
            <v>2</v>
          </cell>
          <cell r="D7" t="str">
            <v>A. Steam Power Generation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 t="str">
            <v>3</v>
          </cell>
          <cell r="D8" t="str">
            <v>Operation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 t="str">
            <v>500 Operation supervision and engineering(500) Operation Supervision and Engineering</v>
          </cell>
          <cell r="C9" t="str">
            <v>4</v>
          </cell>
          <cell r="D9" t="str">
            <v>(500) Operation Supervision and Engineering</v>
          </cell>
          <cell r="E9">
            <v>3659098.9</v>
          </cell>
          <cell r="F9">
            <v>7167850</v>
          </cell>
          <cell r="G9">
            <v>0</v>
          </cell>
          <cell r="H9">
            <v>0</v>
          </cell>
          <cell r="L9" t="b">
            <v>0</v>
          </cell>
          <cell r="M9" t="b">
            <v>0</v>
          </cell>
          <cell r="V9">
            <v>7167850</v>
          </cell>
          <cell r="W9">
            <v>0</v>
          </cell>
          <cell r="Z9">
            <v>3659099</v>
          </cell>
          <cell r="AA9">
            <v>-0.10000000009313226</v>
          </cell>
          <cell r="AE9" t="str">
            <v>500-Supervision &amp; Engineering</v>
          </cell>
          <cell r="AF9">
            <v>7167849.7999999998</v>
          </cell>
          <cell r="AG9">
            <v>0.20000000018626451</v>
          </cell>
          <cell r="AH9">
            <v>3659098.9</v>
          </cell>
          <cell r="AI9">
            <v>3508751.1</v>
          </cell>
          <cell r="AJ9">
            <v>0.95891124998015231</v>
          </cell>
        </row>
        <row r="10">
          <cell r="B10" t="str">
            <v>501 Fuel(501) Fuel</v>
          </cell>
          <cell r="C10" t="str">
            <v>5</v>
          </cell>
          <cell r="D10" t="str">
            <v>(501) Fuel</v>
          </cell>
          <cell r="E10">
            <v>319069460.72000003</v>
          </cell>
          <cell r="F10">
            <v>353409251</v>
          </cell>
          <cell r="G10">
            <v>0</v>
          </cell>
          <cell r="H10">
            <v>0</v>
          </cell>
          <cell r="L10" t="b">
            <v>0</v>
          </cell>
          <cell r="M10" t="b">
            <v>0</v>
          </cell>
          <cell r="V10">
            <v>353409251</v>
          </cell>
          <cell r="W10">
            <v>0</v>
          </cell>
          <cell r="Z10">
            <v>319069461</v>
          </cell>
          <cell r="AA10">
            <v>-0.27999997138977051</v>
          </cell>
          <cell r="AE10" t="str">
            <v>501-Steam Power</v>
          </cell>
          <cell r="AF10">
            <v>528777501.83999997</v>
          </cell>
          <cell r="AG10">
            <v>-175368250.83999997</v>
          </cell>
          <cell r="AH10">
            <v>319069460.72000003</v>
          </cell>
          <cell r="AI10">
            <v>34339790.279999971</v>
          </cell>
          <cell r="AJ10">
            <v>0.1076248106055343</v>
          </cell>
        </row>
        <row r="11">
          <cell r="B11" t="str">
            <v>502 Steam expenses(502) Steam Expenses</v>
          </cell>
          <cell r="C11" t="str">
            <v>6</v>
          </cell>
          <cell r="D11" t="str">
            <v>(502) Steam Expenses</v>
          </cell>
          <cell r="E11">
            <v>7919296.7400000002</v>
          </cell>
          <cell r="F11">
            <v>8334115</v>
          </cell>
          <cell r="G11">
            <v>0</v>
          </cell>
          <cell r="H11">
            <v>0</v>
          </cell>
          <cell r="L11" t="b">
            <v>0</v>
          </cell>
          <cell r="M11" t="b">
            <v>0</v>
          </cell>
          <cell r="V11">
            <v>8334115</v>
          </cell>
          <cell r="W11">
            <v>0</v>
          </cell>
          <cell r="Z11">
            <v>7919297</v>
          </cell>
          <cell r="AA11">
            <v>-0.25999999977648258</v>
          </cell>
          <cell r="AE11" t="str">
            <v>502-Steam Expenses</v>
          </cell>
          <cell r="AF11">
            <v>8334115.5099999998</v>
          </cell>
          <cell r="AG11">
            <v>-0.50999999977648258</v>
          </cell>
          <cell r="AH11">
            <v>7919296.7400000002</v>
          </cell>
          <cell r="AI11">
            <v>414818.25999999978</v>
          </cell>
          <cell r="AJ11">
            <v>5.2380694096834636E-2</v>
          </cell>
        </row>
        <row r="12">
          <cell r="B12" t="str">
            <v>503 Steam from other sources(503) Steam from Other Sources</v>
          </cell>
          <cell r="C12" t="str">
            <v>7</v>
          </cell>
          <cell r="D12" t="str">
            <v>(503) Steam from Other Sources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L12" t="b">
            <v>1</v>
          </cell>
          <cell r="M12" t="b">
            <v>1</v>
          </cell>
          <cell r="V12">
            <v>0</v>
          </cell>
          <cell r="W12">
            <v>0</v>
          </cell>
          <cell r="Z12">
            <v>0</v>
          </cell>
          <cell r="AA12">
            <v>0</v>
          </cell>
          <cell r="AG12">
            <v>0</v>
          </cell>
        </row>
        <row r="13">
          <cell r="B13" t="str">
            <v>504 Steam transferred—Credit(Less) (504) Steam Transferred-Cr.</v>
          </cell>
          <cell r="C13" t="str">
            <v>8</v>
          </cell>
          <cell r="D13" t="str">
            <v>(Less) (504) Steam Transferred-Cr.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L13" t="b">
            <v>1</v>
          </cell>
          <cell r="M13" t="b">
            <v>1</v>
          </cell>
          <cell r="V13">
            <v>0</v>
          </cell>
          <cell r="W13">
            <v>0</v>
          </cell>
          <cell r="Z13">
            <v>0</v>
          </cell>
          <cell r="AA13">
            <v>0</v>
          </cell>
          <cell r="AG13">
            <v>0</v>
          </cell>
        </row>
        <row r="14">
          <cell r="B14" t="str">
            <v>505 Electric expenses(505) Electric Expenses</v>
          </cell>
          <cell r="C14" t="str">
            <v>9</v>
          </cell>
          <cell r="D14" t="str">
            <v>(505) Electric Expenses</v>
          </cell>
          <cell r="E14">
            <v>1993579.7</v>
          </cell>
          <cell r="F14">
            <v>2032949</v>
          </cell>
          <cell r="G14">
            <v>0</v>
          </cell>
          <cell r="H14">
            <v>0</v>
          </cell>
          <cell r="L14" t="b">
            <v>0</v>
          </cell>
          <cell r="M14" t="b">
            <v>0</v>
          </cell>
          <cell r="V14">
            <v>2032949</v>
          </cell>
          <cell r="W14">
            <v>0</v>
          </cell>
          <cell r="Z14">
            <v>1993579</v>
          </cell>
          <cell r="AA14">
            <v>0.69999999995343387</v>
          </cell>
          <cell r="AE14" t="str">
            <v>505-Electric Expenses</v>
          </cell>
          <cell r="AF14">
            <v>2032949.37</v>
          </cell>
          <cell r="AG14">
            <v>-0.37000000011175871</v>
          </cell>
          <cell r="AH14">
            <v>1993579.7</v>
          </cell>
          <cell r="AI14">
            <v>39369.300000000047</v>
          </cell>
          <cell r="AJ14">
            <v>1.9748044184037413E-2</v>
          </cell>
        </row>
        <row r="15">
          <cell r="B15" t="str">
            <v>506 Miscellaneous steam power expenses(506) Miscellaneous Steam Power Expenses</v>
          </cell>
          <cell r="C15" t="str">
            <v>10</v>
          </cell>
          <cell r="D15" t="str">
            <v>(506) Miscellaneous Steam Power Expenses</v>
          </cell>
          <cell r="E15">
            <v>21811467.140000001</v>
          </cell>
          <cell r="F15">
            <v>23207505</v>
          </cell>
          <cell r="G15">
            <v>0</v>
          </cell>
          <cell r="H15">
            <v>0</v>
          </cell>
          <cell r="L15" t="b">
            <v>0</v>
          </cell>
          <cell r="M15" t="b">
            <v>0</v>
          </cell>
          <cell r="V15">
            <v>23207505</v>
          </cell>
          <cell r="W15">
            <v>0</v>
          </cell>
          <cell r="Z15">
            <v>21811467</v>
          </cell>
          <cell r="AA15">
            <v>0.14000000059604645</v>
          </cell>
          <cell r="AE15" t="str">
            <v>506-Misc Steam PWR Expenses</v>
          </cell>
          <cell r="AF15">
            <v>23207504.91</v>
          </cell>
          <cell r="AG15">
            <v>8.9999999850988388E-2</v>
          </cell>
          <cell r="AH15">
            <v>21811467.140000001</v>
          </cell>
          <cell r="AI15">
            <v>1396037.8599999994</v>
          </cell>
          <cell r="AJ15">
            <v>6.4004766439567415E-2</v>
          </cell>
        </row>
        <row r="16">
          <cell r="B16" t="str">
            <v>507 Rents(507) Rents</v>
          </cell>
          <cell r="C16" t="str">
            <v>11</v>
          </cell>
          <cell r="D16" t="str">
            <v>(507) Rents</v>
          </cell>
          <cell r="E16">
            <v>86397.03</v>
          </cell>
          <cell r="F16">
            <v>70643</v>
          </cell>
          <cell r="G16">
            <v>0</v>
          </cell>
          <cell r="H16">
            <v>0</v>
          </cell>
          <cell r="L16" t="b">
            <v>0</v>
          </cell>
          <cell r="M16" t="b">
            <v>0</v>
          </cell>
          <cell r="V16">
            <v>70643</v>
          </cell>
          <cell r="W16">
            <v>0</v>
          </cell>
          <cell r="Z16">
            <v>86397</v>
          </cell>
          <cell r="AA16">
            <v>2.9999999998835847E-2</v>
          </cell>
          <cell r="AE16" t="str">
            <v>507-Rents</v>
          </cell>
          <cell r="AF16">
            <v>70642.66</v>
          </cell>
          <cell r="AG16">
            <v>0.33999999999650754</v>
          </cell>
          <cell r="AH16">
            <v>86397.03</v>
          </cell>
          <cell r="AI16">
            <v>-15754.029999999999</v>
          </cell>
          <cell r="AJ16">
            <v>-0.18234457828006356</v>
          </cell>
        </row>
        <row r="17">
          <cell r="B17" t="str">
            <v>509 Allowances(509) Allowances</v>
          </cell>
          <cell r="C17" t="str">
            <v>12</v>
          </cell>
          <cell r="D17" t="str">
            <v>(509) Allowances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 t="b">
            <v>1</v>
          </cell>
          <cell r="M17" t="b">
            <v>1</v>
          </cell>
          <cell r="V17">
            <v>0</v>
          </cell>
          <cell r="W17">
            <v>0</v>
          </cell>
          <cell r="Z17">
            <v>0</v>
          </cell>
          <cell r="AA17">
            <v>0</v>
          </cell>
          <cell r="AG17">
            <v>0</v>
          </cell>
        </row>
        <row r="18">
          <cell r="C18" t="str">
            <v>13</v>
          </cell>
          <cell r="D18" t="str">
            <v>TOTAL Operation (Enter Total of Lines 4 thru 12)</v>
          </cell>
          <cell r="E18">
            <v>354539300.22999996</v>
          </cell>
          <cell r="F18">
            <v>394222313</v>
          </cell>
          <cell r="G18">
            <v>0</v>
          </cell>
          <cell r="H18">
            <v>0</v>
          </cell>
          <cell r="L18" t="b">
            <v>0</v>
          </cell>
          <cell r="M18" t="b">
            <v>0</v>
          </cell>
          <cell r="AG18">
            <v>0</v>
          </cell>
        </row>
        <row r="19">
          <cell r="C19" t="str">
            <v>14</v>
          </cell>
          <cell r="D19" t="str">
            <v>Maintenance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 t="b">
            <v>1</v>
          </cell>
          <cell r="M19" t="b">
            <v>1</v>
          </cell>
          <cell r="AG19">
            <v>0</v>
          </cell>
        </row>
        <row r="20">
          <cell r="B20" t="str">
            <v>510 Maintenance supervision and engineering(510) Maintenance Supervision and Engineering</v>
          </cell>
          <cell r="C20" t="str">
            <v>15</v>
          </cell>
          <cell r="D20" t="str">
            <v>(510) Maintenance Supervision and Engineering</v>
          </cell>
          <cell r="E20">
            <v>3940002.58</v>
          </cell>
          <cell r="F20">
            <v>6743526</v>
          </cell>
          <cell r="G20">
            <v>0</v>
          </cell>
          <cell r="H20">
            <v>0</v>
          </cell>
          <cell r="L20" t="b">
            <v>0</v>
          </cell>
          <cell r="M20" t="b">
            <v>0</v>
          </cell>
          <cell r="V20">
            <v>6743526</v>
          </cell>
          <cell r="W20">
            <v>0</v>
          </cell>
          <cell r="Z20">
            <v>3940003</v>
          </cell>
          <cell r="AA20">
            <v>-0.41999999992549419</v>
          </cell>
          <cell r="AE20" t="str">
            <v>510-MTC Supervis &amp; Engineering</v>
          </cell>
          <cell r="AF20">
            <v>6743526.3399999999</v>
          </cell>
          <cell r="AG20">
            <v>-0.33999999985098839</v>
          </cell>
          <cell r="AH20">
            <v>3940002.58</v>
          </cell>
          <cell r="AI20">
            <v>2803523.42</v>
          </cell>
          <cell r="AJ20">
            <v>0.71155370157143394</v>
          </cell>
        </row>
        <row r="21">
          <cell r="B21" t="str">
            <v>511 Maintenance of structures(511) Maintenance of Structures</v>
          </cell>
          <cell r="C21" t="str">
            <v>16</v>
          </cell>
          <cell r="D21" t="str">
            <v>(511) Maintenance of Structures</v>
          </cell>
          <cell r="E21">
            <v>10219658.26</v>
          </cell>
          <cell r="F21">
            <v>8135535</v>
          </cell>
          <cell r="G21">
            <v>0</v>
          </cell>
          <cell r="H21">
            <v>0</v>
          </cell>
          <cell r="L21" t="b">
            <v>0</v>
          </cell>
          <cell r="M21" t="b">
            <v>0</v>
          </cell>
          <cell r="V21">
            <v>8135535</v>
          </cell>
          <cell r="W21">
            <v>0</v>
          </cell>
          <cell r="Z21">
            <v>10219658</v>
          </cell>
          <cell r="AA21">
            <v>0.25999999977648258</v>
          </cell>
          <cell r="AE21" t="str">
            <v>511-Maint Of Structures</v>
          </cell>
          <cell r="AF21">
            <v>8135534.8799999999</v>
          </cell>
          <cell r="AG21">
            <v>0.12000000011175871</v>
          </cell>
          <cell r="AH21">
            <v>10219658.26</v>
          </cell>
          <cell r="AI21">
            <v>-2084123.2599999998</v>
          </cell>
          <cell r="AJ21">
            <v>-0.20393277416695144</v>
          </cell>
        </row>
        <row r="22">
          <cell r="B22" t="str">
            <v>512 Maintenance of boiler plant(512) Maintenance of Boiler Plant</v>
          </cell>
          <cell r="C22" t="str">
            <v>17</v>
          </cell>
          <cell r="D22" t="str">
            <v>(512) Maintenance of Boiler Plant</v>
          </cell>
          <cell r="E22">
            <v>30624977.25</v>
          </cell>
          <cell r="F22">
            <v>21740961</v>
          </cell>
          <cell r="G22">
            <v>0</v>
          </cell>
          <cell r="H22">
            <v>0</v>
          </cell>
          <cell r="L22" t="b">
            <v>0</v>
          </cell>
          <cell r="M22" t="b">
            <v>0</v>
          </cell>
          <cell r="V22">
            <v>21740961</v>
          </cell>
          <cell r="W22">
            <v>0</v>
          </cell>
          <cell r="Z22">
            <v>30624977</v>
          </cell>
          <cell r="AA22">
            <v>0.25</v>
          </cell>
          <cell r="AE22" t="str">
            <v>512-Maint Of Boiler plant</v>
          </cell>
          <cell r="AF22">
            <v>21740960.440000001</v>
          </cell>
          <cell r="AG22">
            <v>0.55999999865889549</v>
          </cell>
          <cell r="AH22">
            <v>30624977.25</v>
          </cell>
          <cell r="AI22">
            <v>-8884016.25</v>
          </cell>
          <cell r="AJ22">
            <v>-0.29009054202644347</v>
          </cell>
        </row>
        <row r="23">
          <cell r="B23" t="str">
            <v>513 Maintenance of electric plant(513) Maintenance of Electric Plant</v>
          </cell>
          <cell r="C23" t="str">
            <v>18</v>
          </cell>
          <cell r="D23" t="str">
            <v>(513) Maintenance of Electric Plant</v>
          </cell>
          <cell r="E23">
            <v>4871144.26</v>
          </cell>
          <cell r="F23">
            <v>8352424</v>
          </cell>
          <cell r="G23">
            <v>0</v>
          </cell>
          <cell r="H23">
            <v>0</v>
          </cell>
          <cell r="L23" t="b">
            <v>0</v>
          </cell>
          <cell r="M23" t="b">
            <v>0</v>
          </cell>
          <cell r="V23">
            <v>8352424</v>
          </cell>
          <cell r="W23">
            <v>0</v>
          </cell>
          <cell r="Z23">
            <v>4871144</v>
          </cell>
          <cell r="AA23">
            <v>0.25999999977648258</v>
          </cell>
          <cell r="AE23" t="str">
            <v>513-Maint Of Electric Plant</v>
          </cell>
          <cell r="AF23">
            <v>8352424.0800000001</v>
          </cell>
          <cell r="AG23">
            <v>-8.0000000074505806E-2</v>
          </cell>
          <cell r="AH23">
            <v>4871144.26</v>
          </cell>
          <cell r="AI23">
            <v>3481279.74</v>
          </cell>
          <cell r="AJ23">
            <v>0.71467391524142632</v>
          </cell>
        </row>
        <row r="24">
          <cell r="B24" t="str">
            <v>514 Maintenance of miscellaneous steam plant(514) Maintenance of Miscellaneous Steam Plant</v>
          </cell>
          <cell r="C24" t="str">
            <v>19</v>
          </cell>
          <cell r="D24" t="str">
            <v>(514) Maintenance of Miscellaneous Steam Plant</v>
          </cell>
          <cell r="E24">
            <v>4776586.3899999997</v>
          </cell>
          <cell r="F24">
            <v>2341417</v>
          </cell>
          <cell r="G24">
            <v>0</v>
          </cell>
          <cell r="H24">
            <v>0</v>
          </cell>
          <cell r="L24" t="b">
            <v>0</v>
          </cell>
          <cell r="M24" t="b">
            <v>0</v>
          </cell>
          <cell r="V24">
            <v>2341417</v>
          </cell>
          <cell r="W24">
            <v>0</v>
          </cell>
          <cell r="Z24">
            <v>4776587</v>
          </cell>
          <cell r="AA24">
            <v>-0.61000000033527613</v>
          </cell>
          <cell r="AE24" t="str">
            <v>514-Maint Of Misc Steam Plant</v>
          </cell>
          <cell r="AF24">
            <v>2341417.42</v>
          </cell>
          <cell r="AG24">
            <v>-0.41999999992549419</v>
          </cell>
          <cell r="AH24">
            <v>4776586.3899999997</v>
          </cell>
          <cell r="AI24">
            <v>-2435169.3899999997</v>
          </cell>
          <cell r="AJ24">
            <v>-0.5098137437853395</v>
          </cell>
        </row>
        <row r="25">
          <cell r="C25" t="str">
            <v>20</v>
          </cell>
          <cell r="D25" t="str">
            <v>TOTAL Maintenance (Enter Total of Lines 15 thru 19)</v>
          </cell>
          <cell r="E25">
            <v>54432368.740000002</v>
          </cell>
          <cell r="F25">
            <v>47313863</v>
          </cell>
          <cell r="G25">
            <v>0</v>
          </cell>
          <cell r="H25">
            <v>0</v>
          </cell>
          <cell r="L25" t="b">
            <v>0</v>
          </cell>
          <cell r="M25" t="b">
            <v>0</v>
          </cell>
          <cell r="V25">
            <v>47313863</v>
          </cell>
          <cell r="W25">
            <v>0</v>
          </cell>
          <cell r="Z25">
            <v>54432369</v>
          </cell>
          <cell r="AA25">
            <v>-0.25999999791383743</v>
          </cell>
          <cell r="AG25">
            <v>0</v>
          </cell>
        </row>
        <row r="26">
          <cell r="C26" t="str">
            <v>21</v>
          </cell>
          <cell r="D26" t="str">
            <v>TOTAL Power Production Expenses-Steam Power (Entr Tot lines 13 &amp; 20)</v>
          </cell>
          <cell r="E26">
            <v>408971668.96999997</v>
          </cell>
          <cell r="F26">
            <v>441536176</v>
          </cell>
          <cell r="G26">
            <v>0</v>
          </cell>
          <cell r="H26">
            <v>0</v>
          </cell>
          <cell r="L26" t="b">
            <v>0</v>
          </cell>
          <cell r="M26" t="b">
            <v>0</v>
          </cell>
          <cell r="V26">
            <v>441536176</v>
          </cell>
          <cell r="W26">
            <v>0</v>
          </cell>
          <cell r="Z26">
            <v>408971669</v>
          </cell>
          <cell r="AA26">
            <v>-3.0000030994415283E-2</v>
          </cell>
          <cell r="AG26">
            <v>0</v>
          </cell>
        </row>
        <row r="27">
          <cell r="C27" t="str">
            <v>22</v>
          </cell>
          <cell r="D27" t="str">
            <v>B. Nuclear Power Generation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 t="b">
            <v>1</v>
          </cell>
          <cell r="M27" t="b">
            <v>1</v>
          </cell>
          <cell r="AG27">
            <v>0</v>
          </cell>
        </row>
        <row r="28">
          <cell r="C28" t="str">
            <v>23</v>
          </cell>
          <cell r="D28" t="str">
            <v>Operation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 t="b">
            <v>1</v>
          </cell>
          <cell r="M28" t="b">
            <v>1</v>
          </cell>
          <cell r="AG28">
            <v>0</v>
          </cell>
        </row>
        <row r="29">
          <cell r="B29" t="str">
            <v>517 Operation supervision and engineering(517) Operation Supervision and Engineering</v>
          </cell>
          <cell r="C29" t="str">
            <v>24</v>
          </cell>
          <cell r="D29" t="str">
            <v>(517) Operation Supervision and Engineering</v>
          </cell>
          <cell r="E29">
            <v>71991195.269999996</v>
          </cell>
          <cell r="F29">
            <v>68307419</v>
          </cell>
          <cell r="G29">
            <v>0</v>
          </cell>
          <cell r="H29">
            <v>0</v>
          </cell>
          <cell r="L29" t="b">
            <v>0</v>
          </cell>
          <cell r="M29" t="b">
            <v>0</v>
          </cell>
          <cell r="V29">
            <v>68307419</v>
          </cell>
          <cell r="W29">
            <v>0</v>
          </cell>
          <cell r="Z29">
            <v>71991195</v>
          </cell>
          <cell r="AA29">
            <v>0.26999999582767487</v>
          </cell>
          <cell r="AE29" t="str">
            <v>517-Supervision &amp; Engineering</v>
          </cell>
          <cell r="AF29">
            <v>68307419.510000005</v>
          </cell>
          <cell r="AG29">
            <v>-0.51000000536441803</v>
          </cell>
          <cell r="AH29">
            <v>71991195.269999996</v>
          </cell>
          <cell r="AI29">
            <v>-3683776.2699999958</v>
          </cell>
          <cell r="AJ29">
            <v>-5.1169816755842791E-2</v>
          </cell>
        </row>
        <row r="30">
          <cell r="B30" t="str">
            <v>518 Fuel(518) Fuel</v>
          </cell>
          <cell r="C30" t="str">
            <v>25</v>
          </cell>
          <cell r="D30" t="str">
            <v>(518) Fuel</v>
          </cell>
          <cell r="E30">
            <v>206983044.03</v>
          </cell>
          <cell r="F30">
            <v>203773964</v>
          </cell>
          <cell r="G30">
            <v>0</v>
          </cell>
          <cell r="H30">
            <v>0</v>
          </cell>
          <cell r="L30" t="b">
            <v>0</v>
          </cell>
          <cell r="M30" t="b">
            <v>0</v>
          </cell>
          <cell r="V30">
            <v>203773964</v>
          </cell>
          <cell r="W30">
            <v>0</v>
          </cell>
          <cell r="Z30">
            <v>206983044</v>
          </cell>
          <cell r="AA30">
            <v>3.0000001192092896E-2</v>
          </cell>
          <cell r="AE30" t="str">
            <v>518-Nuclear Power</v>
          </cell>
          <cell r="AF30">
            <v>203773963.68000001</v>
          </cell>
          <cell r="AG30">
            <v>0.31999999284744263</v>
          </cell>
          <cell r="AH30">
            <v>206983044.03</v>
          </cell>
          <cell r="AI30">
            <v>-3209080.0300000012</v>
          </cell>
          <cell r="AJ30">
            <v>-1.5504072060776529E-2</v>
          </cell>
        </row>
        <row r="31">
          <cell r="B31" t="str">
            <v>519 Coolants and water(519) Coolants and Water</v>
          </cell>
          <cell r="C31" t="str">
            <v>26</v>
          </cell>
          <cell r="D31" t="str">
            <v>(519) Coolants and Water</v>
          </cell>
          <cell r="E31">
            <v>12689224.18</v>
          </cell>
          <cell r="F31">
            <v>9856203</v>
          </cell>
          <cell r="G31">
            <v>0</v>
          </cell>
          <cell r="H31">
            <v>0</v>
          </cell>
          <cell r="L31" t="b">
            <v>0</v>
          </cell>
          <cell r="M31" t="b">
            <v>0</v>
          </cell>
          <cell r="V31">
            <v>9856203</v>
          </cell>
          <cell r="W31">
            <v>0</v>
          </cell>
          <cell r="Z31">
            <v>12689224</v>
          </cell>
          <cell r="AA31">
            <v>0.17999999970197678</v>
          </cell>
          <cell r="AE31" t="str">
            <v>519-Coolants &amp; Water</v>
          </cell>
          <cell r="AF31">
            <v>9856203.1899999995</v>
          </cell>
          <cell r="AG31">
            <v>-0.18999999947845936</v>
          </cell>
          <cell r="AH31">
            <v>12689224.18</v>
          </cell>
          <cell r="AI31">
            <v>-2833021.1799999997</v>
          </cell>
          <cell r="AJ31">
            <v>-0.22326196935390574</v>
          </cell>
        </row>
        <row r="32">
          <cell r="B32" t="str">
            <v>520 Steam expenses(520) Steam Expenses</v>
          </cell>
          <cell r="C32" t="str">
            <v>27</v>
          </cell>
          <cell r="D32" t="str">
            <v>(520) Steam Expenses</v>
          </cell>
          <cell r="E32">
            <v>56814291.880000003</v>
          </cell>
          <cell r="F32">
            <v>55557082</v>
          </cell>
          <cell r="G32">
            <v>0</v>
          </cell>
          <cell r="H32">
            <v>0</v>
          </cell>
          <cell r="L32" t="b">
            <v>0</v>
          </cell>
          <cell r="M32" t="b">
            <v>0</v>
          </cell>
          <cell r="V32">
            <v>55557082</v>
          </cell>
          <cell r="W32">
            <v>0</v>
          </cell>
          <cell r="Z32">
            <v>56814292</v>
          </cell>
          <cell r="AA32">
            <v>-0.11999999731779099</v>
          </cell>
          <cell r="AE32" t="str">
            <v>520-Steam Expenses</v>
          </cell>
          <cell r="AF32">
            <v>55557081.840000004</v>
          </cell>
          <cell r="AG32">
            <v>0.15999999642372131</v>
          </cell>
          <cell r="AH32">
            <v>56814291.880000003</v>
          </cell>
          <cell r="AI32">
            <v>-1257209.8800000027</v>
          </cell>
          <cell r="AJ32">
            <v>-2.2128408863308757E-2</v>
          </cell>
        </row>
        <row r="33">
          <cell r="B33" t="str">
            <v>521 Steam from other sources(521) Steam from Other Sources</v>
          </cell>
          <cell r="C33" t="str">
            <v>28</v>
          </cell>
          <cell r="D33" t="str">
            <v>(521) Steam from Other Sources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L33" t="b">
            <v>1</v>
          </cell>
          <cell r="M33" t="b">
            <v>1</v>
          </cell>
          <cell r="V33">
            <v>0</v>
          </cell>
          <cell r="W33">
            <v>0</v>
          </cell>
          <cell r="Z33">
            <v>0</v>
          </cell>
          <cell r="AA33">
            <v>0</v>
          </cell>
          <cell r="AG33">
            <v>0</v>
          </cell>
        </row>
        <row r="34">
          <cell r="B34" t="str">
            <v>522 Steam transferred—Credit(Less) (522) Steam Transferred-Cr.</v>
          </cell>
          <cell r="C34" t="str">
            <v>29</v>
          </cell>
          <cell r="D34" t="str">
            <v>(Less) (522) Steam Transferred-Cr.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L34" t="b">
            <v>1</v>
          </cell>
          <cell r="M34" t="b">
            <v>1</v>
          </cell>
          <cell r="V34">
            <v>0</v>
          </cell>
          <cell r="W34">
            <v>0</v>
          </cell>
          <cell r="Z34">
            <v>0</v>
          </cell>
          <cell r="AA34">
            <v>0</v>
          </cell>
          <cell r="AG34">
            <v>0</v>
          </cell>
        </row>
        <row r="35">
          <cell r="B35" t="str">
            <v>523 Electric expenses(523) Electric Expenses</v>
          </cell>
          <cell r="C35" t="str">
            <v>30</v>
          </cell>
          <cell r="D35" t="str">
            <v>(523) Electric Expenses</v>
          </cell>
          <cell r="E35">
            <v>584514.28</v>
          </cell>
          <cell r="F35">
            <v>-87635</v>
          </cell>
          <cell r="G35">
            <v>0</v>
          </cell>
          <cell r="H35">
            <v>0</v>
          </cell>
          <cell r="L35" t="b">
            <v>0</v>
          </cell>
          <cell r="M35" t="b">
            <v>0</v>
          </cell>
          <cell r="V35">
            <v>-87635</v>
          </cell>
          <cell r="W35">
            <v>0</v>
          </cell>
          <cell r="Z35">
            <v>584514</v>
          </cell>
          <cell r="AA35">
            <v>0.28000000002793968</v>
          </cell>
          <cell r="AE35" t="str">
            <v>523-Electric Expenses</v>
          </cell>
          <cell r="AF35">
            <v>-87634.79</v>
          </cell>
          <cell r="AG35">
            <v>-0.21000000000640284</v>
          </cell>
          <cell r="AH35">
            <v>584514.28</v>
          </cell>
          <cell r="AI35">
            <v>-672149.28</v>
          </cell>
          <cell r="AJ35">
            <v>-1.1499279025313121</v>
          </cell>
        </row>
        <row r="36">
          <cell r="B36" t="str">
            <v>524 Miscellaneous nuclear power expenses(524) Miscellaneous Nuclear Power Expenses</v>
          </cell>
          <cell r="C36" t="str">
            <v>31</v>
          </cell>
          <cell r="D36" t="str">
            <v>(524) Miscellaneous Nuclear Power Expenses</v>
          </cell>
          <cell r="E36">
            <v>105586350.53</v>
          </cell>
          <cell r="F36">
            <v>119615894</v>
          </cell>
          <cell r="G36">
            <v>0</v>
          </cell>
          <cell r="H36">
            <v>0</v>
          </cell>
          <cell r="L36" t="b">
            <v>0</v>
          </cell>
          <cell r="M36" t="b">
            <v>0</v>
          </cell>
          <cell r="V36">
            <v>119615894</v>
          </cell>
          <cell r="W36">
            <v>0</v>
          </cell>
          <cell r="Z36">
            <v>105586351</v>
          </cell>
          <cell r="AA36">
            <v>-0.4699999988079071</v>
          </cell>
          <cell r="AE36" t="str">
            <v>524-Misc Nuclear PWR Expenses</v>
          </cell>
          <cell r="AF36">
            <v>119615893.93000001</v>
          </cell>
          <cell r="AG36">
            <v>6.9999992847442627E-2</v>
          </cell>
          <cell r="AH36">
            <v>105586350.53</v>
          </cell>
          <cell r="AI36">
            <v>14029543.469999999</v>
          </cell>
          <cell r="AJ36">
            <v>0.13287269992359305</v>
          </cell>
        </row>
        <row r="37">
          <cell r="B37" t="str">
            <v>525 Rents (525) Rents</v>
          </cell>
          <cell r="C37" t="str">
            <v>32</v>
          </cell>
          <cell r="D37" t="str">
            <v>(525) Rents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 t="b">
            <v>1</v>
          </cell>
          <cell r="M37" t="b">
            <v>0</v>
          </cell>
          <cell r="V37">
            <v>0</v>
          </cell>
          <cell r="W37">
            <v>0</v>
          </cell>
          <cell r="Z37">
            <v>0</v>
          </cell>
          <cell r="AA37">
            <v>0</v>
          </cell>
          <cell r="AE37" t="str">
            <v>525-Rents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C38" t="str">
            <v>33</v>
          </cell>
          <cell r="D38" t="str">
            <v>TOTAL Operation (Enter Total of lines 24 thru 32)</v>
          </cell>
          <cell r="E38">
            <v>454648620.16999996</v>
          </cell>
          <cell r="F38">
            <v>457022927</v>
          </cell>
          <cell r="G38">
            <v>0</v>
          </cell>
          <cell r="H38">
            <v>0</v>
          </cell>
          <cell r="L38" t="b">
            <v>0</v>
          </cell>
          <cell r="M38" t="b">
            <v>0</v>
          </cell>
          <cell r="V38">
            <v>457022927</v>
          </cell>
          <cell r="W38">
            <v>0</v>
          </cell>
          <cell r="Z38">
            <v>454648620</v>
          </cell>
          <cell r="AA38">
            <v>0.16999995708465576</v>
          </cell>
          <cell r="AE38">
            <v>0</v>
          </cell>
          <cell r="AG38">
            <v>0</v>
          </cell>
        </row>
        <row r="39">
          <cell r="C39" t="str">
            <v>34</v>
          </cell>
          <cell r="D39" t="str">
            <v>Maintenance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 t="b">
            <v>1</v>
          </cell>
          <cell r="M39" t="b">
            <v>1</v>
          </cell>
          <cell r="AE39">
            <v>0</v>
          </cell>
          <cell r="AG39">
            <v>0</v>
          </cell>
        </row>
        <row r="40">
          <cell r="B40" t="str">
            <v>528 Maintenance supervision and engineering(528) Maintenance Supervision and Engineering</v>
          </cell>
          <cell r="C40" t="str">
            <v>35</v>
          </cell>
          <cell r="D40" t="str">
            <v>(528) Maintenance Supervision and Engineering</v>
          </cell>
          <cell r="E40">
            <v>60561450.359999999</v>
          </cell>
          <cell r="F40">
            <v>107163462</v>
          </cell>
          <cell r="G40">
            <v>0</v>
          </cell>
          <cell r="H40">
            <v>0</v>
          </cell>
          <cell r="L40" t="b">
            <v>0</v>
          </cell>
          <cell r="M40" t="b">
            <v>0</v>
          </cell>
          <cell r="V40">
            <v>107163462</v>
          </cell>
          <cell r="W40">
            <v>0</v>
          </cell>
          <cell r="Z40">
            <v>60561451</v>
          </cell>
          <cell r="AA40">
            <v>-0.64000000059604645</v>
          </cell>
          <cell r="AE40" t="str">
            <v>528-MTC Supervis &amp; Engineering</v>
          </cell>
          <cell r="AF40">
            <v>107163462.19</v>
          </cell>
          <cell r="AG40">
            <v>-0.18999999761581421</v>
          </cell>
          <cell r="AH40">
            <v>60561450.359999999</v>
          </cell>
          <cell r="AI40">
            <v>46602011.640000001</v>
          </cell>
          <cell r="AJ40">
            <v>0.76949959690496428</v>
          </cell>
        </row>
        <row r="41">
          <cell r="B41" t="str">
            <v>529 Maintenance of structures(529) Maintenance of Structures</v>
          </cell>
          <cell r="C41" t="str">
            <v>36</v>
          </cell>
          <cell r="D41" t="str">
            <v>(529) Maintenance of Structures</v>
          </cell>
          <cell r="E41">
            <v>10880106.26</v>
          </cell>
          <cell r="F41">
            <v>7369914</v>
          </cell>
          <cell r="G41">
            <v>0</v>
          </cell>
          <cell r="H41">
            <v>0</v>
          </cell>
          <cell r="L41" t="b">
            <v>0</v>
          </cell>
          <cell r="M41" t="b">
            <v>0</v>
          </cell>
          <cell r="V41">
            <v>7369914</v>
          </cell>
          <cell r="W41">
            <v>0</v>
          </cell>
          <cell r="Z41">
            <v>10880106</v>
          </cell>
          <cell r="AA41">
            <v>0.25999999977648258</v>
          </cell>
          <cell r="AE41" t="str">
            <v>529-Maint Of Structures</v>
          </cell>
          <cell r="AF41">
            <v>7369914.4000000004</v>
          </cell>
          <cell r="AG41">
            <v>-0.40000000037252903</v>
          </cell>
          <cell r="AH41">
            <v>10880106.26</v>
          </cell>
          <cell r="AI41">
            <v>-3510192.26</v>
          </cell>
          <cell r="AJ41">
            <v>-0.32262481414404859</v>
          </cell>
        </row>
        <row r="42">
          <cell r="B42" t="str">
            <v>530 Maintenance of reactor plant equipment(530) Maintenance of Reactor Plant Equipment</v>
          </cell>
          <cell r="C42" t="str">
            <v>37</v>
          </cell>
          <cell r="D42" t="str">
            <v>(530) Maintenance of Reactor Plant Equipment</v>
          </cell>
          <cell r="E42">
            <v>29599496.239999998</v>
          </cell>
          <cell r="F42">
            <v>27189409</v>
          </cell>
          <cell r="G42">
            <v>0</v>
          </cell>
          <cell r="H42">
            <v>0</v>
          </cell>
          <cell r="L42" t="b">
            <v>0</v>
          </cell>
          <cell r="M42" t="b">
            <v>0</v>
          </cell>
          <cell r="V42">
            <v>27189409</v>
          </cell>
          <cell r="W42">
            <v>0</v>
          </cell>
          <cell r="Z42">
            <v>29599496</v>
          </cell>
          <cell r="AA42">
            <v>0.23999999836087227</v>
          </cell>
          <cell r="AE42" t="str">
            <v>530-Maint Of Reactor plant</v>
          </cell>
          <cell r="AF42">
            <v>27189408.530000001</v>
          </cell>
          <cell r="AG42">
            <v>0.4699999988079071</v>
          </cell>
          <cell r="AH42">
            <v>29599496.239999998</v>
          </cell>
          <cell r="AI42">
            <v>-2410087.2399999984</v>
          </cell>
          <cell r="AJ42">
            <v>-8.1423251951939252E-2</v>
          </cell>
        </row>
        <row r="43">
          <cell r="B43" t="str">
            <v>531 Maintenance of electric plant(531) Maintenance of Electric Plant</v>
          </cell>
          <cell r="C43" t="str">
            <v>38</v>
          </cell>
          <cell r="D43" t="str">
            <v>(531) Maintenance of Electric Plant</v>
          </cell>
          <cell r="E43">
            <v>13143016.189999999</v>
          </cell>
          <cell r="F43">
            <v>9540944</v>
          </cell>
          <cell r="G43">
            <v>0</v>
          </cell>
          <cell r="H43">
            <v>0</v>
          </cell>
          <cell r="L43" t="b">
            <v>0</v>
          </cell>
          <cell r="M43" t="b">
            <v>0</v>
          </cell>
          <cell r="V43">
            <v>9540944</v>
          </cell>
          <cell r="W43">
            <v>0</v>
          </cell>
          <cell r="Z43">
            <v>13143016</v>
          </cell>
          <cell r="AA43">
            <v>0.18999999947845936</v>
          </cell>
          <cell r="AE43" t="str">
            <v>531-Maint Of Electric Plant</v>
          </cell>
          <cell r="AF43">
            <v>9540943.5600000005</v>
          </cell>
          <cell r="AG43">
            <v>0.43999999947845936</v>
          </cell>
          <cell r="AH43">
            <v>13143016.189999999</v>
          </cell>
          <cell r="AI43">
            <v>-3602072.1899999995</v>
          </cell>
          <cell r="AJ43">
            <v>-0.27406739350596504</v>
          </cell>
        </row>
        <row r="44">
          <cell r="B44" t="str">
            <v>532 Maintenance of miscellaneous nuclear plant(532) Maintenance of Miscellaneous Nuclear Plant</v>
          </cell>
          <cell r="C44" t="str">
            <v>39</v>
          </cell>
          <cell r="D44" t="str">
            <v>(532) Maintenance of Miscellaneous Nuclear Plant</v>
          </cell>
          <cell r="E44">
            <v>22569197.109999999</v>
          </cell>
          <cell r="F44">
            <v>9768879</v>
          </cell>
          <cell r="G44">
            <v>0</v>
          </cell>
          <cell r="H44">
            <v>0</v>
          </cell>
          <cell r="L44" t="b">
            <v>0</v>
          </cell>
          <cell r="M44" t="b">
            <v>0</v>
          </cell>
          <cell r="V44">
            <v>9768879</v>
          </cell>
          <cell r="W44">
            <v>0</v>
          </cell>
          <cell r="Z44">
            <v>22569197</v>
          </cell>
          <cell r="AA44">
            <v>0.10999999940395355</v>
          </cell>
          <cell r="AE44" t="str">
            <v>532-Maint of Misc Nucl Plant</v>
          </cell>
          <cell r="AF44">
            <v>9768878.8699999992</v>
          </cell>
          <cell r="AG44">
            <v>0.13000000081956387</v>
          </cell>
          <cell r="AH44">
            <v>22569197.109999999</v>
          </cell>
          <cell r="AI44">
            <v>-12800318.109999999</v>
          </cell>
          <cell r="AJ44">
            <v>-0.56715877164847894</v>
          </cell>
        </row>
        <row r="45">
          <cell r="C45" t="str">
            <v>40</v>
          </cell>
          <cell r="D45" t="str">
            <v>TOTAL Maintenance (Enter Total of lines 35 thru 39)</v>
          </cell>
          <cell r="E45">
            <v>136753266.16</v>
          </cell>
          <cell r="F45">
            <v>161032608</v>
          </cell>
          <cell r="G45">
            <v>0</v>
          </cell>
          <cell r="H45">
            <v>0</v>
          </cell>
          <cell r="L45" t="b">
            <v>0</v>
          </cell>
          <cell r="M45" t="b">
            <v>0</v>
          </cell>
          <cell r="V45">
            <v>161032608</v>
          </cell>
          <cell r="W45">
            <v>0</v>
          </cell>
          <cell r="Z45">
            <v>136753266</v>
          </cell>
          <cell r="AA45">
            <v>0.15999999642372131</v>
          </cell>
          <cell r="AE45">
            <v>0</v>
          </cell>
          <cell r="AG45">
            <v>0</v>
          </cell>
        </row>
        <row r="46">
          <cell r="C46" t="str">
            <v>41</v>
          </cell>
          <cell r="D46" t="str">
            <v>TOTAL Power Production Expenses-Nuc. Power (Entr tot lines 33 &amp; 40)</v>
          </cell>
          <cell r="E46">
            <v>591401886.32999992</v>
          </cell>
          <cell r="F46">
            <v>618055535</v>
          </cell>
          <cell r="G46">
            <v>0</v>
          </cell>
          <cell r="H46">
            <v>0</v>
          </cell>
          <cell r="L46" t="b">
            <v>0</v>
          </cell>
          <cell r="M46" t="b">
            <v>0</v>
          </cell>
          <cell r="V46">
            <v>618055535</v>
          </cell>
          <cell r="W46">
            <v>0</v>
          </cell>
          <cell r="Z46">
            <v>591401886</v>
          </cell>
          <cell r="AA46">
            <v>0.32999992370605469</v>
          </cell>
          <cell r="AE46">
            <v>0</v>
          </cell>
          <cell r="AG46">
            <v>0</v>
          </cell>
        </row>
        <row r="47">
          <cell r="C47" t="str">
            <v>42</v>
          </cell>
          <cell r="D47" t="str">
            <v>Hydro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M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E47">
            <v>0</v>
          </cell>
          <cell r="AG47">
            <v>0</v>
          </cell>
        </row>
        <row r="48">
          <cell r="C48" t="str">
            <v>43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M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0</v>
          </cell>
          <cell r="AG48">
            <v>0</v>
          </cell>
        </row>
        <row r="49">
          <cell r="C49" t="str">
            <v>44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M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E49">
            <v>0</v>
          </cell>
          <cell r="AG49">
            <v>0</v>
          </cell>
        </row>
        <row r="50">
          <cell r="C50" t="str">
            <v>45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M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E50">
            <v>0</v>
          </cell>
          <cell r="AG50">
            <v>0</v>
          </cell>
        </row>
        <row r="51">
          <cell r="C51" t="str">
            <v>46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M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E51">
            <v>0</v>
          </cell>
          <cell r="AG51">
            <v>0</v>
          </cell>
        </row>
        <row r="52">
          <cell r="C52" t="str">
            <v>47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M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E52">
            <v>0</v>
          </cell>
          <cell r="AG52">
            <v>0</v>
          </cell>
        </row>
        <row r="53">
          <cell r="C53" t="str">
            <v>48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M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E53">
            <v>0</v>
          </cell>
          <cell r="AG53">
            <v>0</v>
          </cell>
        </row>
        <row r="54">
          <cell r="C54" t="str">
            <v>49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M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E54">
            <v>0</v>
          </cell>
          <cell r="AG54">
            <v>0</v>
          </cell>
        </row>
        <row r="55">
          <cell r="C55" t="str">
            <v>50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M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E55">
            <v>0</v>
          </cell>
          <cell r="AG55">
            <v>0</v>
          </cell>
        </row>
        <row r="56">
          <cell r="C56" t="str">
            <v>51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M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E56">
            <v>0</v>
          </cell>
          <cell r="AG56">
            <v>0</v>
          </cell>
        </row>
        <row r="57">
          <cell r="C57" t="str">
            <v>52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M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E57">
            <v>0</v>
          </cell>
          <cell r="AG57">
            <v>0</v>
          </cell>
        </row>
        <row r="58">
          <cell r="C58" t="str">
            <v>53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M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E58">
            <v>0</v>
          </cell>
          <cell r="AG58">
            <v>0</v>
          </cell>
        </row>
        <row r="59">
          <cell r="C59" t="str">
            <v>54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M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E59">
            <v>0</v>
          </cell>
          <cell r="AG59">
            <v>0</v>
          </cell>
        </row>
        <row r="60">
          <cell r="C60" t="str">
            <v>55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M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E60">
            <v>0</v>
          </cell>
          <cell r="AG60">
            <v>0</v>
          </cell>
        </row>
        <row r="61">
          <cell r="C61" t="str">
            <v>56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M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E61">
            <v>0</v>
          </cell>
          <cell r="AG61">
            <v>0</v>
          </cell>
        </row>
        <row r="62">
          <cell r="C62" t="str">
            <v>57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M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E62">
            <v>0</v>
          </cell>
          <cell r="AG62">
            <v>0</v>
          </cell>
        </row>
        <row r="63">
          <cell r="C63" t="str">
            <v>58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M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E63">
            <v>0</v>
          </cell>
          <cell r="AG63">
            <v>0</v>
          </cell>
        </row>
        <row r="64">
          <cell r="C64" t="str">
            <v>59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M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E64">
            <v>0</v>
          </cell>
          <cell r="AG64">
            <v>0</v>
          </cell>
        </row>
        <row r="65">
          <cell r="C65" t="str">
            <v>60</v>
          </cell>
          <cell r="D65" t="str">
            <v>D. Other Power Generation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M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E65">
            <v>0</v>
          </cell>
          <cell r="AG65">
            <v>0</v>
          </cell>
        </row>
        <row r="66">
          <cell r="C66" t="str">
            <v>61</v>
          </cell>
          <cell r="D66" t="str">
            <v>Operation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M66">
            <v>0</v>
          </cell>
          <cell r="AE66">
            <v>0</v>
          </cell>
          <cell r="AG66">
            <v>0</v>
          </cell>
        </row>
        <row r="67">
          <cell r="B67" t="str">
            <v>546 Operation supervision and engineering(546) Operation Supervision and Engineering</v>
          </cell>
          <cell r="C67" t="str">
            <v>62</v>
          </cell>
          <cell r="D67" t="str">
            <v>(546) Operation Supervision and Engineering</v>
          </cell>
          <cell r="E67">
            <v>13841588.24</v>
          </cell>
          <cell r="F67">
            <v>13328351</v>
          </cell>
          <cell r="G67">
            <v>0</v>
          </cell>
          <cell r="H67">
            <v>0</v>
          </cell>
          <cell r="L67" t="b">
            <v>0</v>
          </cell>
          <cell r="M67" t="b">
            <v>0</v>
          </cell>
          <cell r="V67">
            <v>13328351</v>
          </cell>
          <cell r="W67">
            <v>0</v>
          </cell>
          <cell r="Z67">
            <v>13841588</v>
          </cell>
          <cell r="AA67">
            <v>0.24000000022351742</v>
          </cell>
          <cell r="AE67" t="str">
            <v>546-Supervision &amp; Engineering</v>
          </cell>
          <cell r="AF67">
            <v>13328351.199999999</v>
          </cell>
          <cell r="AG67">
            <v>-0.19999999925494194</v>
          </cell>
          <cell r="AH67">
            <v>13841588.24</v>
          </cell>
          <cell r="AI67">
            <v>-513237.24000000022</v>
          </cell>
          <cell r="AJ67">
            <v>-3.707936048240662E-2</v>
          </cell>
        </row>
        <row r="68">
          <cell r="B68" t="str">
            <v>547 Fuel(547) Fuel</v>
          </cell>
          <cell r="C68" t="str">
            <v>63</v>
          </cell>
          <cell r="D68" t="str">
            <v>(547) Fuel</v>
          </cell>
          <cell r="E68">
            <v>2981140969.3600001</v>
          </cell>
          <cell r="F68">
            <v>2559680429</v>
          </cell>
          <cell r="G68">
            <v>0</v>
          </cell>
          <cell r="H68">
            <v>0</v>
          </cell>
          <cell r="L68" t="b">
            <v>0</v>
          </cell>
          <cell r="M68" t="b">
            <v>0</v>
          </cell>
          <cell r="V68">
            <v>2559680429</v>
          </cell>
          <cell r="W68">
            <v>0</v>
          </cell>
          <cell r="Z68">
            <v>2981140969</v>
          </cell>
          <cell r="AA68">
            <v>0.3600001335144043</v>
          </cell>
          <cell r="AE68" t="str">
            <v>547-Other Power</v>
          </cell>
          <cell r="AF68">
            <v>2384312177.8800001</v>
          </cell>
          <cell r="AG68">
            <v>175368251.11999989</v>
          </cell>
          <cell r="AH68">
            <v>2981140969.3600001</v>
          </cell>
          <cell r="AI68">
            <v>-421460540.36000013</v>
          </cell>
          <cell r="AJ68">
            <v>-0.14137558226590019</v>
          </cell>
        </row>
        <row r="69">
          <cell r="B69" t="str">
            <v>548 Generation expenses(548) Generation Expenses</v>
          </cell>
          <cell r="C69" t="str">
            <v>64</v>
          </cell>
          <cell r="D69" t="str">
            <v>(548) Generation Expenses</v>
          </cell>
          <cell r="E69">
            <v>21729890.579999998</v>
          </cell>
          <cell r="F69">
            <v>21957193</v>
          </cell>
          <cell r="G69">
            <v>0</v>
          </cell>
          <cell r="H69">
            <v>0</v>
          </cell>
          <cell r="L69" t="b">
            <v>0</v>
          </cell>
          <cell r="M69" t="b">
            <v>0</v>
          </cell>
          <cell r="V69">
            <v>21957193</v>
          </cell>
          <cell r="W69">
            <v>0</v>
          </cell>
          <cell r="Z69">
            <v>21729891</v>
          </cell>
          <cell r="AA69">
            <v>-0.42000000178813934</v>
          </cell>
          <cell r="AE69" t="str">
            <v>548-Generation Expenses</v>
          </cell>
          <cell r="AF69">
            <v>21957192.48</v>
          </cell>
          <cell r="AG69">
            <v>0.51999999955296516</v>
          </cell>
          <cell r="AH69">
            <v>21729890.579999998</v>
          </cell>
          <cell r="AI69">
            <v>227302.42000000179</v>
          </cell>
          <cell r="AJ69">
            <v>1.0460357320400359E-2</v>
          </cell>
        </row>
        <row r="70">
          <cell r="B70" t="str">
            <v>549 Miscellaneous other power generation expenses(549) Miscellaneous Other Power Generation Expenses</v>
          </cell>
          <cell r="C70" t="str">
            <v>65</v>
          </cell>
          <cell r="D70" t="str">
            <v>(549) Miscellaneous Other Power Generation Expenses</v>
          </cell>
          <cell r="E70">
            <v>37396839.189999998</v>
          </cell>
          <cell r="F70">
            <v>38607727</v>
          </cell>
          <cell r="G70">
            <v>0</v>
          </cell>
          <cell r="H70">
            <v>0</v>
          </cell>
          <cell r="L70" t="b">
            <v>0</v>
          </cell>
          <cell r="M70" t="b">
            <v>0</v>
          </cell>
          <cell r="V70">
            <v>38607727</v>
          </cell>
          <cell r="W70">
            <v>0</v>
          </cell>
          <cell r="Z70">
            <v>37396839</v>
          </cell>
          <cell r="AA70">
            <v>0.18999999761581421</v>
          </cell>
          <cell r="AE70" t="str">
            <v>549-Misc Other Power Gen Exp</v>
          </cell>
          <cell r="AF70">
            <v>38607727.130000003</v>
          </cell>
          <cell r="AG70">
            <v>-0.13000000268220901</v>
          </cell>
          <cell r="AH70">
            <v>37396839.189999998</v>
          </cell>
          <cell r="AI70">
            <v>1210887.8100000024</v>
          </cell>
          <cell r="AJ70">
            <v>3.2379415913946989E-2</v>
          </cell>
        </row>
        <row r="71">
          <cell r="B71" t="str">
            <v>550 Rents(550) Rents</v>
          </cell>
          <cell r="C71" t="str">
            <v>66</v>
          </cell>
          <cell r="D71" t="str">
            <v>(550) Rents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L71" t="b">
            <v>1</v>
          </cell>
          <cell r="M71" t="b">
            <v>1</v>
          </cell>
          <cell r="V71">
            <v>0</v>
          </cell>
          <cell r="W71">
            <v>0</v>
          </cell>
          <cell r="Z71">
            <v>0</v>
          </cell>
          <cell r="AA71">
            <v>0</v>
          </cell>
          <cell r="AE71">
            <v>0</v>
          </cell>
          <cell r="AG71">
            <v>0</v>
          </cell>
        </row>
        <row r="72">
          <cell r="C72" t="str">
            <v>67</v>
          </cell>
          <cell r="D72" t="str">
            <v>TOTAL Operation (Enter Total of lines 62 thru 66)</v>
          </cell>
          <cell r="E72">
            <v>3054109287.3699999</v>
          </cell>
          <cell r="F72">
            <v>2633573700</v>
          </cell>
          <cell r="G72">
            <v>0</v>
          </cell>
          <cell r="H72">
            <v>0</v>
          </cell>
          <cell r="L72" t="b">
            <v>0</v>
          </cell>
          <cell r="M72" t="b">
            <v>0</v>
          </cell>
          <cell r="V72">
            <v>2633573700</v>
          </cell>
          <cell r="W72">
            <v>0</v>
          </cell>
          <cell r="Z72">
            <v>3054109287</v>
          </cell>
          <cell r="AA72">
            <v>0.36999988555908203</v>
          </cell>
          <cell r="AE72">
            <v>0</v>
          </cell>
          <cell r="AG72">
            <v>0</v>
          </cell>
        </row>
        <row r="73">
          <cell r="C73" t="str">
            <v>68</v>
          </cell>
          <cell r="D73" t="str">
            <v>Maintenance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L73" t="b">
            <v>1</v>
          </cell>
          <cell r="M73" t="b">
            <v>1</v>
          </cell>
          <cell r="AE73">
            <v>0</v>
          </cell>
          <cell r="AG73">
            <v>0</v>
          </cell>
        </row>
        <row r="74">
          <cell r="B74" t="str">
            <v>551 Maintenance supervision and engineering(551) Maintenance Supervision and Engineering</v>
          </cell>
          <cell r="C74" t="str">
            <v>69</v>
          </cell>
          <cell r="D74" t="str">
            <v>(551) Maintenance Supervision and Engineering</v>
          </cell>
          <cell r="E74">
            <v>8784338.1199999992</v>
          </cell>
          <cell r="F74">
            <v>7673260</v>
          </cell>
          <cell r="G74">
            <v>0</v>
          </cell>
          <cell r="H74">
            <v>0</v>
          </cell>
          <cell r="L74" t="b">
            <v>0</v>
          </cell>
          <cell r="M74" t="b">
            <v>0</v>
          </cell>
          <cell r="V74">
            <v>7673260</v>
          </cell>
          <cell r="W74">
            <v>0</v>
          </cell>
          <cell r="Z74">
            <v>8784338</v>
          </cell>
          <cell r="AA74">
            <v>0.11999999918043613</v>
          </cell>
          <cell r="AE74" t="str">
            <v>551-MTC Supervis &amp; Engineering</v>
          </cell>
          <cell r="AF74">
            <v>7673260.3799999999</v>
          </cell>
          <cell r="AG74">
            <v>-0.37999999988824129</v>
          </cell>
          <cell r="AH74">
            <v>8784338.1199999992</v>
          </cell>
          <cell r="AI74">
            <v>-1111078.1199999992</v>
          </cell>
          <cell r="AJ74">
            <v>-0.12648398830075991</v>
          </cell>
        </row>
        <row r="75">
          <cell r="B75" t="str">
            <v>552 Maintenance of structures(552) Maintenance of Structures</v>
          </cell>
          <cell r="C75" t="str">
            <v>70</v>
          </cell>
          <cell r="D75" t="str">
            <v>(552) Maintenance of Structures</v>
          </cell>
          <cell r="E75">
            <v>14725118.77</v>
          </cell>
          <cell r="F75">
            <v>9748776</v>
          </cell>
          <cell r="G75">
            <v>0</v>
          </cell>
          <cell r="H75">
            <v>0</v>
          </cell>
          <cell r="L75" t="b">
            <v>0</v>
          </cell>
          <cell r="M75" t="b">
            <v>0</v>
          </cell>
          <cell r="V75">
            <v>9748776</v>
          </cell>
          <cell r="W75">
            <v>0</v>
          </cell>
          <cell r="Z75">
            <v>14725119</v>
          </cell>
          <cell r="AA75">
            <v>-0.23000000044703484</v>
          </cell>
          <cell r="AE75" t="str">
            <v>552-Maint Of Structures</v>
          </cell>
          <cell r="AF75">
            <v>9748776.2899999991</v>
          </cell>
          <cell r="AG75">
            <v>-0.28999999910593033</v>
          </cell>
          <cell r="AH75">
            <v>14725118.77</v>
          </cell>
          <cell r="AI75">
            <v>-4976342.7699999996</v>
          </cell>
          <cell r="AJ75">
            <v>-0.33794924494181172</v>
          </cell>
        </row>
        <row r="76">
          <cell r="B76" t="str">
            <v>553 Maintenance of generating and electric plant(553) Maintenance of Generating and Electric Plant</v>
          </cell>
          <cell r="C76" t="str">
            <v>71</v>
          </cell>
          <cell r="D76" t="str">
            <v>(553) Maintenance of Generating and Electric Plant</v>
          </cell>
          <cell r="E76">
            <v>52269382.100000001</v>
          </cell>
          <cell r="F76">
            <v>53196201</v>
          </cell>
          <cell r="G76">
            <v>0</v>
          </cell>
          <cell r="H76">
            <v>0</v>
          </cell>
          <cell r="L76" t="b">
            <v>0</v>
          </cell>
          <cell r="M76" t="b">
            <v>0</v>
          </cell>
          <cell r="V76">
            <v>53196201</v>
          </cell>
          <cell r="W76">
            <v>0</v>
          </cell>
          <cell r="Z76">
            <v>52269382</v>
          </cell>
          <cell r="AA76">
            <v>0.10000000149011612</v>
          </cell>
          <cell r="AE76" t="str">
            <v>553-MTC Generating &amp; Elect plt</v>
          </cell>
          <cell r="AF76">
            <v>53196201.240000002</v>
          </cell>
          <cell r="AG76">
            <v>-0.24000000208616257</v>
          </cell>
          <cell r="AH76">
            <v>52269382.100000001</v>
          </cell>
          <cell r="AI76">
            <v>926818.89999999851</v>
          </cell>
          <cell r="AJ76">
            <v>1.7731583247470577E-2</v>
          </cell>
        </row>
        <row r="77">
          <cell r="B77" t="str">
            <v>554 Maintenance of miscellaneous other power generation plant(554) Maintenance of Miscellaneous Other Power Generation Plant</v>
          </cell>
          <cell r="C77" t="str">
            <v>72</v>
          </cell>
          <cell r="D77" t="str">
            <v>(554) Maintenance of Miscellaneous Other Power Generation Plant</v>
          </cell>
          <cell r="E77">
            <v>9265556.8599999994</v>
          </cell>
          <cell r="F77">
            <v>4605670</v>
          </cell>
          <cell r="G77">
            <v>0</v>
          </cell>
          <cell r="H77">
            <v>0</v>
          </cell>
          <cell r="L77" t="b">
            <v>0</v>
          </cell>
          <cell r="M77" t="b">
            <v>0</v>
          </cell>
          <cell r="V77">
            <v>4605670</v>
          </cell>
          <cell r="W77">
            <v>0</v>
          </cell>
          <cell r="Z77">
            <v>9265557</v>
          </cell>
          <cell r="AA77">
            <v>-0.14000000059604645</v>
          </cell>
          <cell r="AE77" t="str">
            <v>554-Maint Misc Other Pwr Gen Plt</v>
          </cell>
          <cell r="AF77">
            <v>4605669.66</v>
          </cell>
          <cell r="AG77">
            <v>0.33999999985098839</v>
          </cell>
          <cell r="AH77">
            <v>9265556.8599999994</v>
          </cell>
          <cell r="AI77">
            <v>-4659886.8599999994</v>
          </cell>
          <cell r="AJ77">
            <v>-0.50292572053785867</v>
          </cell>
        </row>
        <row r="78">
          <cell r="C78" t="str">
            <v>73</v>
          </cell>
          <cell r="D78" t="str">
            <v>TOTAL Maintenance (Enter Total of lines 69 thru 72)</v>
          </cell>
          <cell r="E78">
            <v>85044395.850000009</v>
          </cell>
          <cell r="F78">
            <v>75223907</v>
          </cell>
          <cell r="G78">
            <v>0</v>
          </cell>
          <cell r="H78">
            <v>0</v>
          </cell>
          <cell r="L78" t="b">
            <v>0</v>
          </cell>
          <cell r="M78" t="b">
            <v>0</v>
          </cell>
          <cell r="V78">
            <v>75223907</v>
          </cell>
          <cell r="W78">
            <v>0</v>
          </cell>
          <cell r="Z78">
            <v>85044396</v>
          </cell>
          <cell r="AA78">
            <v>-0.14999999105930328</v>
          </cell>
          <cell r="AE78">
            <v>0</v>
          </cell>
          <cell r="AG78">
            <v>0</v>
          </cell>
        </row>
        <row r="79">
          <cell r="C79" t="str">
            <v>74</v>
          </cell>
          <cell r="D79" t="str">
            <v>TOTAL Power Production Expenses-Other Power (Enter Tot of 67 &amp; 73)</v>
          </cell>
          <cell r="E79">
            <v>3139153683.2199998</v>
          </cell>
          <cell r="F79">
            <v>2708797607</v>
          </cell>
          <cell r="G79">
            <v>0</v>
          </cell>
          <cell r="H79">
            <v>0</v>
          </cell>
          <cell r="L79" t="b">
            <v>0</v>
          </cell>
          <cell r="M79" t="b">
            <v>0</v>
          </cell>
          <cell r="V79">
            <v>2708797607</v>
          </cell>
          <cell r="W79">
            <v>0</v>
          </cell>
          <cell r="Z79">
            <v>3139153683</v>
          </cell>
          <cell r="AA79">
            <v>0.21999979019165039</v>
          </cell>
          <cell r="AE79">
            <v>0</v>
          </cell>
          <cell r="AG79">
            <v>0</v>
          </cell>
        </row>
        <row r="80">
          <cell r="C80" t="str">
            <v>75</v>
          </cell>
          <cell r="D80" t="str">
            <v>E. Other Power Supply Expenses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L80" t="b">
            <v>1</v>
          </cell>
          <cell r="M80" t="b">
            <v>1</v>
          </cell>
          <cell r="AE80">
            <v>0</v>
          </cell>
          <cell r="AG80">
            <v>0</v>
          </cell>
        </row>
        <row r="81">
          <cell r="C81" t="str">
            <v>76</v>
          </cell>
          <cell r="D81" t="str">
            <v>(555) Purchased Power</v>
          </cell>
          <cell r="E81">
            <v>776444787.13999999</v>
          </cell>
          <cell r="F81">
            <v>732551893</v>
          </cell>
          <cell r="G81">
            <v>0</v>
          </cell>
          <cell r="H81">
            <v>0</v>
          </cell>
          <cell r="L81" t="b">
            <v>0</v>
          </cell>
          <cell r="M81" t="b">
            <v>0</v>
          </cell>
          <cell r="V81">
            <v>732551893</v>
          </cell>
          <cell r="W81">
            <v>0</v>
          </cell>
          <cell r="Z81">
            <v>776444788</v>
          </cell>
          <cell r="AA81">
            <v>-0.86000001430511475</v>
          </cell>
          <cell r="AE81" t="str">
            <v>555-Purchased Power</v>
          </cell>
          <cell r="AF81">
            <v>732551892.82000005</v>
          </cell>
          <cell r="AG81">
            <v>0.1799999475479126</v>
          </cell>
          <cell r="AH81">
            <v>776444787.13999999</v>
          </cell>
          <cell r="AI81">
            <v>-43892894.139999986</v>
          </cell>
          <cell r="AJ81">
            <v>-5.653060573911188E-2</v>
          </cell>
        </row>
        <row r="82">
          <cell r="B82" t="str">
            <v>556 System control and load dispatching(556) System Control and Load Dispatching</v>
          </cell>
          <cell r="C82" t="str">
            <v>77</v>
          </cell>
          <cell r="D82" t="str">
            <v>(556) System Control and Load Dispatching</v>
          </cell>
          <cell r="E82">
            <v>2329241.13</v>
          </cell>
          <cell r="F82">
            <v>2830848</v>
          </cell>
          <cell r="G82">
            <v>0</v>
          </cell>
          <cell r="H82">
            <v>0</v>
          </cell>
          <cell r="L82" t="b">
            <v>0</v>
          </cell>
          <cell r="M82" t="b">
            <v>0</v>
          </cell>
          <cell r="V82">
            <v>2830848</v>
          </cell>
          <cell r="W82">
            <v>0</v>
          </cell>
          <cell r="Z82">
            <v>2329241</v>
          </cell>
          <cell r="AA82">
            <v>0.12999999988824129</v>
          </cell>
          <cell r="AE82" t="str">
            <v>556-System Cntl &amp; Load Dispatch</v>
          </cell>
          <cell r="AF82">
            <v>2830847.72</v>
          </cell>
          <cell r="AG82">
            <v>0.27999999979510903</v>
          </cell>
          <cell r="AH82">
            <v>2329241.13</v>
          </cell>
          <cell r="AI82">
            <v>501606.87000000011</v>
          </cell>
          <cell r="AJ82">
            <v>0.21535205760341358</v>
          </cell>
        </row>
        <row r="83">
          <cell r="C83" t="str">
            <v>78</v>
          </cell>
          <cell r="D83" t="str">
            <v>(557) Other Expenses</v>
          </cell>
          <cell r="E83">
            <v>-83905782.930000007</v>
          </cell>
          <cell r="F83">
            <v>-98498029</v>
          </cell>
          <cell r="G83">
            <v>0</v>
          </cell>
          <cell r="H83">
            <v>0</v>
          </cell>
          <cell r="L83" t="b">
            <v>0</v>
          </cell>
          <cell r="M83" t="b">
            <v>0</v>
          </cell>
          <cell r="V83">
            <v>-98498029</v>
          </cell>
          <cell r="W83">
            <v>0</v>
          </cell>
          <cell r="Z83">
            <v>-83905783</v>
          </cell>
          <cell r="AA83">
            <v>6.9999992847442627E-2</v>
          </cell>
          <cell r="AE83" t="str">
            <v>557-Other Expenses</v>
          </cell>
          <cell r="AF83">
            <v>-98498029.180000007</v>
          </cell>
          <cell r="AG83">
            <v>0.18000000715255737</v>
          </cell>
          <cell r="AH83">
            <v>-83905782.930000007</v>
          </cell>
          <cell r="AI83">
            <v>-14592246.069999993</v>
          </cell>
          <cell r="AJ83">
            <v>0.17391228066096293</v>
          </cell>
        </row>
        <row r="84">
          <cell r="C84" t="str">
            <v>79</v>
          </cell>
          <cell r="D84" t="str">
            <v>TOTAL Other Power Supply Exp (Enter Total of lines 76 thru 78)</v>
          </cell>
          <cell r="E84">
            <v>694868245.33999991</v>
          </cell>
          <cell r="F84">
            <v>636884712</v>
          </cell>
          <cell r="G84">
            <v>0</v>
          </cell>
          <cell r="H84">
            <v>0</v>
          </cell>
          <cell r="L84" t="b">
            <v>0</v>
          </cell>
          <cell r="M84" t="b">
            <v>0</v>
          </cell>
          <cell r="V84">
            <v>636884712</v>
          </cell>
          <cell r="W84">
            <v>0</v>
          </cell>
          <cell r="Z84">
            <v>694868246</v>
          </cell>
          <cell r="AA84">
            <v>-0.66000008583068848</v>
          </cell>
          <cell r="AE84">
            <v>0</v>
          </cell>
          <cell r="AG84">
            <v>0</v>
          </cell>
        </row>
        <row r="85">
          <cell r="C85" t="str">
            <v>80</v>
          </cell>
          <cell r="D85" t="str">
            <v>TOTAL Power Production Expenses (Total of lines 21, 41, 59, 74 &amp; 79)</v>
          </cell>
          <cell r="E85">
            <v>4834395483.8599997</v>
          </cell>
          <cell r="F85">
            <v>4405274030</v>
          </cell>
          <cell r="G85">
            <v>0</v>
          </cell>
          <cell r="H85">
            <v>0</v>
          </cell>
          <cell r="L85" t="b">
            <v>0</v>
          </cell>
          <cell r="M85" t="b">
            <v>0</v>
          </cell>
          <cell r="V85">
            <v>4405274030</v>
          </cell>
          <cell r="W85">
            <v>0</v>
          </cell>
          <cell r="Z85">
            <v>4834395484</v>
          </cell>
          <cell r="AA85">
            <v>-0.14000034332275391</v>
          </cell>
          <cell r="AE85">
            <v>0</v>
          </cell>
          <cell r="AG85">
            <v>0</v>
          </cell>
        </row>
        <row r="86">
          <cell r="C86" t="str">
            <v>81</v>
          </cell>
          <cell r="D86" t="str">
            <v>2. TRANSMISSION EXPENSES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L86" t="b">
            <v>1</v>
          </cell>
          <cell r="M86" t="b">
            <v>1</v>
          </cell>
          <cell r="AE86">
            <v>0</v>
          </cell>
          <cell r="AG86">
            <v>0</v>
          </cell>
        </row>
        <row r="87">
          <cell r="C87" t="str">
            <v>82</v>
          </cell>
          <cell r="D87" t="str">
            <v>Operation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L87" t="b">
            <v>1</v>
          </cell>
          <cell r="M87" t="b">
            <v>1</v>
          </cell>
          <cell r="AE87">
            <v>0</v>
          </cell>
          <cell r="AG87">
            <v>0</v>
          </cell>
        </row>
        <row r="88">
          <cell r="C88" t="str">
            <v>83</v>
          </cell>
          <cell r="D88" t="str">
            <v>(560) Operation Supervision and Engineering</v>
          </cell>
          <cell r="E88">
            <v>5666798.6200000001</v>
          </cell>
          <cell r="F88">
            <v>7591142</v>
          </cell>
          <cell r="G88">
            <v>0</v>
          </cell>
          <cell r="H88">
            <v>0</v>
          </cell>
          <cell r="L88" t="b">
            <v>0</v>
          </cell>
          <cell r="M88" t="b">
            <v>0</v>
          </cell>
          <cell r="V88">
            <v>7591142</v>
          </cell>
          <cell r="W88">
            <v>0</v>
          </cell>
          <cell r="Z88">
            <v>5666799</v>
          </cell>
          <cell r="AA88">
            <v>-0.37999999988824129</v>
          </cell>
          <cell r="AE88" t="str">
            <v>560-Supervision &amp; Engineering</v>
          </cell>
          <cell r="AF88">
            <v>7591142.4000000004</v>
          </cell>
          <cell r="AG88">
            <v>-0.40000000037252903</v>
          </cell>
          <cell r="AH88">
            <v>5666798.6200000001</v>
          </cell>
          <cell r="AI88">
            <v>1924343.38</v>
          </cell>
          <cell r="AJ88">
            <v>0.33958210076644646</v>
          </cell>
        </row>
        <row r="89">
          <cell r="C89" t="str">
            <v>84</v>
          </cell>
          <cell r="D89" t="str">
            <v/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L89" t="b">
            <v>1</v>
          </cell>
          <cell r="M89" t="b">
            <v>1</v>
          </cell>
          <cell r="V89">
            <v>0</v>
          </cell>
          <cell r="W89">
            <v>0</v>
          </cell>
          <cell r="Z89">
            <v>0</v>
          </cell>
          <cell r="AA89">
            <v>0</v>
          </cell>
          <cell r="AE89">
            <v>0</v>
          </cell>
          <cell r="AG89">
            <v>0</v>
          </cell>
        </row>
        <row r="90">
          <cell r="C90" t="str">
            <v>85</v>
          </cell>
          <cell r="D90" t="str">
            <v>(561.1) Load Dispatch-Reliability</v>
          </cell>
          <cell r="E90">
            <v>184276.8</v>
          </cell>
          <cell r="F90">
            <v>224228</v>
          </cell>
          <cell r="G90">
            <v>0</v>
          </cell>
          <cell r="H90">
            <v>0</v>
          </cell>
          <cell r="L90" t="b">
            <v>0</v>
          </cell>
          <cell r="M90" t="b">
            <v>0</v>
          </cell>
          <cell r="V90">
            <v>224228</v>
          </cell>
          <cell r="W90">
            <v>0</v>
          </cell>
          <cell r="Z90">
            <v>184277</v>
          </cell>
          <cell r="AA90">
            <v>-0.20000000001164153</v>
          </cell>
          <cell r="AE90" t="str">
            <v>561-Load Dispatch-Reliability</v>
          </cell>
          <cell r="AF90">
            <v>224227.76</v>
          </cell>
          <cell r="AG90">
            <v>0.23999999999068677</v>
          </cell>
          <cell r="AH90">
            <v>184276.8</v>
          </cell>
          <cell r="AI90">
            <v>39951.200000000012</v>
          </cell>
          <cell r="AJ90">
            <v>0.21679994443142064</v>
          </cell>
        </row>
        <row r="91">
          <cell r="C91" t="str">
            <v>86</v>
          </cell>
          <cell r="D91" t="str">
            <v>(561.2) Load Dispatch-Monitor and Operate Transmission System</v>
          </cell>
          <cell r="E91">
            <v>307140.18</v>
          </cell>
          <cell r="F91">
            <v>408280</v>
          </cell>
          <cell r="G91">
            <v>0</v>
          </cell>
          <cell r="H91">
            <v>0</v>
          </cell>
          <cell r="L91" t="b">
            <v>0</v>
          </cell>
          <cell r="M91" t="b">
            <v>0</v>
          </cell>
          <cell r="V91">
            <v>408280</v>
          </cell>
          <cell r="W91">
            <v>0</v>
          </cell>
          <cell r="Z91">
            <v>307140</v>
          </cell>
          <cell r="AA91">
            <v>0.17999999999301508</v>
          </cell>
          <cell r="AE91" t="str">
            <v>561-Load Dispatch-Monitor &amp; Operating</v>
          </cell>
          <cell r="AF91">
            <v>408279.91</v>
          </cell>
          <cell r="AG91">
            <v>9.0000000025611371E-2</v>
          </cell>
          <cell r="AH91">
            <v>307140.18</v>
          </cell>
          <cell r="AI91">
            <v>101139.82</v>
          </cell>
          <cell r="AJ91">
            <v>0.32929530743909835</v>
          </cell>
        </row>
        <row r="92">
          <cell r="C92" t="str">
            <v>87</v>
          </cell>
          <cell r="D92" t="str">
            <v>(561.3) Load Dispatch-Transmission Service and Scheduling</v>
          </cell>
          <cell r="E92">
            <v>248822.27</v>
          </cell>
          <cell r="F92">
            <v>315565</v>
          </cell>
          <cell r="G92">
            <v>0</v>
          </cell>
          <cell r="H92">
            <v>0</v>
          </cell>
          <cell r="L92" t="b">
            <v>0</v>
          </cell>
          <cell r="M92" t="b">
            <v>0</v>
          </cell>
          <cell r="V92">
            <v>315565</v>
          </cell>
          <cell r="W92">
            <v>0</v>
          </cell>
          <cell r="Z92">
            <v>248822</v>
          </cell>
          <cell r="AA92">
            <v>0.26999999998952262</v>
          </cell>
          <cell r="AE92" t="str">
            <v>561-Load Dispatch-Transm Svc &amp; Sch</v>
          </cell>
          <cell r="AF92">
            <v>315565.40999999997</v>
          </cell>
          <cell r="AG92">
            <v>-0.40999999997438863</v>
          </cell>
          <cell r="AH92">
            <v>248822.27</v>
          </cell>
          <cell r="AI92">
            <v>66742.73000000001</v>
          </cell>
          <cell r="AJ92">
            <v>0.26823455151341563</v>
          </cell>
        </row>
        <row r="93">
          <cell r="C93" t="str">
            <v>88</v>
          </cell>
          <cell r="D93" t="str">
            <v>(561.4) Scheduling, System Control and Dispatch Services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L93" t="b">
            <v>1</v>
          </cell>
          <cell r="M93" t="b">
            <v>1</v>
          </cell>
          <cell r="V93">
            <v>0</v>
          </cell>
          <cell r="W93">
            <v>0</v>
          </cell>
          <cell r="Z93">
            <v>0</v>
          </cell>
          <cell r="AA93">
            <v>0</v>
          </cell>
          <cell r="AE93">
            <v>0</v>
          </cell>
          <cell r="AG93">
            <v>0</v>
          </cell>
        </row>
        <row r="94">
          <cell r="C94" t="str">
            <v>89</v>
          </cell>
          <cell r="D94" t="str">
            <v>(561.5) Reliability, Planning and Standards Development</v>
          </cell>
          <cell r="E94">
            <v>726021.02</v>
          </cell>
          <cell r="F94">
            <v>952066</v>
          </cell>
          <cell r="G94">
            <v>0</v>
          </cell>
          <cell r="H94">
            <v>0</v>
          </cell>
          <cell r="L94" t="b">
            <v>0</v>
          </cell>
          <cell r="M94" t="b">
            <v>0</v>
          </cell>
          <cell r="V94">
            <v>952066</v>
          </cell>
          <cell r="W94">
            <v>0</v>
          </cell>
          <cell r="Z94">
            <v>726021</v>
          </cell>
          <cell r="AA94">
            <v>2.0000000018626451E-2</v>
          </cell>
          <cell r="AE94" t="str">
            <v>561-Reliability Planning &amp; Stds Dev</v>
          </cell>
          <cell r="AF94">
            <v>952066.41</v>
          </cell>
          <cell r="AG94">
            <v>-0.41000000003259629</v>
          </cell>
          <cell r="AH94">
            <v>726021.02</v>
          </cell>
          <cell r="AI94">
            <v>226044.97999999998</v>
          </cell>
          <cell r="AJ94">
            <v>0.31134770726059691</v>
          </cell>
        </row>
        <row r="95">
          <cell r="C95" t="str">
            <v>90</v>
          </cell>
          <cell r="D95" t="str">
            <v>(561.6) Transmission Service Studies</v>
          </cell>
          <cell r="E95">
            <v>894144.54</v>
          </cell>
          <cell r="F95">
            <v>613086</v>
          </cell>
          <cell r="G95">
            <v>0</v>
          </cell>
          <cell r="H95">
            <v>0</v>
          </cell>
          <cell r="L95" t="b">
            <v>0</v>
          </cell>
          <cell r="M95" t="b">
            <v>0</v>
          </cell>
          <cell r="V95">
            <v>613086</v>
          </cell>
          <cell r="W95">
            <v>0</v>
          </cell>
          <cell r="Z95">
            <v>894145</v>
          </cell>
          <cell r="AA95">
            <v>-0.4599999999627471</v>
          </cell>
          <cell r="AE95" t="str">
            <v>561-Transmission Service Studies</v>
          </cell>
          <cell r="AF95">
            <v>613086.19999999995</v>
          </cell>
          <cell r="AG95">
            <v>-0.19999999995343387</v>
          </cell>
          <cell r="AH95">
            <v>894144.54</v>
          </cell>
          <cell r="AI95">
            <v>-281058.54000000004</v>
          </cell>
          <cell r="AJ95">
            <v>-0.31433233378576581</v>
          </cell>
        </row>
        <row r="96">
          <cell r="C96" t="str">
            <v>91</v>
          </cell>
          <cell r="D96" t="str">
            <v>(561.7) Generation Interconnection Studies</v>
          </cell>
          <cell r="E96">
            <v>5069.99</v>
          </cell>
          <cell r="F96">
            <v>11430</v>
          </cell>
          <cell r="G96">
            <v>0</v>
          </cell>
          <cell r="H96">
            <v>0</v>
          </cell>
          <cell r="L96" t="b">
            <v>0</v>
          </cell>
          <cell r="M96" t="b">
            <v>0</v>
          </cell>
          <cell r="V96">
            <v>11430</v>
          </cell>
          <cell r="W96">
            <v>0</v>
          </cell>
          <cell r="Z96">
            <v>5070</v>
          </cell>
          <cell r="AA96">
            <v>-1.0000000000218279E-2</v>
          </cell>
          <cell r="AE96" t="str">
            <v>561-Generation Interconnect Study</v>
          </cell>
          <cell r="AF96">
            <v>11430.13</v>
          </cell>
          <cell r="AG96">
            <v>-0.12999999999919964</v>
          </cell>
          <cell r="AH96">
            <v>5069.99</v>
          </cell>
          <cell r="AI96">
            <v>6360.01</v>
          </cell>
          <cell r="AJ96">
            <v>1.2544423164542733</v>
          </cell>
        </row>
        <row r="97">
          <cell r="C97" t="str">
            <v>92</v>
          </cell>
          <cell r="D97" t="str">
            <v>(561.8) Reliability, Planning and Standards Development Services</v>
          </cell>
          <cell r="E97">
            <v>6634181.2800000003</v>
          </cell>
          <cell r="F97">
            <v>0</v>
          </cell>
          <cell r="G97">
            <v>0</v>
          </cell>
          <cell r="H97">
            <v>0</v>
          </cell>
          <cell r="L97" t="b">
            <v>0</v>
          </cell>
          <cell r="M97" t="b">
            <v>1</v>
          </cell>
          <cell r="V97">
            <v>0</v>
          </cell>
          <cell r="W97">
            <v>0</v>
          </cell>
          <cell r="Z97">
            <v>6634181</v>
          </cell>
          <cell r="AA97">
            <v>0.28000000026077032</v>
          </cell>
          <cell r="AE97" t="str">
            <v>Reliab Planning &amp; Standards Develop Svcs</v>
          </cell>
          <cell r="AF97">
            <v>0</v>
          </cell>
          <cell r="AG97">
            <v>0</v>
          </cell>
          <cell r="AH97">
            <v>6634181.2800000003</v>
          </cell>
          <cell r="AI97">
            <v>-6634181.2800000003</v>
          </cell>
          <cell r="AJ97">
            <v>-1</v>
          </cell>
        </row>
        <row r="98">
          <cell r="C98" t="str">
            <v>93</v>
          </cell>
          <cell r="D98" t="str">
            <v>(562) Station Expenses</v>
          </cell>
          <cell r="E98">
            <v>2502214.88</v>
          </cell>
          <cell r="F98">
            <v>2516758</v>
          </cell>
          <cell r="G98">
            <v>0</v>
          </cell>
          <cell r="H98">
            <v>0</v>
          </cell>
          <cell r="L98" t="b">
            <v>0</v>
          </cell>
          <cell r="M98" t="b">
            <v>0</v>
          </cell>
          <cell r="V98">
            <v>2516758</v>
          </cell>
          <cell r="W98">
            <v>0</v>
          </cell>
          <cell r="Z98">
            <v>2502215</v>
          </cell>
          <cell r="AA98">
            <v>-0.12000000011175871</v>
          </cell>
          <cell r="AE98" t="str">
            <v>562-Station Expenses</v>
          </cell>
          <cell r="AF98">
            <v>2516757.86</v>
          </cell>
          <cell r="AG98">
            <v>0.14000000013038516</v>
          </cell>
          <cell r="AH98">
            <v>2502214.88</v>
          </cell>
          <cell r="AI98">
            <v>14543.120000000112</v>
          </cell>
        </row>
        <row r="99">
          <cell r="C99" t="str">
            <v>94</v>
          </cell>
          <cell r="D99" t="str">
            <v>(563) Overhead Lines Expenses</v>
          </cell>
          <cell r="E99">
            <v>477203.43</v>
          </cell>
          <cell r="F99">
            <v>426439</v>
          </cell>
          <cell r="G99">
            <v>0</v>
          </cell>
          <cell r="H99">
            <v>0</v>
          </cell>
          <cell r="L99" t="b">
            <v>0</v>
          </cell>
          <cell r="M99" t="b">
            <v>0</v>
          </cell>
          <cell r="V99">
            <v>426439</v>
          </cell>
          <cell r="W99">
            <v>0</v>
          </cell>
          <cell r="Z99">
            <v>477203</v>
          </cell>
          <cell r="AA99">
            <v>0.42999999999301508</v>
          </cell>
          <cell r="AE99" t="str">
            <v>563-Overhead Line Expenses</v>
          </cell>
          <cell r="AF99">
            <v>426438.41</v>
          </cell>
          <cell r="AG99">
            <v>0.59000000002561137</v>
          </cell>
          <cell r="AH99">
            <v>477203.43</v>
          </cell>
          <cell r="AI99">
            <v>-50764.429999999993</v>
          </cell>
        </row>
        <row r="100">
          <cell r="C100" t="str">
            <v>95</v>
          </cell>
          <cell r="D100" t="str">
            <v>(564) Underground Lines Expenses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L100" t="b">
            <v>1</v>
          </cell>
          <cell r="M100" t="b">
            <v>1</v>
          </cell>
          <cell r="V100">
            <v>0</v>
          </cell>
          <cell r="W100">
            <v>0</v>
          </cell>
          <cell r="Z100">
            <v>0</v>
          </cell>
          <cell r="AA100">
            <v>0</v>
          </cell>
          <cell r="AE100">
            <v>0</v>
          </cell>
          <cell r="AG100">
            <v>0</v>
          </cell>
        </row>
        <row r="101">
          <cell r="C101" t="str">
            <v>96</v>
          </cell>
          <cell r="D101" t="str">
            <v>(565) Transmission of Electricity by Others</v>
          </cell>
          <cell r="E101">
            <v>47402133.439999998</v>
          </cell>
          <cell r="F101">
            <v>40116840</v>
          </cell>
          <cell r="G101">
            <v>0</v>
          </cell>
          <cell r="H101">
            <v>0</v>
          </cell>
          <cell r="L101" t="b">
            <v>0</v>
          </cell>
          <cell r="M101" t="b">
            <v>0</v>
          </cell>
          <cell r="V101">
            <v>40116840</v>
          </cell>
          <cell r="W101">
            <v>0</v>
          </cell>
          <cell r="Z101">
            <v>47402133</v>
          </cell>
          <cell r="AA101">
            <v>0.43999999761581421</v>
          </cell>
          <cell r="AE101" t="str">
            <v>565-Transm Of Electric By Others</v>
          </cell>
          <cell r="AF101">
            <v>40116840.280000001</v>
          </cell>
          <cell r="AG101">
            <v>-0.2800000011920929</v>
          </cell>
          <cell r="AH101">
            <v>47402133.439999998</v>
          </cell>
          <cell r="AI101">
            <v>-7285293.4399999976</v>
          </cell>
          <cell r="AJ101">
            <v>-0.15369125630645872</v>
          </cell>
        </row>
        <row r="102">
          <cell r="C102" t="str">
            <v>97</v>
          </cell>
          <cell r="D102" t="str">
            <v>(566) Miscellaneous Transmission Expenses</v>
          </cell>
          <cell r="E102">
            <v>8686411.4399999995</v>
          </cell>
          <cell r="F102">
            <v>10208261</v>
          </cell>
          <cell r="G102">
            <v>0</v>
          </cell>
          <cell r="H102">
            <v>0</v>
          </cell>
          <cell r="L102" t="b">
            <v>0</v>
          </cell>
          <cell r="M102" t="b">
            <v>0</v>
          </cell>
          <cell r="V102">
            <v>10208261</v>
          </cell>
          <cell r="W102">
            <v>0</v>
          </cell>
          <cell r="Z102">
            <v>8686412</v>
          </cell>
          <cell r="AA102">
            <v>-0.56000000052154064</v>
          </cell>
          <cell r="AE102" t="str">
            <v>566-Miscell Transm Expenses</v>
          </cell>
          <cell r="AF102">
            <v>10208260.960000001</v>
          </cell>
          <cell r="AG102">
            <v>3.9999999105930328E-2</v>
          </cell>
          <cell r="AH102">
            <v>8686411.4399999995</v>
          </cell>
          <cell r="AI102">
            <v>1521849.5600000005</v>
          </cell>
          <cell r="AJ102">
            <v>0.17519888051722318</v>
          </cell>
        </row>
        <row r="103">
          <cell r="C103" t="str">
            <v>98</v>
          </cell>
          <cell r="D103" t="str">
            <v>(567) Rents</v>
          </cell>
          <cell r="E103">
            <v>271.76</v>
          </cell>
          <cell r="F103">
            <v>17994</v>
          </cell>
          <cell r="G103">
            <v>0</v>
          </cell>
          <cell r="H103">
            <v>0</v>
          </cell>
          <cell r="L103" t="b">
            <v>0</v>
          </cell>
          <cell r="M103" t="b">
            <v>0</v>
          </cell>
          <cell r="V103">
            <v>17994</v>
          </cell>
          <cell r="W103">
            <v>0</v>
          </cell>
          <cell r="Z103">
            <v>272</v>
          </cell>
          <cell r="AA103">
            <v>-0.24000000000000909</v>
          </cell>
          <cell r="AE103" t="str">
            <v>567-Rents</v>
          </cell>
          <cell r="AF103">
            <v>17993.830000000002</v>
          </cell>
          <cell r="AG103">
            <v>0.16999999999825377</v>
          </cell>
          <cell r="AH103">
            <v>271.76</v>
          </cell>
          <cell r="AI103">
            <v>17722.240000000002</v>
          </cell>
          <cell r="AJ103">
            <v>65.212834854283201</v>
          </cell>
        </row>
        <row r="104">
          <cell r="C104" t="str">
            <v>99</v>
          </cell>
          <cell r="D104" t="str">
            <v>TOTAL Operation (Enter Total  of lines 83 thru 98)</v>
          </cell>
          <cell r="E104">
            <v>73734689.650000006</v>
          </cell>
          <cell r="F104">
            <v>63402089</v>
          </cell>
          <cell r="G104">
            <v>0</v>
          </cell>
          <cell r="H104">
            <v>0</v>
          </cell>
          <cell r="L104" t="b">
            <v>0</v>
          </cell>
          <cell r="M104" t="b">
            <v>0</v>
          </cell>
          <cell r="V104">
            <v>63402089</v>
          </cell>
          <cell r="W104">
            <v>0</v>
          </cell>
          <cell r="Z104">
            <v>73734690</v>
          </cell>
          <cell r="AA104">
            <v>-0.34999999403953552</v>
          </cell>
          <cell r="AE104">
            <v>0</v>
          </cell>
          <cell r="AG104">
            <v>0</v>
          </cell>
        </row>
        <row r="105">
          <cell r="C105" t="str">
            <v>100</v>
          </cell>
          <cell r="D105" t="str">
            <v>Maintenance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L105" t="b">
            <v>1</v>
          </cell>
          <cell r="M105" t="b">
            <v>1</v>
          </cell>
          <cell r="AE105">
            <v>0</v>
          </cell>
          <cell r="AG105">
            <v>0</v>
          </cell>
        </row>
        <row r="106">
          <cell r="C106" t="str">
            <v>101</v>
          </cell>
          <cell r="D106" t="str">
            <v>(568) Maintenance Supervision and Engineering</v>
          </cell>
          <cell r="E106">
            <v>656273.23</v>
          </cell>
          <cell r="F106">
            <v>653646</v>
          </cell>
          <cell r="G106">
            <v>0</v>
          </cell>
          <cell r="H106">
            <v>0</v>
          </cell>
          <cell r="L106" t="b">
            <v>0</v>
          </cell>
          <cell r="M106" t="b">
            <v>0</v>
          </cell>
          <cell r="V106">
            <v>653646</v>
          </cell>
          <cell r="W106">
            <v>0</v>
          </cell>
          <cell r="Z106">
            <v>656273</v>
          </cell>
          <cell r="AA106">
            <v>0.22999999998137355</v>
          </cell>
          <cell r="AE106" t="str">
            <v>568-Supervision &amp; Engineering</v>
          </cell>
          <cell r="AF106">
            <v>653646.1</v>
          </cell>
          <cell r="AG106">
            <v>-9.9999999976716936E-2</v>
          </cell>
          <cell r="AH106">
            <v>656273.23</v>
          </cell>
          <cell r="AI106">
            <v>-2627.2299999999814</v>
          </cell>
          <cell r="AJ106">
            <v>-4.0032563875871969E-3</v>
          </cell>
        </row>
        <row r="107">
          <cell r="C107" t="str">
            <v>102</v>
          </cell>
          <cell r="D107" t="str">
            <v>(569) Maintenance of Structures</v>
          </cell>
          <cell r="E107">
            <v>474032.17</v>
          </cell>
          <cell r="F107">
            <v>542124</v>
          </cell>
          <cell r="G107">
            <v>0</v>
          </cell>
          <cell r="H107">
            <v>0</v>
          </cell>
          <cell r="L107" t="b">
            <v>0</v>
          </cell>
          <cell r="M107" t="b">
            <v>0</v>
          </cell>
          <cell r="V107">
            <v>542124</v>
          </cell>
          <cell r="W107">
            <v>0</v>
          </cell>
          <cell r="Z107">
            <v>474032</v>
          </cell>
          <cell r="AA107">
            <v>0.16999999998370185</v>
          </cell>
          <cell r="AE107" t="str">
            <v>569-Maint of Structures</v>
          </cell>
          <cell r="AF107">
            <v>542124.12</v>
          </cell>
          <cell r="AG107">
            <v>-0.11999999999534339</v>
          </cell>
          <cell r="AH107">
            <v>474032.17</v>
          </cell>
          <cell r="AI107">
            <v>68091.830000000016</v>
          </cell>
          <cell r="AJ107">
            <v>0.14364390079264033</v>
          </cell>
        </row>
        <row r="108">
          <cell r="C108" t="str">
            <v>103</v>
          </cell>
          <cell r="D108" t="str">
            <v>(569.1) Maintenance of Computer Hardware</v>
          </cell>
          <cell r="E108">
            <v>1835783.81</v>
          </cell>
          <cell r="F108">
            <v>986381</v>
          </cell>
          <cell r="G108">
            <v>0</v>
          </cell>
          <cell r="H108">
            <v>0</v>
          </cell>
          <cell r="L108" t="b">
            <v>0</v>
          </cell>
          <cell r="M108" t="b">
            <v>0</v>
          </cell>
          <cell r="V108">
            <v>986381</v>
          </cell>
          <cell r="W108">
            <v>0</v>
          </cell>
          <cell r="Z108">
            <v>1835784</v>
          </cell>
          <cell r="AA108">
            <v>-0.18999999994412065</v>
          </cell>
          <cell r="AE108" t="str">
            <v>569-MNTC Struct-Computer Hardware</v>
          </cell>
          <cell r="AF108">
            <v>986381.41</v>
          </cell>
          <cell r="AG108">
            <v>-0.41000000003259629</v>
          </cell>
          <cell r="AH108">
            <v>1835783.81</v>
          </cell>
          <cell r="AI108">
            <v>-849402.81</v>
          </cell>
          <cell r="AJ108">
            <v>-0.46269217833444126</v>
          </cell>
        </row>
        <row r="109">
          <cell r="C109" t="str">
            <v>104</v>
          </cell>
          <cell r="D109" t="str">
            <v>(569.2) Maintenance of Computer Software</v>
          </cell>
          <cell r="E109">
            <v>1619105.62</v>
          </cell>
          <cell r="F109">
            <v>2301287</v>
          </cell>
          <cell r="G109">
            <v>0</v>
          </cell>
          <cell r="H109">
            <v>0</v>
          </cell>
          <cell r="L109" t="b">
            <v>0</v>
          </cell>
          <cell r="M109" t="b">
            <v>0</v>
          </cell>
          <cell r="V109">
            <v>2301287</v>
          </cell>
          <cell r="W109">
            <v>0</v>
          </cell>
          <cell r="Z109">
            <v>1619106</v>
          </cell>
          <cell r="AA109">
            <v>-0.37999999988824129</v>
          </cell>
          <cell r="AE109" t="str">
            <v>569-MNTC STRUCT-COMPUTER SOFTWARE</v>
          </cell>
          <cell r="AF109">
            <v>2301286.52</v>
          </cell>
          <cell r="AG109">
            <v>0.47999999998137355</v>
          </cell>
          <cell r="AH109">
            <v>1619105.62</v>
          </cell>
          <cell r="AI109">
            <v>682181.37999999989</v>
          </cell>
          <cell r="AJ109">
            <v>0.42133222908583312</v>
          </cell>
        </row>
        <row r="110">
          <cell r="C110" t="str">
            <v>105</v>
          </cell>
          <cell r="D110" t="str">
            <v>(569.3) Maintenance of Communication Equipment</v>
          </cell>
          <cell r="E110">
            <v>1054425.51</v>
          </cell>
          <cell r="F110">
            <v>3399097</v>
          </cell>
          <cell r="G110">
            <v>0</v>
          </cell>
          <cell r="H110">
            <v>0</v>
          </cell>
          <cell r="L110" t="b">
            <v>0</v>
          </cell>
          <cell r="M110" t="b">
            <v>0</v>
          </cell>
          <cell r="V110">
            <v>3399097</v>
          </cell>
          <cell r="W110">
            <v>0</v>
          </cell>
          <cell r="Z110">
            <v>1054426</v>
          </cell>
          <cell r="AA110">
            <v>-0.48999999999068677</v>
          </cell>
          <cell r="AE110" t="str">
            <v>Maintenance of Communication Equipment</v>
          </cell>
          <cell r="AF110">
            <v>3399096.96</v>
          </cell>
          <cell r="AG110">
            <v>4.0000000037252903E-2</v>
          </cell>
          <cell r="AH110">
            <v>1054425.51</v>
          </cell>
          <cell r="AI110">
            <v>2344671.4900000002</v>
          </cell>
          <cell r="AJ110">
            <v>2.2236482973557803</v>
          </cell>
        </row>
        <row r="111">
          <cell r="C111" t="str">
            <v>106</v>
          </cell>
          <cell r="D111" t="str">
            <v>(569.4) Maintenance of Miscellaneous Regional Transmission Plant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L111" t="b">
            <v>1</v>
          </cell>
          <cell r="M111" t="b">
            <v>1</v>
          </cell>
          <cell r="V111">
            <v>0</v>
          </cell>
          <cell r="W111">
            <v>0</v>
          </cell>
          <cell r="Z111">
            <v>0</v>
          </cell>
          <cell r="AA111">
            <v>0</v>
          </cell>
          <cell r="AE111">
            <v>0</v>
          </cell>
          <cell r="AG111">
            <v>0</v>
          </cell>
        </row>
        <row r="112">
          <cell r="C112" t="str">
            <v>107</v>
          </cell>
          <cell r="D112" t="str">
            <v>(570) Maintenance of Station Equipment</v>
          </cell>
          <cell r="E112">
            <v>8187342.9500000002</v>
          </cell>
          <cell r="F112">
            <v>7199316</v>
          </cell>
          <cell r="G112">
            <v>0</v>
          </cell>
          <cell r="H112">
            <v>0</v>
          </cell>
          <cell r="L112" t="b">
            <v>0</v>
          </cell>
          <cell r="M112" t="b">
            <v>0</v>
          </cell>
          <cell r="V112">
            <v>7199316</v>
          </cell>
          <cell r="W112">
            <v>0</v>
          </cell>
          <cell r="Z112">
            <v>8187343</v>
          </cell>
          <cell r="AA112">
            <v>-4.9999999813735485E-2</v>
          </cell>
          <cell r="AE112" t="str">
            <v>570-Maint Of Station Equipment</v>
          </cell>
          <cell r="AF112">
            <v>7199315.6600000001</v>
          </cell>
          <cell r="AG112">
            <v>0.33999999985098839</v>
          </cell>
          <cell r="AH112">
            <v>8187342.9500000002</v>
          </cell>
          <cell r="AI112">
            <v>-988026.95000000019</v>
          </cell>
          <cell r="AJ112">
            <v>-0.12067736212271409</v>
          </cell>
        </row>
        <row r="113">
          <cell r="C113" t="str">
            <v>108</v>
          </cell>
          <cell r="D113" t="str">
            <v>(571) Maintenance of Overhead Lines</v>
          </cell>
          <cell r="E113">
            <v>9693409.2100000009</v>
          </cell>
          <cell r="F113">
            <v>10896370</v>
          </cell>
          <cell r="G113">
            <v>0</v>
          </cell>
          <cell r="H113">
            <v>0</v>
          </cell>
          <cell r="L113" t="b">
            <v>0</v>
          </cell>
          <cell r="M113" t="b">
            <v>0</v>
          </cell>
          <cell r="V113">
            <v>10896370</v>
          </cell>
          <cell r="W113">
            <v>0</v>
          </cell>
          <cell r="Z113">
            <v>9693409</v>
          </cell>
          <cell r="AA113">
            <v>0.21000000089406967</v>
          </cell>
          <cell r="AE113" t="str">
            <v>571-Maint Of Overhead Lines</v>
          </cell>
          <cell r="AF113">
            <v>10896370.289999999</v>
          </cell>
          <cell r="AG113">
            <v>-0.28999999910593033</v>
          </cell>
          <cell r="AH113">
            <v>9693409.2100000009</v>
          </cell>
          <cell r="AI113">
            <v>1202960.7899999991</v>
          </cell>
          <cell r="AJ113">
            <v>0.12410089824320941</v>
          </cell>
        </row>
        <row r="114">
          <cell r="C114" t="str">
            <v>109</v>
          </cell>
          <cell r="D114" t="str">
            <v>(572) Maintenance of Underground Lines</v>
          </cell>
          <cell r="E114">
            <v>897440.35</v>
          </cell>
          <cell r="F114">
            <v>959526</v>
          </cell>
          <cell r="G114">
            <v>0</v>
          </cell>
          <cell r="H114">
            <v>0</v>
          </cell>
          <cell r="L114" t="b">
            <v>0</v>
          </cell>
          <cell r="M114" t="b">
            <v>0</v>
          </cell>
          <cell r="V114">
            <v>959526</v>
          </cell>
          <cell r="W114">
            <v>0</v>
          </cell>
          <cell r="Z114">
            <v>897440</v>
          </cell>
          <cell r="AA114">
            <v>0.34999999997671694</v>
          </cell>
          <cell r="AE114" t="str">
            <v>572-Maint Of Underground Lines</v>
          </cell>
          <cell r="AF114">
            <v>959525.91</v>
          </cell>
          <cell r="AG114">
            <v>8.999999996740371E-2</v>
          </cell>
          <cell r="AH114">
            <v>897440.35</v>
          </cell>
          <cell r="AI114">
            <v>62085.650000000023</v>
          </cell>
          <cell r="AJ114">
            <v>6.9180809621497433E-2</v>
          </cell>
        </row>
        <row r="115">
          <cell r="C115" t="str">
            <v>110</v>
          </cell>
          <cell r="D115" t="str">
            <v>(573) Maintenance of Miscellaneous Transmission Plant</v>
          </cell>
          <cell r="E115">
            <v>565482.16</v>
          </cell>
          <cell r="F115">
            <v>513520</v>
          </cell>
          <cell r="G115">
            <v>0</v>
          </cell>
          <cell r="H115">
            <v>0</v>
          </cell>
          <cell r="L115" t="b">
            <v>0</v>
          </cell>
          <cell r="M115" t="b">
            <v>0</v>
          </cell>
          <cell r="V115">
            <v>513520</v>
          </cell>
          <cell r="W115">
            <v>0</v>
          </cell>
          <cell r="Z115">
            <v>565482</v>
          </cell>
          <cell r="AA115">
            <v>0.16000000003259629</v>
          </cell>
          <cell r="AE115" t="str">
            <v>573-Maint Misc Transmissions Plant</v>
          </cell>
          <cell r="AF115">
            <v>513519.93</v>
          </cell>
          <cell r="AG115">
            <v>7.0000000006984919E-2</v>
          </cell>
          <cell r="AH115">
            <v>565482.16</v>
          </cell>
          <cell r="AI115">
            <v>-51962.160000000033</v>
          </cell>
          <cell r="AJ115">
            <v>-9.1890007635254192E-2</v>
          </cell>
        </row>
        <row r="116">
          <cell r="C116" t="str">
            <v>111</v>
          </cell>
          <cell r="D116" t="str">
            <v>TOTAL Maintenance (Total of lines 101 thru 110)</v>
          </cell>
          <cell r="E116">
            <v>24983295.010000002</v>
          </cell>
          <cell r="F116">
            <v>27451267</v>
          </cell>
          <cell r="G116">
            <v>0</v>
          </cell>
          <cell r="H116">
            <v>0</v>
          </cell>
          <cell r="L116" t="b">
            <v>0</v>
          </cell>
          <cell r="M116" t="b">
            <v>0</v>
          </cell>
          <cell r="V116">
            <v>27451267</v>
          </cell>
          <cell r="W116">
            <v>0</v>
          </cell>
          <cell r="Z116">
            <v>24983295</v>
          </cell>
          <cell r="AA116">
            <v>1.0000001639127731E-2</v>
          </cell>
          <cell r="AE116">
            <v>0</v>
          </cell>
          <cell r="AG116">
            <v>0</v>
          </cell>
        </row>
        <row r="117">
          <cell r="C117" t="str">
            <v>112</v>
          </cell>
          <cell r="D117" t="str">
            <v>TOTAL Transmission Expenses (Total of lines 99 and 111)</v>
          </cell>
          <cell r="E117">
            <v>98717984.660000011</v>
          </cell>
          <cell r="F117">
            <v>90853356</v>
          </cell>
          <cell r="G117">
            <v>0</v>
          </cell>
          <cell r="H117">
            <v>0</v>
          </cell>
          <cell r="L117" t="b">
            <v>0</v>
          </cell>
          <cell r="M117" t="b">
            <v>0</v>
          </cell>
          <cell r="V117">
            <v>90853356</v>
          </cell>
          <cell r="W117">
            <v>0</v>
          </cell>
          <cell r="Z117">
            <v>98717985</v>
          </cell>
          <cell r="AA117">
            <v>-0.33999998867511749</v>
          </cell>
          <cell r="AE117">
            <v>0</v>
          </cell>
          <cell r="AG117">
            <v>0</v>
          </cell>
        </row>
        <row r="118">
          <cell r="C118" t="str">
            <v>113-131</v>
          </cell>
          <cell r="D118" t="str">
            <v>3. REGIONAL MARKET EXPENSE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M118">
            <v>0</v>
          </cell>
          <cell r="AE118">
            <v>0</v>
          </cell>
          <cell r="AG118">
            <v>0</v>
          </cell>
        </row>
        <row r="119">
          <cell r="C119">
            <v>132</v>
          </cell>
          <cell r="D119" t="str">
            <v>4. DISTRIBUTION EXPENSES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 t="b">
            <v>1</v>
          </cell>
          <cell r="M119" t="b">
            <v>1</v>
          </cell>
          <cell r="AG119">
            <v>0</v>
          </cell>
        </row>
        <row r="120">
          <cell r="C120">
            <v>133</v>
          </cell>
          <cell r="D120" t="str">
            <v>Operation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 t="b">
            <v>1</v>
          </cell>
          <cell r="M120" t="b">
            <v>1</v>
          </cell>
          <cell r="AG120">
            <v>0</v>
          </cell>
        </row>
        <row r="121">
          <cell r="C121">
            <v>134</v>
          </cell>
          <cell r="D121" t="str">
            <v>(580) Operation Supervision and Engineering</v>
          </cell>
          <cell r="E121">
            <v>16970327.420000002</v>
          </cell>
          <cell r="F121">
            <v>18090752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 t="b">
            <v>0</v>
          </cell>
          <cell r="M121" t="b">
            <v>0</v>
          </cell>
          <cell r="V121">
            <v>18090752</v>
          </cell>
          <cell r="W121">
            <v>0</v>
          </cell>
          <cell r="Z121">
            <v>16970327</v>
          </cell>
          <cell r="AA121">
            <v>0.42000000178813934</v>
          </cell>
          <cell r="AE121" t="str">
            <v>580-Supervision &amp; Engineering</v>
          </cell>
          <cell r="AF121">
            <v>18090752.27</v>
          </cell>
          <cell r="AG121">
            <v>-0.26999999955296516</v>
          </cell>
          <cell r="AH121">
            <v>16970327.420000002</v>
          </cell>
          <cell r="AI121">
            <v>1120424.5799999982</v>
          </cell>
          <cell r="AJ121">
            <v>6.602256705309921E-2</v>
          </cell>
        </row>
        <row r="122">
          <cell r="C122">
            <v>135</v>
          </cell>
          <cell r="D122" t="str">
            <v>(581) Load Dispatching</v>
          </cell>
          <cell r="E122">
            <v>5255499.93</v>
          </cell>
          <cell r="F122">
            <v>1988848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 t="b">
            <v>0</v>
          </cell>
          <cell r="M122" t="b">
            <v>0</v>
          </cell>
          <cell r="V122">
            <v>1988848</v>
          </cell>
          <cell r="W122">
            <v>0</v>
          </cell>
          <cell r="Z122">
            <v>5255500</v>
          </cell>
          <cell r="AA122">
            <v>-7.0000000298023224E-2</v>
          </cell>
          <cell r="AE122" t="str">
            <v>581-Load Dispatching</v>
          </cell>
          <cell r="AF122">
            <v>1988847.75</v>
          </cell>
          <cell r="AG122">
            <v>0.25</v>
          </cell>
          <cell r="AH122">
            <v>5255499.93</v>
          </cell>
          <cell r="AI122">
            <v>-3266651.9299999997</v>
          </cell>
          <cell r="AJ122">
            <v>-0.62156825678047334</v>
          </cell>
        </row>
        <row r="123">
          <cell r="C123">
            <v>136</v>
          </cell>
          <cell r="D123" t="str">
            <v>(582) Station Expenses</v>
          </cell>
          <cell r="E123">
            <v>2881083.37</v>
          </cell>
          <cell r="F123">
            <v>2840948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 t="b">
            <v>0</v>
          </cell>
          <cell r="M123" t="b">
            <v>0</v>
          </cell>
          <cell r="V123">
            <v>2840948</v>
          </cell>
          <cell r="W123">
            <v>0</v>
          </cell>
          <cell r="Z123">
            <v>2881083</v>
          </cell>
          <cell r="AA123">
            <v>0.37000000011175871</v>
          </cell>
          <cell r="AE123" t="str">
            <v>582-Station Expenses</v>
          </cell>
          <cell r="AF123">
            <v>2840948.24</v>
          </cell>
          <cell r="AG123">
            <v>-0.24000000022351742</v>
          </cell>
          <cell r="AH123">
            <v>2881083.37</v>
          </cell>
          <cell r="AI123">
            <v>-40135.370000000112</v>
          </cell>
          <cell r="AJ123">
            <v>-1.3930652065788749E-2</v>
          </cell>
        </row>
        <row r="124">
          <cell r="C124">
            <v>137</v>
          </cell>
          <cell r="D124" t="str">
            <v>(583) Overhead Line Expenses</v>
          </cell>
          <cell r="E124">
            <v>10058307.130000001</v>
          </cell>
          <cell r="F124">
            <v>-11767730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 t="b">
            <v>0</v>
          </cell>
          <cell r="M124" t="b">
            <v>0</v>
          </cell>
          <cell r="V124">
            <v>-11767730</v>
          </cell>
          <cell r="W124">
            <v>0</v>
          </cell>
          <cell r="Z124">
            <v>10058307</v>
          </cell>
          <cell r="AA124">
            <v>0.13000000081956387</v>
          </cell>
          <cell r="AE124" t="str">
            <v>583-Overhead Line Expenses</v>
          </cell>
          <cell r="AF124">
            <v>-11767729.9</v>
          </cell>
          <cell r="AG124">
            <v>-9.999999962747097E-2</v>
          </cell>
          <cell r="AH124">
            <v>10058307.130000001</v>
          </cell>
          <cell r="AI124">
            <v>-21826037.130000003</v>
          </cell>
          <cell r="AJ124">
            <v>-2.1699513494573517</v>
          </cell>
        </row>
        <row r="125">
          <cell r="C125">
            <v>138</v>
          </cell>
          <cell r="D125" t="str">
            <v>(584) Underground Line Expenses</v>
          </cell>
          <cell r="E125">
            <v>5226681.05</v>
          </cell>
          <cell r="F125">
            <v>6329460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 t="b">
            <v>0</v>
          </cell>
          <cell r="M125" t="b">
            <v>0</v>
          </cell>
          <cell r="V125">
            <v>6329460</v>
          </cell>
          <cell r="W125">
            <v>0</v>
          </cell>
          <cell r="Z125">
            <v>5226681</v>
          </cell>
          <cell r="AA125">
            <v>4.9999999813735485E-2</v>
          </cell>
          <cell r="AE125" t="str">
            <v>584-Underground Line Expenses</v>
          </cell>
          <cell r="AF125">
            <v>6329459.8399999999</v>
          </cell>
          <cell r="AG125">
            <v>0.16000000014901161</v>
          </cell>
          <cell r="AH125">
            <v>5226681.05</v>
          </cell>
          <cell r="AI125">
            <v>1102778.9500000002</v>
          </cell>
          <cell r="AJ125">
            <v>0.21099028990873667</v>
          </cell>
        </row>
        <row r="126">
          <cell r="C126">
            <v>139</v>
          </cell>
          <cell r="D126" t="str">
            <v>(585) Street Lighting and Signal System Expenses</v>
          </cell>
          <cell r="E126">
            <v>383244.75</v>
          </cell>
          <cell r="F126">
            <v>269192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 t="b">
            <v>0</v>
          </cell>
          <cell r="M126" t="b">
            <v>0</v>
          </cell>
          <cell r="V126">
            <v>269192</v>
          </cell>
          <cell r="W126">
            <v>0</v>
          </cell>
          <cell r="Z126">
            <v>383245</v>
          </cell>
          <cell r="AA126">
            <v>-0.25</v>
          </cell>
          <cell r="AE126" t="str">
            <v>585-Street Light &amp; Signal Expenses</v>
          </cell>
          <cell r="AF126">
            <v>269192.03000000003</v>
          </cell>
          <cell r="AG126">
            <v>-3.0000000027939677E-2</v>
          </cell>
          <cell r="AH126">
            <v>383244.75</v>
          </cell>
          <cell r="AI126">
            <v>-114052.75</v>
          </cell>
          <cell r="AJ126">
            <v>-0.29759768398653863</v>
          </cell>
        </row>
        <row r="127">
          <cell r="C127">
            <v>140</v>
          </cell>
          <cell r="D127" t="str">
            <v>(586) Meter Expenses</v>
          </cell>
          <cell r="E127">
            <v>5998243.3300000001</v>
          </cell>
          <cell r="F127">
            <v>5621352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 t="b">
            <v>0</v>
          </cell>
          <cell r="M127" t="b">
            <v>0</v>
          </cell>
          <cell r="V127">
            <v>5621352</v>
          </cell>
          <cell r="W127">
            <v>0</v>
          </cell>
          <cell r="Z127">
            <v>5998243</v>
          </cell>
          <cell r="AA127">
            <v>0.33000000007450581</v>
          </cell>
          <cell r="AE127" t="str">
            <v>586-Meter Expenses</v>
          </cell>
          <cell r="AF127">
            <v>5621351.6500000004</v>
          </cell>
          <cell r="AG127">
            <v>0.34999999962747097</v>
          </cell>
          <cell r="AH127">
            <v>5998243.3300000001</v>
          </cell>
          <cell r="AI127">
            <v>-376891.33000000007</v>
          </cell>
          <cell r="AJ127">
            <v>-6.2833617988618695E-2</v>
          </cell>
        </row>
        <row r="128">
          <cell r="C128">
            <v>141</v>
          </cell>
          <cell r="D128" t="str">
            <v>(587) Customer Installations Expenses</v>
          </cell>
          <cell r="E128">
            <v>1928595.26</v>
          </cell>
          <cell r="F128">
            <v>1349623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 t="b">
            <v>0</v>
          </cell>
          <cell r="M128" t="b">
            <v>0</v>
          </cell>
          <cell r="V128">
            <v>1349623</v>
          </cell>
          <cell r="W128">
            <v>0</v>
          </cell>
          <cell r="Z128">
            <v>1928595</v>
          </cell>
          <cell r="AA128">
            <v>0.26000000000931323</v>
          </cell>
          <cell r="AE128" t="str">
            <v>587-Customer installation Exp</v>
          </cell>
          <cell r="AF128">
            <v>1349623.33</v>
          </cell>
          <cell r="AG128">
            <v>-0.33000000007450581</v>
          </cell>
          <cell r="AH128">
            <v>1928595.26</v>
          </cell>
          <cell r="AI128">
            <v>-578972.26</v>
          </cell>
          <cell r="AJ128">
            <v>-0.30020412888497922</v>
          </cell>
        </row>
        <row r="129">
          <cell r="C129">
            <v>142</v>
          </cell>
          <cell r="D129" t="str">
            <v>(588) Miscellaneous Expenses</v>
          </cell>
          <cell r="E129">
            <v>30764506.489999998</v>
          </cell>
          <cell r="F129">
            <v>26768083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 t="b">
            <v>0</v>
          </cell>
          <cell r="M129" t="b">
            <v>0</v>
          </cell>
          <cell r="V129">
            <v>26768083</v>
          </cell>
          <cell r="W129">
            <v>0</v>
          </cell>
          <cell r="Z129">
            <v>30764507</v>
          </cell>
          <cell r="AA129">
            <v>-0.51000000163912773</v>
          </cell>
          <cell r="AE129" t="str">
            <v>588-Miscell Distribution Expenses</v>
          </cell>
          <cell r="AF129">
            <v>26768083.25</v>
          </cell>
          <cell r="AG129">
            <v>-0.25</v>
          </cell>
          <cell r="AH129">
            <v>30764506.489999998</v>
          </cell>
          <cell r="AI129">
            <v>-3996423.4899999984</v>
          </cell>
          <cell r="AJ129">
            <v>-0.12990370872027593</v>
          </cell>
        </row>
        <row r="130">
          <cell r="C130">
            <v>143</v>
          </cell>
          <cell r="D130" t="str">
            <v>(589) Rents</v>
          </cell>
          <cell r="E130">
            <v>9671124.4600000009</v>
          </cell>
          <cell r="F130">
            <v>9380654</v>
          </cell>
          <cell r="G130">
            <v>0</v>
          </cell>
          <cell r="H130">
            <v>0</v>
          </cell>
          <cell r="I130">
            <v>0</v>
          </cell>
          <cell r="K130">
            <v>0</v>
          </cell>
          <cell r="L130" t="b">
            <v>0</v>
          </cell>
          <cell r="M130" t="b">
            <v>0</v>
          </cell>
          <cell r="V130">
            <v>9380654</v>
          </cell>
          <cell r="W130">
            <v>0</v>
          </cell>
          <cell r="Z130">
            <v>9671125</v>
          </cell>
          <cell r="AA130">
            <v>-0.53999999910593033</v>
          </cell>
          <cell r="AE130" t="str">
            <v>589-Rents</v>
          </cell>
          <cell r="AF130">
            <v>9380653.9000000004</v>
          </cell>
          <cell r="AG130">
            <v>9.999999962747097E-2</v>
          </cell>
          <cell r="AH130">
            <v>9671124.4600000009</v>
          </cell>
          <cell r="AI130">
            <v>-290470.46000000089</v>
          </cell>
          <cell r="AJ130">
            <v>-3.0034817688614553E-2</v>
          </cell>
        </row>
        <row r="131">
          <cell r="C131">
            <v>144</v>
          </cell>
          <cell r="D131" t="str">
            <v>TOTAL Operation (Enter Total of lines 134 thru 143)</v>
          </cell>
          <cell r="E131">
            <v>89137613.189999998</v>
          </cell>
          <cell r="F131">
            <v>60871182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 t="b">
            <v>0</v>
          </cell>
          <cell r="M131" t="b">
            <v>0</v>
          </cell>
          <cell r="V131">
            <v>60871182</v>
          </cell>
          <cell r="W131">
            <v>0</v>
          </cell>
          <cell r="Z131">
            <v>89137613</v>
          </cell>
          <cell r="AA131">
            <v>0.18999999761581421</v>
          </cell>
          <cell r="AG131">
            <v>0</v>
          </cell>
        </row>
        <row r="132">
          <cell r="C132">
            <v>145</v>
          </cell>
          <cell r="D132" t="str">
            <v>Maintenance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 t="b">
            <v>1</v>
          </cell>
          <cell r="M132" t="b">
            <v>1</v>
          </cell>
          <cell r="AG132">
            <v>0</v>
          </cell>
        </row>
        <row r="133">
          <cell r="C133">
            <v>146</v>
          </cell>
          <cell r="D133" t="str">
            <v>(590) Maintenance Supervision and Engineering</v>
          </cell>
          <cell r="E133">
            <v>18473689.620000001</v>
          </cell>
          <cell r="F133">
            <v>19137814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 t="b">
            <v>0</v>
          </cell>
          <cell r="M133" t="b">
            <v>0</v>
          </cell>
          <cell r="V133">
            <v>19137814</v>
          </cell>
          <cell r="W133">
            <v>0</v>
          </cell>
          <cell r="Z133">
            <v>18473690</v>
          </cell>
          <cell r="AA133">
            <v>-0.37999999895691872</v>
          </cell>
          <cell r="AE133" t="str">
            <v>590-Supervision &amp; Engineering</v>
          </cell>
          <cell r="AF133">
            <v>19137814.390000001</v>
          </cell>
          <cell r="AG133">
            <v>-0.39000000059604645</v>
          </cell>
          <cell r="AH133">
            <v>18473689.620000001</v>
          </cell>
          <cell r="AI133">
            <v>664124.37999999896</v>
          </cell>
          <cell r="AJ133">
            <v>3.5949742236710748E-2</v>
          </cell>
        </row>
        <row r="134">
          <cell r="C134">
            <v>147</v>
          </cell>
          <cell r="D134" t="str">
            <v>(591) Maintenance of Structures</v>
          </cell>
          <cell r="E134">
            <v>651910.31000000006</v>
          </cell>
          <cell r="F134">
            <v>729002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 t="b">
            <v>0</v>
          </cell>
          <cell r="M134" t="b">
            <v>0</v>
          </cell>
          <cell r="V134">
            <v>729002</v>
          </cell>
          <cell r="W134">
            <v>0</v>
          </cell>
          <cell r="Z134">
            <v>651910</v>
          </cell>
          <cell r="AA134">
            <v>0.31000000005587935</v>
          </cell>
          <cell r="AE134" t="str">
            <v>591-Maint Of Structures</v>
          </cell>
          <cell r="AF134">
            <v>729002.14</v>
          </cell>
          <cell r="AG134">
            <v>-0.14000000001396984</v>
          </cell>
          <cell r="AH134">
            <v>651910.31000000006</v>
          </cell>
          <cell r="AI134">
            <v>77091.689999999944</v>
          </cell>
          <cell r="AJ134">
            <v>0.11825505566862402</v>
          </cell>
        </row>
        <row r="135">
          <cell r="C135">
            <v>148</v>
          </cell>
          <cell r="D135" t="str">
            <v>(592) Maintenance of Station Equipment</v>
          </cell>
          <cell r="E135">
            <v>11627417.83</v>
          </cell>
          <cell r="F135">
            <v>11069319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 t="b">
            <v>0</v>
          </cell>
          <cell r="M135" t="b">
            <v>0</v>
          </cell>
          <cell r="V135">
            <v>11069319</v>
          </cell>
          <cell r="W135">
            <v>0</v>
          </cell>
          <cell r="Z135">
            <v>11627418</v>
          </cell>
          <cell r="AA135">
            <v>-0.16999999992549419</v>
          </cell>
          <cell r="AE135" t="str">
            <v>592-Maint Of Station Equipment</v>
          </cell>
          <cell r="AF135">
            <v>11069318.880000001</v>
          </cell>
          <cell r="AG135">
            <v>0.11999999918043613</v>
          </cell>
          <cell r="AH135">
            <v>11627417.83</v>
          </cell>
          <cell r="AI135">
            <v>-558098.83000000007</v>
          </cell>
          <cell r="AJ135">
            <v>-4.7998518515438959E-2</v>
          </cell>
        </row>
        <row r="136">
          <cell r="C136">
            <v>149</v>
          </cell>
          <cell r="D136" t="str">
            <v>(593) Maintenance of Overhead Lines</v>
          </cell>
          <cell r="E136">
            <v>105193490.51000001</v>
          </cell>
          <cell r="F136">
            <v>123514911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 t="b">
            <v>0</v>
          </cell>
          <cell r="M136" t="b">
            <v>0</v>
          </cell>
          <cell r="V136">
            <v>123514911</v>
          </cell>
          <cell r="W136">
            <v>0</v>
          </cell>
          <cell r="Z136">
            <v>105193491</v>
          </cell>
          <cell r="AA136">
            <v>-0.48999999463558197</v>
          </cell>
          <cell r="AE136" t="str">
            <v>593-Maint Of Overhead Lines</v>
          </cell>
          <cell r="AF136">
            <v>123514910.68000001</v>
          </cell>
          <cell r="AG136">
            <v>0.31999999284744263</v>
          </cell>
          <cell r="AH136">
            <v>105193490.51000001</v>
          </cell>
          <cell r="AI136">
            <v>18321420.489999995</v>
          </cell>
          <cell r="AJ136">
            <v>0.1741687665384419</v>
          </cell>
        </row>
        <row r="137">
          <cell r="C137">
            <v>150</v>
          </cell>
          <cell r="D137" t="str">
            <v>(594) Maintenance of Underground Lines</v>
          </cell>
          <cell r="E137">
            <v>22100137.489999998</v>
          </cell>
          <cell r="F137">
            <v>28809276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 t="b">
            <v>0</v>
          </cell>
          <cell r="M137" t="b">
            <v>0</v>
          </cell>
          <cell r="V137">
            <v>28809276</v>
          </cell>
          <cell r="W137">
            <v>0</v>
          </cell>
          <cell r="Z137">
            <v>22100137</v>
          </cell>
          <cell r="AA137">
            <v>0.48999999836087227</v>
          </cell>
          <cell r="AE137" t="str">
            <v>594-Maint Of Underground Lines</v>
          </cell>
          <cell r="AF137">
            <v>28809276.41</v>
          </cell>
          <cell r="AG137">
            <v>-0.41000000014901161</v>
          </cell>
          <cell r="AH137">
            <v>22100137.489999998</v>
          </cell>
          <cell r="AI137">
            <v>6709138.5100000016</v>
          </cell>
          <cell r="AJ137">
            <v>0.30357903940804859</v>
          </cell>
        </row>
        <row r="138">
          <cell r="C138">
            <v>151</v>
          </cell>
          <cell r="D138" t="str">
            <v>(595) Maintenance of Line Transformers</v>
          </cell>
          <cell r="E138">
            <v>42392.25</v>
          </cell>
          <cell r="F138">
            <v>41211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 t="b">
            <v>0</v>
          </cell>
          <cell r="M138" t="b">
            <v>0</v>
          </cell>
          <cell r="V138">
            <v>41211</v>
          </cell>
          <cell r="W138">
            <v>0</v>
          </cell>
          <cell r="Z138">
            <v>42392</v>
          </cell>
          <cell r="AA138">
            <v>0.25</v>
          </cell>
          <cell r="AE138" t="str">
            <v>595-Maint Of Line Transformers</v>
          </cell>
          <cell r="AF138">
            <v>41210.589999999997</v>
          </cell>
          <cell r="AG138">
            <v>0.41000000000349246</v>
          </cell>
          <cell r="AH138">
            <v>42392.25</v>
          </cell>
          <cell r="AI138">
            <v>-1181.25</v>
          </cell>
          <cell r="AJ138">
            <v>-2.7864763016825011E-2</v>
          </cell>
        </row>
        <row r="139">
          <cell r="C139">
            <v>152</v>
          </cell>
          <cell r="D139" t="str">
            <v>(596) Maintenance of Street Lighting and Signal Systems</v>
          </cell>
          <cell r="E139">
            <v>10232858.960000001</v>
          </cell>
          <cell r="F139">
            <v>10210858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 t="b">
            <v>0</v>
          </cell>
          <cell r="M139" t="b">
            <v>0</v>
          </cell>
          <cell r="V139">
            <v>10210858</v>
          </cell>
          <cell r="W139">
            <v>0</v>
          </cell>
          <cell r="Z139">
            <v>10232859</v>
          </cell>
          <cell r="AA139">
            <v>-3.9999999105930328E-2</v>
          </cell>
          <cell r="AE139" t="str">
            <v>596-MTC Street Lighting &amp; Signal</v>
          </cell>
          <cell r="AF139">
            <v>10210858.15</v>
          </cell>
          <cell r="AG139">
            <v>-0.15000000037252903</v>
          </cell>
          <cell r="AH139">
            <v>10232858.960000001</v>
          </cell>
          <cell r="AI139">
            <v>-22000.960000000894</v>
          </cell>
          <cell r="AJ139">
            <v>-2.1500306108001798E-3</v>
          </cell>
        </row>
        <row r="140">
          <cell r="C140">
            <v>153</v>
          </cell>
          <cell r="D140" t="str">
            <v>(597) Maintenance of Meters</v>
          </cell>
          <cell r="E140">
            <v>4060286.78</v>
          </cell>
          <cell r="F140">
            <v>5694193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 t="b">
            <v>0</v>
          </cell>
          <cell r="M140" t="b">
            <v>0</v>
          </cell>
          <cell r="V140">
            <v>5694193</v>
          </cell>
          <cell r="W140">
            <v>0</v>
          </cell>
          <cell r="Z140">
            <v>4060287</v>
          </cell>
          <cell r="AA140">
            <v>-0.22000000020489097</v>
          </cell>
          <cell r="AE140" t="str">
            <v>597-Maint of Meters</v>
          </cell>
          <cell r="AF140">
            <v>5694192.8300000001</v>
          </cell>
          <cell r="AG140">
            <v>0.16999999992549419</v>
          </cell>
          <cell r="AH140">
            <v>4060286.78</v>
          </cell>
          <cell r="AI140">
            <v>1633906.2200000002</v>
          </cell>
          <cell r="AJ140">
            <v>0.40241153113820211</v>
          </cell>
        </row>
        <row r="141">
          <cell r="C141">
            <v>154</v>
          </cell>
          <cell r="D141" t="str">
            <v>(598) Maintenance of Miscellaneous Distribution Plant</v>
          </cell>
          <cell r="E141">
            <v>7065370.4199999999</v>
          </cell>
          <cell r="F141">
            <v>5734771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 t="b">
            <v>0</v>
          </cell>
          <cell r="M141" t="b">
            <v>0</v>
          </cell>
          <cell r="V141">
            <v>5734771</v>
          </cell>
          <cell r="W141">
            <v>0</v>
          </cell>
          <cell r="Z141">
            <v>7065370</v>
          </cell>
          <cell r="AA141">
            <v>0.41999999992549419</v>
          </cell>
          <cell r="AE141" t="str">
            <v>598-MTC Misc Distribution Plant</v>
          </cell>
          <cell r="AF141">
            <v>5734771.0300000003</v>
          </cell>
          <cell r="AG141">
            <v>-3.0000000260770321E-2</v>
          </cell>
          <cell r="AH141">
            <v>7065370.4199999999</v>
          </cell>
          <cell r="AI141">
            <v>-1330599.42</v>
          </cell>
          <cell r="AJ141">
            <v>-0.1883269157740777</v>
          </cell>
        </row>
        <row r="142">
          <cell r="C142">
            <v>155</v>
          </cell>
          <cell r="D142" t="str">
            <v>TOTAL Maintenance (Total of lines 146 thru 154)</v>
          </cell>
          <cell r="E142">
            <v>179447554.17000002</v>
          </cell>
          <cell r="F142">
            <v>204941355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 t="b">
            <v>0</v>
          </cell>
          <cell r="M142" t="b">
            <v>0</v>
          </cell>
          <cell r="V142">
            <v>204941355</v>
          </cell>
          <cell r="W142">
            <v>0</v>
          </cell>
          <cell r="Z142">
            <v>179447554</v>
          </cell>
          <cell r="AA142">
            <v>0.17000001668930054</v>
          </cell>
          <cell r="AG142">
            <v>0</v>
          </cell>
        </row>
        <row r="143">
          <cell r="C143">
            <v>156</v>
          </cell>
          <cell r="D143" t="str">
            <v>TOTAL Distribution Expenses (Total of lines 144 and 155)</v>
          </cell>
          <cell r="E143">
            <v>268585167.36000001</v>
          </cell>
          <cell r="F143">
            <v>265812537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 t="b">
            <v>0</v>
          </cell>
          <cell r="M143" t="b">
            <v>0</v>
          </cell>
          <cell r="V143">
            <v>265812537</v>
          </cell>
          <cell r="W143">
            <v>0</v>
          </cell>
          <cell r="Z143">
            <v>268585167</v>
          </cell>
          <cell r="AA143">
            <v>0.36000001430511475</v>
          </cell>
          <cell r="AG143">
            <v>0</v>
          </cell>
        </row>
        <row r="144">
          <cell r="C144">
            <v>157</v>
          </cell>
          <cell r="D144" t="str">
            <v>5. CUSTOMER ACCOUNTS EXPENSES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 t="b">
            <v>1</v>
          </cell>
          <cell r="M144" t="b">
            <v>1</v>
          </cell>
          <cell r="AG144">
            <v>0</v>
          </cell>
        </row>
        <row r="145">
          <cell r="C145">
            <v>158</v>
          </cell>
          <cell r="D145" t="str">
            <v>Operation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 t="b">
            <v>1</v>
          </cell>
          <cell r="M145" t="b">
            <v>1</v>
          </cell>
          <cell r="AG145">
            <v>0</v>
          </cell>
        </row>
        <row r="146">
          <cell r="C146">
            <v>159</v>
          </cell>
          <cell r="D146" t="str">
            <v>(901) Supervision</v>
          </cell>
          <cell r="E146">
            <v>4088288.43</v>
          </cell>
          <cell r="F146">
            <v>3584531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 t="b">
            <v>0</v>
          </cell>
          <cell r="M146" t="b">
            <v>0</v>
          </cell>
          <cell r="V146">
            <v>3584531</v>
          </cell>
          <cell r="W146">
            <v>0</v>
          </cell>
          <cell r="Z146">
            <v>4088288</v>
          </cell>
          <cell r="AA146">
            <v>0.43000000016763806</v>
          </cell>
          <cell r="AE146" t="str">
            <v>901-Supervision</v>
          </cell>
          <cell r="AF146">
            <v>3584531.59</v>
          </cell>
          <cell r="AG146">
            <v>-0.58999999985098839</v>
          </cell>
          <cell r="AH146">
            <v>4088288.43</v>
          </cell>
          <cell r="AI146">
            <v>-503757.43000000017</v>
          </cell>
          <cell r="AJ146">
            <v>-0.1232196403520385</v>
          </cell>
        </row>
        <row r="147">
          <cell r="C147">
            <v>160</v>
          </cell>
          <cell r="D147" t="str">
            <v>(902) Meter Reading Expenses</v>
          </cell>
          <cell r="E147">
            <v>18417610.920000002</v>
          </cell>
          <cell r="F147">
            <v>29311510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 t="b">
            <v>0</v>
          </cell>
          <cell r="M147" t="b">
            <v>0</v>
          </cell>
          <cell r="V147">
            <v>29311510</v>
          </cell>
          <cell r="W147">
            <v>0</v>
          </cell>
          <cell r="Z147">
            <v>18417611</v>
          </cell>
          <cell r="AA147">
            <v>-7.9999998211860657E-2</v>
          </cell>
          <cell r="AE147" t="str">
            <v>902-Meter Reading Expenses</v>
          </cell>
          <cell r="AF147">
            <v>29311509.829999998</v>
          </cell>
          <cell r="AG147">
            <v>0.17000000178813934</v>
          </cell>
          <cell r="AH147">
            <v>18417610.920000002</v>
          </cell>
          <cell r="AI147">
            <v>10893899.079999998</v>
          </cell>
          <cell r="AJ147">
            <v>0.59149360507828541</v>
          </cell>
        </row>
        <row r="148">
          <cell r="C148">
            <v>161</v>
          </cell>
          <cell r="D148" t="str">
            <v>(903) Customer Records and Collection Expenses</v>
          </cell>
          <cell r="E148">
            <v>86265363.599999994</v>
          </cell>
          <cell r="F148">
            <v>93110679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 t="b">
            <v>0</v>
          </cell>
          <cell r="M148" t="b">
            <v>0</v>
          </cell>
          <cell r="V148">
            <v>93110679</v>
          </cell>
          <cell r="W148">
            <v>0</v>
          </cell>
          <cell r="Z148">
            <v>86265364</v>
          </cell>
          <cell r="AA148">
            <v>-0.40000000596046448</v>
          </cell>
          <cell r="AE148" t="str">
            <v>903-Customer Records &amp; Collection</v>
          </cell>
          <cell r="AF148">
            <v>93110679.030000001</v>
          </cell>
          <cell r="AG148">
            <v>-3.0000001192092896E-2</v>
          </cell>
          <cell r="AH148">
            <v>86265363.599999994</v>
          </cell>
          <cell r="AI148">
            <v>6845315.400000006</v>
          </cell>
          <cell r="AJ148">
            <v>7.9351840812272492E-2</v>
          </cell>
        </row>
        <row r="149">
          <cell r="C149">
            <v>162</v>
          </cell>
          <cell r="D149" t="str">
            <v>(904) Uncollectible Accounts</v>
          </cell>
          <cell r="E149">
            <v>9644133.6600000001</v>
          </cell>
          <cell r="F149">
            <v>8772719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 t="b">
            <v>0</v>
          </cell>
          <cell r="M149" t="b">
            <v>0</v>
          </cell>
          <cell r="V149">
            <v>8772719</v>
          </cell>
          <cell r="W149">
            <v>0</v>
          </cell>
          <cell r="Z149">
            <v>9644134</v>
          </cell>
          <cell r="AA149">
            <v>-0.33999999985098839</v>
          </cell>
          <cell r="AE149" t="str">
            <v>904-Uncollectible Accounts</v>
          </cell>
          <cell r="AF149">
            <v>8772719</v>
          </cell>
          <cell r="AG149">
            <v>0</v>
          </cell>
          <cell r="AH149">
            <v>9644133.6600000001</v>
          </cell>
          <cell r="AI149">
            <v>-871414.66000000015</v>
          </cell>
          <cell r="AJ149">
            <v>-9.0356966288665075E-2</v>
          </cell>
        </row>
        <row r="150">
          <cell r="C150">
            <v>163</v>
          </cell>
          <cell r="D150" t="str">
            <v>(905) Miscellaneous Customer Accounts Expenses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 t="b">
            <v>1</v>
          </cell>
          <cell r="M150" t="b">
            <v>1</v>
          </cell>
          <cell r="V150">
            <v>0</v>
          </cell>
          <cell r="W150">
            <v>0</v>
          </cell>
          <cell r="Z150">
            <v>0</v>
          </cell>
          <cell r="AA150">
            <v>0</v>
          </cell>
          <cell r="AG150">
            <v>0</v>
          </cell>
        </row>
        <row r="151">
          <cell r="C151">
            <v>164</v>
          </cell>
          <cell r="D151" t="str">
            <v>TOTAL Customer Accounts Expenses (Total of lines 159 thru 163)</v>
          </cell>
          <cell r="E151">
            <v>118415396.60999998</v>
          </cell>
          <cell r="F151">
            <v>134779439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 t="b">
            <v>0</v>
          </cell>
          <cell r="M151" t="b">
            <v>0</v>
          </cell>
          <cell r="V151">
            <v>134779439</v>
          </cell>
          <cell r="W151">
            <v>0</v>
          </cell>
          <cell r="Z151">
            <v>118415397</v>
          </cell>
          <cell r="AA151">
            <v>-0.39000001549720764</v>
          </cell>
          <cell r="AG151">
            <v>0</v>
          </cell>
        </row>
        <row r="152">
          <cell r="C152">
            <v>165</v>
          </cell>
          <cell r="D152" t="str">
            <v>6. CUSTOMER SERVICE AND INFORMATIONAL EXPENSES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 t="b">
            <v>1</v>
          </cell>
          <cell r="M152" t="b">
            <v>1</v>
          </cell>
          <cell r="AG152">
            <v>0</v>
          </cell>
        </row>
        <row r="153">
          <cell r="C153">
            <v>166</v>
          </cell>
          <cell r="D153" t="str">
            <v>Operation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 t="b">
            <v>1</v>
          </cell>
          <cell r="M153" t="b">
            <v>1</v>
          </cell>
          <cell r="AG153">
            <v>0</v>
          </cell>
        </row>
        <row r="154">
          <cell r="C154">
            <v>167</v>
          </cell>
          <cell r="D154" t="str">
            <v>(907) Supervision</v>
          </cell>
          <cell r="E154">
            <v>8523959.9499999993</v>
          </cell>
          <cell r="F154">
            <v>9010174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 t="b">
            <v>0</v>
          </cell>
          <cell r="M154" t="b">
            <v>0</v>
          </cell>
          <cell r="V154">
            <v>9010174</v>
          </cell>
          <cell r="W154">
            <v>0</v>
          </cell>
          <cell r="Z154">
            <v>8523960</v>
          </cell>
          <cell r="AA154">
            <v>-5.000000074505806E-2</v>
          </cell>
          <cell r="AE154" t="str">
            <v>907-Supervision</v>
          </cell>
          <cell r="AF154">
            <v>9010173.9600000009</v>
          </cell>
          <cell r="AG154">
            <v>3.9999999105930328E-2</v>
          </cell>
          <cell r="AH154">
            <v>8523959.9499999993</v>
          </cell>
          <cell r="AI154">
            <v>486214.05000000075</v>
          </cell>
          <cell r="AJ154">
            <v>5.7040865143905418E-2</v>
          </cell>
        </row>
        <row r="155">
          <cell r="C155">
            <v>168</v>
          </cell>
          <cell r="D155" t="str">
            <v>(908) Customer Assistance Expenses</v>
          </cell>
          <cell r="E155">
            <v>121260371.93000001</v>
          </cell>
          <cell r="F155">
            <v>108634470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 t="b">
            <v>0</v>
          </cell>
          <cell r="M155" t="b">
            <v>0</v>
          </cell>
          <cell r="V155">
            <v>108634470</v>
          </cell>
          <cell r="W155">
            <v>0</v>
          </cell>
          <cell r="Z155">
            <v>121260372</v>
          </cell>
          <cell r="AA155">
            <v>-6.9999992847442627E-2</v>
          </cell>
          <cell r="AE155" t="str">
            <v>908-Customer Assistance Exp</v>
          </cell>
          <cell r="AF155">
            <v>108634469.76000001</v>
          </cell>
          <cell r="AG155">
            <v>0.23999999463558197</v>
          </cell>
          <cell r="AH155">
            <v>121260371.93000001</v>
          </cell>
          <cell r="AI155">
            <v>-12625901.930000007</v>
          </cell>
          <cell r="AJ155">
            <v>-0.104122243145424</v>
          </cell>
        </row>
        <row r="156">
          <cell r="C156">
            <v>169</v>
          </cell>
          <cell r="D156" t="str">
            <v>(909) Informational and Instructional Expenses</v>
          </cell>
          <cell r="E156">
            <v>8718297.0600000005</v>
          </cell>
          <cell r="F156">
            <v>8840722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 t="b">
            <v>0</v>
          </cell>
          <cell r="M156" t="b">
            <v>0</v>
          </cell>
          <cell r="V156">
            <v>8840722</v>
          </cell>
          <cell r="W156">
            <v>0</v>
          </cell>
          <cell r="Z156">
            <v>8718297</v>
          </cell>
          <cell r="AA156">
            <v>6.0000000521540642E-2</v>
          </cell>
          <cell r="AE156" t="str">
            <v>909-informat &amp; Instruct Advtg</v>
          </cell>
          <cell r="AF156">
            <v>8840721.6400000006</v>
          </cell>
          <cell r="AG156">
            <v>0.35999999940395355</v>
          </cell>
          <cell r="AH156">
            <v>8718297.0600000005</v>
          </cell>
          <cell r="AI156">
            <v>122424.93999999948</v>
          </cell>
          <cell r="AJ156">
            <v>1.4042299678189615E-2</v>
          </cell>
        </row>
        <row r="157">
          <cell r="C157">
            <v>170</v>
          </cell>
          <cell r="D157" t="str">
            <v>(910) Miscellaneous Customer Service and Informational Expenses</v>
          </cell>
          <cell r="E157">
            <v>11471381.880000001</v>
          </cell>
          <cell r="F157">
            <v>10883322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 t="b">
            <v>0</v>
          </cell>
          <cell r="M157" t="b">
            <v>0</v>
          </cell>
          <cell r="V157">
            <v>10883322</v>
          </cell>
          <cell r="W157">
            <v>0</v>
          </cell>
          <cell r="Z157">
            <v>11471382</v>
          </cell>
          <cell r="AA157">
            <v>-0.11999999918043613</v>
          </cell>
          <cell r="AE157" t="str">
            <v>910-Misc Cust Serv &amp; informatl</v>
          </cell>
          <cell r="AF157">
            <v>10883322.279999999</v>
          </cell>
          <cell r="AG157">
            <v>-0.27999999932944775</v>
          </cell>
          <cell r="AH157">
            <v>11471381.880000001</v>
          </cell>
          <cell r="AI157">
            <v>-588059.88000000082</v>
          </cell>
          <cell r="AJ157">
            <v>-5.1263211891260027E-2</v>
          </cell>
        </row>
        <row r="158">
          <cell r="C158">
            <v>171</v>
          </cell>
          <cell r="D158" t="str">
            <v>TOTAL Customer Service and Information Expenses (Total 167 thru 170)</v>
          </cell>
          <cell r="E158">
            <v>149974010.81999999</v>
          </cell>
          <cell r="F158">
            <v>137368688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 t="b">
            <v>0</v>
          </cell>
          <cell r="M158" t="b">
            <v>0</v>
          </cell>
          <cell r="V158">
            <v>137368688</v>
          </cell>
          <cell r="W158">
            <v>0</v>
          </cell>
          <cell r="Z158">
            <v>149974011</v>
          </cell>
          <cell r="AA158">
            <v>-0.18000000715255737</v>
          </cell>
          <cell r="AG158">
            <v>0</v>
          </cell>
        </row>
        <row r="159">
          <cell r="C159">
            <v>172</v>
          </cell>
          <cell r="D159" t="str">
            <v>7. SALES EXPENSES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 t="b">
            <v>1</v>
          </cell>
          <cell r="M159" t="b">
            <v>1</v>
          </cell>
          <cell r="AG159">
            <v>0</v>
          </cell>
        </row>
        <row r="160">
          <cell r="C160">
            <v>173</v>
          </cell>
          <cell r="D160" t="str">
            <v>Operation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0</v>
          </cell>
          <cell r="L160" t="b">
            <v>1</v>
          </cell>
          <cell r="M160" t="b">
            <v>1</v>
          </cell>
          <cell r="AG160">
            <v>0</v>
          </cell>
        </row>
        <row r="161">
          <cell r="C161">
            <v>174</v>
          </cell>
          <cell r="D161" t="str">
            <v>(911) Supervision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 t="b">
            <v>1</v>
          </cell>
          <cell r="M161" t="b">
            <v>1</v>
          </cell>
          <cell r="V161">
            <v>0</v>
          </cell>
          <cell r="W161">
            <v>0</v>
          </cell>
          <cell r="Z161">
            <v>0</v>
          </cell>
          <cell r="AA161">
            <v>0</v>
          </cell>
          <cell r="AG161">
            <v>0</v>
          </cell>
        </row>
        <row r="162">
          <cell r="C162">
            <v>175</v>
          </cell>
          <cell r="D162" t="str">
            <v>(912) Demonstrating and Selling Expenses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 t="b">
            <v>1</v>
          </cell>
          <cell r="M162" t="b">
            <v>1</v>
          </cell>
          <cell r="V162">
            <v>0</v>
          </cell>
          <cell r="W162">
            <v>0</v>
          </cell>
          <cell r="Z162">
            <v>0</v>
          </cell>
          <cell r="AA162">
            <v>0</v>
          </cell>
          <cell r="AG162">
            <v>0</v>
          </cell>
        </row>
        <row r="163">
          <cell r="C163">
            <v>176</v>
          </cell>
          <cell r="D163" t="str">
            <v>(913) Advertising Expenses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K163">
            <v>0</v>
          </cell>
          <cell r="L163" t="b">
            <v>1</v>
          </cell>
          <cell r="M163" t="b">
            <v>1</v>
          </cell>
          <cell r="V163">
            <v>0</v>
          </cell>
          <cell r="W163">
            <v>0</v>
          </cell>
          <cell r="Z163">
            <v>0</v>
          </cell>
          <cell r="AA163">
            <v>0</v>
          </cell>
          <cell r="AG163">
            <v>0</v>
          </cell>
        </row>
        <row r="164">
          <cell r="C164">
            <v>177</v>
          </cell>
          <cell r="D164" t="str">
            <v>(916) Miscellaneous Sales Expenses</v>
          </cell>
          <cell r="E164">
            <v>3287025.28</v>
          </cell>
          <cell r="F164">
            <v>4799472</v>
          </cell>
          <cell r="G164">
            <v>0</v>
          </cell>
          <cell r="H164">
            <v>0</v>
          </cell>
          <cell r="I164">
            <v>0</v>
          </cell>
          <cell r="K164">
            <v>0</v>
          </cell>
          <cell r="L164" t="b">
            <v>0</v>
          </cell>
          <cell r="M164" t="b">
            <v>0</v>
          </cell>
          <cell r="V164">
            <v>4799472</v>
          </cell>
          <cell r="W164">
            <v>0</v>
          </cell>
          <cell r="Z164">
            <v>3287025</v>
          </cell>
          <cell r="AA164">
            <v>0.27999999979510903</v>
          </cell>
          <cell r="AE164" t="str">
            <v>916-Miscellaneous Sales Expenses</v>
          </cell>
          <cell r="AF164">
            <v>4799472.28</v>
          </cell>
          <cell r="AG164">
            <v>-0.28000000026077032</v>
          </cell>
          <cell r="AH164">
            <v>3287025.28</v>
          </cell>
          <cell r="AI164">
            <v>1512446.7200000002</v>
          </cell>
          <cell r="AJ164">
            <v>0.460126281718162</v>
          </cell>
        </row>
        <row r="165">
          <cell r="C165">
            <v>178</v>
          </cell>
          <cell r="D165" t="str">
            <v>TOTAL Sales Expenses (Enter Total of lines 174  thru 177)</v>
          </cell>
          <cell r="E165">
            <v>3287025.28</v>
          </cell>
          <cell r="F165">
            <v>4799472</v>
          </cell>
          <cell r="G165">
            <v>0</v>
          </cell>
          <cell r="H165">
            <v>0</v>
          </cell>
          <cell r="I165">
            <v>0</v>
          </cell>
          <cell r="K165">
            <v>0</v>
          </cell>
          <cell r="L165" t="b">
            <v>0</v>
          </cell>
          <cell r="M165" t="b">
            <v>0</v>
          </cell>
          <cell r="V165">
            <v>4799472</v>
          </cell>
          <cell r="W165">
            <v>0</v>
          </cell>
          <cell r="Z165">
            <v>3287025</v>
          </cell>
          <cell r="AA165">
            <v>0.27999999979510903</v>
          </cell>
          <cell r="AG165">
            <v>0</v>
          </cell>
        </row>
        <row r="166">
          <cell r="C166">
            <v>179</v>
          </cell>
          <cell r="D166" t="str">
            <v>8. ADMINISTRATIVE AND GENERAL EXPENSES</v>
          </cell>
          <cell r="E166">
            <v>0</v>
          </cell>
          <cell r="F166">
            <v>0</v>
          </cell>
          <cell r="G166">
            <v>0</v>
          </cell>
          <cell r="H166" t="str">
            <v>FPLNED</v>
          </cell>
          <cell r="I166" t="str">
            <v>ADJSTD</v>
          </cell>
          <cell r="J166" t="str">
            <v>FPLNED</v>
          </cell>
          <cell r="K166" t="str">
            <v>ADJSTD</v>
          </cell>
          <cell r="M166" t="b">
            <v>1</v>
          </cell>
          <cell r="AG166">
            <v>0</v>
          </cell>
        </row>
        <row r="167">
          <cell r="C167">
            <v>180</v>
          </cell>
          <cell r="D167" t="str">
            <v>Operation</v>
          </cell>
          <cell r="E167">
            <v>0</v>
          </cell>
          <cell r="F167">
            <v>0</v>
          </cell>
          <cell r="G167">
            <v>0</v>
          </cell>
          <cell r="H167" t="str">
            <v>ADJ</v>
          </cell>
          <cell r="I167" t="str">
            <v>A&amp;G</v>
          </cell>
          <cell r="J167" t="str">
            <v>ADJ</v>
          </cell>
          <cell r="K167" t="str">
            <v>A&amp;G</v>
          </cell>
          <cell r="M167" t="b">
            <v>1</v>
          </cell>
          <cell r="AG167">
            <v>0</v>
          </cell>
        </row>
        <row r="168">
          <cell r="B168" t="str">
            <v>920 Administrative and general salaries(920) Administrative and General Salaries</v>
          </cell>
          <cell r="C168">
            <v>181</v>
          </cell>
          <cell r="D168" t="str">
            <v>(920) Administrative and General Salaries</v>
          </cell>
          <cell r="E168">
            <v>192946561.56</v>
          </cell>
          <cell r="F168">
            <v>210462660</v>
          </cell>
          <cell r="G168">
            <v>0</v>
          </cell>
          <cell r="H168">
            <v>0</v>
          </cell>
          <cell r="I168">
            <v>192946561.56</v>
          </cell>
          <cell r="J168">
            <v>0</v>
          </cell>
          <cell r="K168">
            <v>192946561.56</v>
          </cell>
          <cell r="L168" t="b">
            <v>0</v>
          </cell>
          <cell r="M168" t="b">
            <v>0</v>
          </cell>
          <cell r="V168">
            <v>210462660</v>
          </cell>
          <cell r="W168">
            <v>0</v>
          </cell>
          <cell r="Z168">
            <v>192946562</v>
          </cell>
          <cell r="AA168">
            <v>-0.43999999761581421</v>
          </cell>
          <cell r="AE168" t="str">
            <v>920-A &amp; G Salaries</v>
          </cell>
          <cell r="AF168">
            <v>210462660.22</v>
          </cell>
          <cell r="AG168">
            <v>-0.2199999988079071</v>
          </cell>
          <cell r="AH168">
            <v>192946561.56</v>
          </cell>
          <cell r="AI168">
            <v>17516098.439999998</v>
          </cell>
          <cell r="AJ168">
            <v>9.0782122772128646E-2</v>
          </cell>
        </row>
        <row r="169">
          <cell r="B169" t="str">
            <v>921 Office supplies and expenses(921) Office Supplies and Expenses</v>
          </cell>
          <cell r="C169">
            <v>182</v>
          </cell>
          <cell r="D169" t="str">
            <v>(921) Office Supplies and Expenses</v>
          </cell>
          <cell r="E169">
            <v>41743301.920000002</v>
          </cell>
          <cell r="F169">
            <v>43982352</v>
          </cell>
          <cell r="G169">
            <v>0</v>
          </cell>
          <cell r="H169">
            <v>0</v>
          </cell>
          <cell r="I169">
            <v>41743301.920000002</v>
          </cell>
          <cell r="J169">
            <v>0</v>
          </cell>
          <cell r="K169">
            <v>41743301.920000002</v>
          </cell>
          <cell r="L169" t="b">
            <v>0</v>
          </cell>
          <cell r="M169" t="b">
            <v>0</v>
          </cell>
          <cell r="V169">
            <v>43982352</v>
          </cell>
          <cell r="W169">
            <v>0</v>
          </cell>
          <cell r="Z169">
            <v>41743302</v>
          </cell>
          <cell r="AA169">
            <v>-7.9999998211860657E-2</v>
          </cell>
          <cell r="AE169" t="str">
            <v>921-Office Supplies &amp; Expenses</v>
          </cell>
          <cell r="AF169">
            <v>43982351.939999998</v>
          </cell>
          <cell r="AG169">
            <v>6.0000002384185791E-2</v>
          </cell>
          <cell r="AH169">
            <v>41743301.920000002</v>
          </cell>
          <cell r="AI169">
            <v>2239050.0799999982</v>
          </cell>
          <cell r="AJ169">
            <v>5.3638547431898942E-2</v>
          </cell>
        </row>
        <row r="170">
          <cell r="B170" t="str">
            <v>922 Administrative expenses transferred— Credit(Less) (922) Administrative Expenses Transferred-Credit</v>
          </cell>
          <cell r="C170">
            <v>183</v>
          </cell>
          <cell r="D170" t="str">
            <v>(Less) (922) Administrative Expenses Transferred-Credit</v>
          </cell>
          <cell r="E170">
            <v>77560374.969999999</v>
          </cell>
          <cell r="F170">
            <v>80789196</v>
          </cell>
          <cell r="G170">
            <v>0</v>
          </cell>
          <cell r="H170">
            <v>0</v>
          </cell>
          <cell r="I170">
            <v>77560374.969999999</v>
          </cell>
          <cell r="J170">
            <v>0</v>
          </cell>
          <cell r="K170">
            <v>77560374.969999999</v>
          </cell>
          <cell r="L170" t="b">
            <v>0</v>
          </cell>
          <cell r="M170" t="b">
            <v>0</v>
          </cell>
          <cell r="V170">
            <v>80789196</v>
          </cell>
          <cell r="W170">
            <v>0</v>
          </cell>
          <cell r="Z170">
            <v>77560375</v>
          </cell>
          <cell r="AA170">
            <v>-3.0000001192092896E-2</v>
          </cell>
          <cell r="AE170" t="str">
            <v>922-Adminst Exp Transf-CR.</v>
          </cell>
          <cell r="AF170">
            <v>-80789196.469999999</v>
          </cell>
          <cell r="AG170">
            <v>-0.4699999988079071</v>
          </cell>
          <cell r="AH170">
            <v>-77560374.969999999</v>
          </cell>
          <cell r="AI170">
            <v>3228821.0300000012</v>
          </cell>
          <cell r="AJ170">
            <v>-4.1629775916489503E-2</v>
          </cell>
        </row>
        <row r="171">
          <cell r="B171" t="str">
            <v>923 Outside services employed(923) Outside Services Employed</v>
          </cell>
          <cell r="C171">
            <v>184</v>
          </cell>
          <cell r="D171" t="str">
            <v>(923) Outside Services Employed</v>
          </cell>
          <cell r="E171">
            <v>29972036.300000001</v>
          </cell>
          <cell r="F171">
            <v>43526084</v>
          </cell>
          <cell r="G171">
            <v>0</v>
          </cell>
          <cell r="H171">
            <v>0</v>
          </cell>
          <cell r="I171">
            <v>29972036.300000001</v>
          </cell>
          <cell r="J171">
            <v>0</v>
          </cell>
          <cell r="K171">
            <v>29972036.300000001</v>
          </cell>
          <cell r="L171" t="b">
            <v>0</v>
          </cell>
          <cell r="M171" t="b">
            <v>0</v>
          </cell>
          <cell r="V171">
            <v>43526084</v>
          </cell>
          <cell r="W171">
            <v>0</v>
          </cell>
          <cell r="Z171">
            <v>29972036</v>
          </cell>
          <cell r="AA171">
            <v>0.30000000074505806</v>
          </cell>
          <cell r="AE171" t="str">
            <v>923-Outside Services</v>
          </cell>
          <cell r="AF171">
            <v>43526084.289999999</v>
          </cell>
          <cell r="AG171">
            <v>-0.28999999910593033</v>
          </cell>
          <cell r="AH171">
            <v>29972036.300000001</v>
          </cell>
          <cell r="AI171">
            <v>13554047.699999999</v>
          </cell>
          <cell r="AJ171">
            <v>0.45222311771989943</v>
          </cell>
        </row>
        <row r="172">
          <cell r="B172" t="str">
            <v>924 Property insurance(924) Property Insurance</v>
          </cell>
          <cell r="C172">
            <v>185</v>
          </cell>
          <cell r="D172" t="str">
            <v>(924) Property Insurance</v>
          </cell>
          <cell r="E172">
            <v>14469548.4</v>
          </cell>
          <cell r="F172">
            <v>21401726</v>
          </cell>
          <cell r="G172">
            <v>0</v>
          </cell>
          <cell r="H172">
            <v>0</v>
          </cell>
          <cell r="I172">
            <v>14469548.4</v>
          </cell>
          <cell r="J172">
            <v>0</v>
          </cell>
          <cell r="K172">
            <v>14469548.4</v>
          </cell>
          <cell r="L172" t="b">
            <v>0</v>
          </cell>
          <cell r="M172" t="b">
            <v>0</v>
          </cell>
          <cell r="V172">
            <v>21401726</v>
          </cell>
          <cell r="W172">
            <v>0</v>
          </cell>
          <cell r="Z172">
            <v>14469548</v>
          </cell>
          <cell r="AA172">
            <v>0.40000000037252903</v>
          </cell>
          <cell r="AE172" t="str">
            <v>924-Property Insurance</v>
          </cell>
          <cell r="AF172">
            <v>21401725.739999998</v>
          </cell>
          <cell r="AG172">
            <v>0.26000000163912773</v>
          </cell>
          <cell r="AH172">
            <v>14469548.4</v>
          </cell>
          <cell r="AI172">
            <v>6932177.5999999996</v>
          </cell>
          <cell r="AJ172">
            <v>0.47908735009310999</v>
          </cell>
        </row>
        <row r="173">
          <cell r="B173" t="str">
            <v>925 Injuries and damages(925) Injuries and Damages</v>
          </cell>
          <cell r="C173">
            <v>186</v>
          </cell>
          <cell r="D173" t="str">
            <v>(925) Injuries and Damages</v>
          </cell>
          <cell r="E173">
            <v>30960443.57</v>
          </cell>
          <cell r="F173">
            <v>26928386</v>
          </cell>
          <cell r="G173">
            <v>0</v>
          </cell>
          <cell r="H173">
            <v>0</v>
          </cell>
          <cell r="I173">
            <v>30960443.57</v>
          </cell>
          <cell r="J173">
            <v>0</v>
          </cell>
          <cell r="K173">
            <v>30960443.57</v>
          </cell>
          <cell r="L173" t="b">
            <v>0</v>
          </cell>
          <cell r="M173" t="b">
            <v>0</v>
          </cell>
          <cell r="V173">
            <v>26928386</v>
          </cell>
          <cell r="W173">
            <v>0</v>
          </cell>
          <cell r="Z173">
            <v>30960444</v>
          </cell>
          <cell r="AA173">
            <v>-0.42999999970197678</v>
          </cell>
          <cell r="AE173" t="str">
            <v>925-Injuries &amp; Damages</v>
          </cell>
          <cell r="AF173">
            <v>26928385.629999999</v>
          </cell>
          <cell r="AG173">
            <v>0.37000000104308128</v>
          </cell>
          <cell r="AH173">
            <v>30960443.57</v>
          </cell>
          <cell r="AI173">
            <v>-4032057.5700000003</v>
          </cell>
          <cell r="AJ173">
            <v>-0.13023255176831436</v>
          </cell>
        </row>
        <row r="174">
          <cell r="B174" t="str">
            <v>926 Employee pensions and benefits(926) Employee Pensions and Benefits</v>
          </cell>
          <cell r="C174">
            <v>187</v>
          </cell>
          <cell r="D174" t="str">
            <v>(926) Employee Pensions and Benefits</v>
          </cell>
          <cell r="E174">
            <v>75787275.040000007</v>
          </cell>
          <cell r="F174">
            <v>112060113</v>
          </cell>
          <cell r="G174">
            <v>0</v>
          </cell>
          <cell r="H174">
            <v>0</v>
          </cell>
          <cell r="I174">
            <v>75787275.040000007</v>
          </cell>
          <cell r="J174">
            <v>0</v>
          </cell>
          <cell r="K174">
            <v>75787275.040000007</v>
          </cell>
          <cell r="L174" t="b">
            <v>0</v>
          </cell>
          <cell r="M174" t="b">
            <v>0</v>
          </cell>
          <cell r="V174">
            <v>112060113</v>
          </cell>
          <cell r="W174">
            <v>0</v>
          </cell>
          <cell r="Z174">
            <v>75787275</v>
          </cell>
          <cell r="AA174">
            <v>4.0000006556510925E-2</v>
          </cell>
          <cell r="AE174" t="str">
            <v>926-Employee Pensions &amp; Benefits</v>
          </cell>
          <cell r="AF174">
            <v>112060112.84999999</v>
          </cell>
          <cell r="AG174">
            <v>0.15000000596046448</v>
          </cell>
          <cell r="AH174">
            <v>75787275.040000007</v>
          </cell>
          <cell r="AI174">
            <v>36272837.959999993</v>
          </cell>
          <cell r="AJ174">
            <v>0.47861382983957979</v>
          </cell>
        </row>
        <row r="175">
          <cell r="B175" t="str">
            <v>927 Franchise requirements(927) Franchise Requirements</v>
          </cell>
          <cell r="C175">
            <v>188</v>
          </cell>
          <cell r="D175" t="str">
            <v>(927) Franchise Requirements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b">
            <v>1</v>
          </cell>
          <cell r="M175" t="b">
            <v>1</v>
          </cell>
          <cell r="V175">
            <v>0</v>
          </cell>
          <cell r="W175">
            <v>0</v>
          </cell>
          <cell r="Z175">
            <v>0</v>
          </cell>
          <cell r="AA175">
            <v>0</v>
          </cell>
          <cell r="AG175">
            <v>0</v>
          </cell>
        </row>
        <row r="176">
          <cell r="B176" t="str">
            <v>928 Regulatory commission expenses a/(928) Regulatory Commission Expenses</v>
          </cell>
          <cell r="C176">
            <v>189</v>
          </cell>
          <cell r="D176" t="str">
            <v>(928) Regulatory Commission Expenses</v>
          </cell>
          <cell r="E176">
            <v>3344893.27</v>
          </cell>
          <cell r="F176">
            <v>3833138</v>
          </cell>
          <cell r="G176">
            <v>0</v>
          </cell>
          <cell r="H176">
            <v>0</v>
          </cell>
          <cell r="I176">
            <v>3344893.27</v>
          </cell>
          <cell r="J176">
            <v>0</v>
          </cell>
          <cell r="K176">
            <v>3344893.27</v>
          </cell>
          <cell r="L176" t="b">
            <v>0</v>
          </cell>
          <cell r="M176" t="b">
            <v>0</v>
          </cell>
          <cell r="V176">
            <v>3833138</v>
          </cell>
          <cell r="W176">
            <v>0</v>
          </cell>
          <cell r="Z176">
            <v>3344893</v>
          </cell>
          <cell r="AA176">
            <v>0.27000000001862645</v>
          </cell>
          <cell r="AE176" t="str">
            <v>928-Regulatory Commission Expenses</v>
          </cell>
          <cell r="AF176">
            <v>3833137.45</v>
          </cell>
          <cell r="AG176">
            <v>0.54999999981373549</v>
          </cell>
          <cell r="AH176">
            <v>3344893.27</v>
          </cell>
          <cell r="AI176">
            <v>488244.73</v>
          </cell>
          <cell r="AJ176">
            <v>0.14596720749777464</v>
          </cell>
        </row>
        <row r="177">
          <cell r="B177" t="str">
            <v>929 Duplicate charges—Credit(929) (Less) Duplicate Charges-Cr.</v>
          </cell>
          <cell r="C177">
            <v>190</v>
          </cell>
          <cell r="D177" t="str">
            <v>(929) (Less) Duplicate Charges-Cr.</v>
          </cell>
          <cell r="E177">
            <v>-10689790.140000001</v>
          </cell>
          <cell r="F177">
            <v>13895175</v>
          </cell>
          <cell r="G177">
            <v>0</v>
          </cell>
          <cell r="H177">
            <v>0</v>
          </cell>
          <cell r="I177">
            <v>-10689790.140000001</v>
          </cell>
          <cell r="J177">
            <v>0</v>
          </cell>
          <cell r="K177">
            <v>-10689790.140000001</v>
          </cell>
          <cell r="L177" t="b">
            <v>0</v>
          </cell>
          <cell r="M177" t="b">
            <v>0</v>
          </cell>
          <cell r="V177">
            <v>13895175</v>
          </cell>
          <cell r="W177">
            <v>0</v>
          </cell>
          <cell r="Z177">
            <v>-10689790</v>
          </cell>
          <cell r="AA177">
            <v>-0.14000000059604645</v>
          </cell>
          <cell r="AE177" t="str">
            <v>929-Duplicate Charges-CR</v>
          </cell>
          <cell r="AF177">
            <v>-13895174.59</v>
          </cell>
          <cell r="AG177">
            <v>0.41000000014901161</v>
          </cell>
          <cell r="AH177">
            <v>10689790.140000001</v>
          </cell>
          <cell r="AI177">
            <v>24584965.140000001</v>
          </cell>
          <cell r="AJ177">
            <v>2.2998547977107435</v>
          </cell>
        </row>
        <row r="178">
          <cell r="B178" t="str">
            <v>930 Miscellaneous general expenses(930.1) General Advertising Expenses</v>
          </cell>
          <cell r="C178">
            <v>191</v>
          </cell>
          <cell r="D178" t="str">
            <v>(930.1) General Advertising Expenses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b">
            <v>1</v>
          </cell>
          <cell r="M178" t="b">
            <v>1</v>
          </cell>
          <cell r="V178">
            <v>0</v>
          </cell>
          <cell r="W178">
            <v>0</v>
          </cell>
          <cell r="Z178">
            <v>0</v>
          </cell>
          <cell r="AA178">
            <v>0</v>
          </cell>
          <cell r="AG178">
            <v>0</v>
          </cell>
        </row>
        <row r="179">
          <cell r="B179" t="str">
            <v>930 Miscellaneous general expenses(930.2) Miscellaneous General Expenses</v>
          </cell>
          <cell r="C179">
            <v>192</v>
          </cell>
          <cell r="D179" t="str">
            <v>(930.2) Miscellaneous General Expenses</v>
          </cell>
          <cell r="E179">
            <v>11686083.01</v>
          </cell>
          <cell r="F179">
            <v>19196883</v>
          </cell>
          <cell r="G179">
            <v>0</v>
          </cell>
          <cell r="H179">
            <v>0</v>
          </cell>
          <cell r="I179">
            <v>11686083.01</v>
          </cell>
          <cell r="J179">
            <v>0</v>
          </cell>
          <cell r="K179">
            <v>11686083.01</v>
          </cell>
          <cell r="L179" t="b">
            <v>0</v>
          </cell>
          <cell r="M179" t="b">
            <v>0</v>
          </cell>
          <cell r="V179">
            <v>19196883</v>
          </cell>
          <cell r="W179">
            <v>0</v>
          </cell>
          <cell r="Z179">
            <v>11686083</v>
          </cell>
          <cell r="AA179">
            <v>9.9999997764825821E-3</v>
          </cell>
          <cell r="AE179" t="str">
            <v>930-Misc General Expenses</v>
          </cell>
          <cell r="AF179">
            <v>19196883.16</v>
          </cell>
          <cell r="AG179">
            <v>-0.16000000014901161</v>
          </cell>
          <cell r="AH179">
            <v>11686083.01</v>
          </cell>
          <cell r="AI179">
            <v>7510799.9900000002</v>
          </cell>
          <cell r="AJ179">
            <v>0.64271321567482176</v>
          </cell>
        </row>
        <row r="180">
          <cell r="B180" t="str">
            <v>931 Rents(931) Rents</v>
          </cell>
          <cell r="C180">
            <v>193</v>
          </cell>
          <cell r="D180" t="str">
            <v>(931) Rents</v>
          </cell>
          <cell r="E180">
            <v>8922669.8300000001</v>
          </cell>
          <cell r="F180">
            <v>9135280</v>
          </cell>
          <cell r="G180">
            <v>0</v>
          </cell>
          <cell r="H180">
            <v>0</v>
          </cell>
          <cell r="I180">
            <v>8922669.8300000001</v>
          </cell>
          <cell r="J180">
            <v>0</v>
          </cell>
          <cell r="K180">
            <v>8922669.8300000001</v>
          </cell>
          <cell r="L180" t="b">
            <v>0</v>
          </cell>
          <cell r="M180" t="b">
            <v>0</v>
          </cell>
          <cell r="V180">
            <v>9135280</v>
          </cell>
          <cell r="W180">
            <v>0</v>
          </cell>
          <cell r="Z180">
            <v>8922670</v>
          </cell>
          <cell r="AA180">
            <v>-0.16999999992549419</v>
          </cell>
          <cell r="AE180" t="str">
            <v>931-Rents</v>
          </cell>
          <cell r="AF180">
            <v>9135280.3699999992</v>
          </cell>
          <cell r="AG180">
            <v>-0.36999999918043613</v>
          </cell>
          <cell r="AH180">
            <v>8922669.8300000001</v>
          </cell>
          <cell r="AI180">
            <v>212610.16999999993</v>
          </cell>
          <cell r="AJ180">
            <v>2.3828088907330992E-2</v>
          </cell>
        </row>
        <row r="181">
          <cell r="C181">
            <v>194</v>
          </cell>
          <cell r="D181" t="str">
            <v>TOTAL Operation (Enter Total of lines 181  thru 193)</v>
          </cell>
          <cell r="E181">
            <v>342962228.06999999</v>
          </cell>
          <cell r="F181">
            <v>395842251</v>
          </cell>
          <cell r="G181">
            <v>0</v>
          </cell>
          <cell r="H181">
            <v>0</v>
          </cell>
          <cell r="I181">
            <v>321582647.79000002</v>
          </cell>
          <cell r="J181">
            <v>0</v>
          </cell>
          <cell r="K181">
            <v>321582647.79000002</v>
          </cell>
          <cell r="L181" t="b">
            <v>0</v>
          </cell>
          <cell r="M181" t="b">
            <v>0</v>
          </cell>
          <cell r="V181">
            <v>395842251</v>
          </cell>
          <cell r="W181">
            <v>0</v>
          </cell>
          <cell r="Z181">
            <v>342962228</v>
          </cell>
          <cell r="AA181">
            <v>6.9999992847442627E-2</v>
          </cell>
          <cell r="AG181">
            <v>0</v>
          </cell>
        </row>
        <row r="182">
          <cell r="C182">
            <v>195</v>
          </cell>
          <cell r="D182" t="str">
            <v>Maintenance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b">
            <v>1</v>
          </cell>
          <cell r="M182" t="b">
            <v>1</v>
          </cell>
          <cell r="AG182">
            <v>0</v>
          </cell>
        </row>
        <row r="183">
          <cell r="B183" t="str">
            <v>935 Maintenance of general plant a/(935) Maintenance of General Plant</v>
          </cell>
          <cell r="C183">
            <v>196</v>
          </cell>
          <cell r="D183" t="str">
            <v>(935) Maintenance of General Plant</v>
          </cell>
          <cell r="E183">
            <v>11128943.98</v>
          </cell>
          <cell r="F183">
            <v>11220148</v>
          </cell>
          <cell r="G183">
            <v>0</v>
          </cell>
          <cell r="H183">
            <v>0</v>
          </cell>
          <cell r="I183">
            <v>11128943.98</v>
          </cell>
          <cell r="J183">
            <v>0</v>
          </cell>
          <cell r="K183">
            <v>0</v>
          </cell>
          <cell r="L183" t="b">
            <v>0</v>
          </cell>
          <cell r="M183" t="b">
            <v>0</v>
          </cell>
          <cell r="V183">
            <v>11220148</v>
          </cell>
          <cell r="W183">
            <v>0</v>
          </cell>
          <cell r="Z183">
            <v>11128944</v>
          </cell>
          <cell r="AA183">
            <v>-1.9999999552965164E-2</v>
          </cell>
          <cell r="AE183" t="str">
            <v>935-Maint Of General Plant</v>
          </cell>
          <cell r="AF183">
            <v>11220148.109999999</v>
          </cell>
          <cell r="AG183">
            <v>-0.10999999940395355</v>
          </cell>
          <cell r="AH183">
            <v>11128943.98</v>
          </cell>
          <cell r="AI183">
            <v>91204.019999999553</v>
          </cell>
          <cell r="AJ183">
            <v>8.195208832383713E-3</v>
          </cell>
        </row>
        <row r="184">
          <cell r="C184">
            <v>197</v>
          </cell>
          <cell r="D184" t="str">
            <v>TOTAL Administrative &amp; General Expenses (Total of lines 194  and 196)</v>
          </cell>
          <cell r="E184">
            <v>354091172.05000001</v>
          </cell>
          <cell r="F184">
            <v>407062399</v>
          </cell>
          <cell r="G184">
            <v>0</v>
          </cell>
          <cell r="H184">
            <v>0</v>
          </cell>
          <cell r="I184">
            <v>354091172.05000001</v>
          </cell>
          <cell r="J184">
            <v>0</v>
          </cell>
          <cell r="K184">
            <v>0</v>
          </cell>
          <cell r="L184" t="b">
            <v>0</v>
          </cell>
          <cell r="M184" t="b">
            <v>0</v>
          </cell>
          <cell r="V184">
            <v>407062399</v>
          </cell>
          <cell r="W184">
            <v>0</v>
          </cell>
          <cell r="Z184">
            <v>354091172</v>
          </cell>
          <cell r="AA184">
            <v>5.0000011920928955E-2</v>
          </cell>
        </row>
        <row r="185">
          <cell r="C185">
            <v>198</v>
          </cell>
          <cell r="D185" t="str">
            <v>TOTAL Elec Op and Maint Expns (Total 80,112,131,156,164,171,178,197)</v>
          </cell>
          <cell r="E185">
            <v>5827466240.6399984</v>
          </cell>
          <cell r="F185">
            <v>5445949921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b">
            <v>0</v>
          </cell>
          <cell r="M185" t="b">
            <v>0</v>
          </cell>
          <cell r="V185">
            <v>5445949921</v>
          </cell>
          <cell r="W185">
            <v>0</v>
          </cell>
          <cell r="Z185">
            <v>5827466241</v>
          </cell>
          <cell r="AA185">
            <v>-0.36000156402587891</v>
          </cell>
        </row>
        <row r="186">
          <cell r="C186">
            <v>0</v>
          </cell>
          <cell r="D186">
            <v>0</v>
          </cell>
          <cell r="H186">
            <v>0</v>
          </cell>
        </row>
        <row r="187">
          <cell r="C187">
            <v>0</v>
          </cell>
          <cell r="D187">
            <v>0</v>
          </cell>
        </row>
        <row r="188">
          <cell r="C188">
            <v>0</v>
          </cell>
        </row>
        <row r="189">
          <cell r="C189">
            <v>0</v>
          </cell>
          <cell r="D189">
            <v>0</v>
          </cell>
        </row>
        <row r="190">
          <cell r="C190">
            <v>0</v>
          </cell>
          <cell r="D190">
            <v>0</v>
          </cell>
        </row>
        <row r="191">
          <cell r="C191">
            <v>0</v>
          </cell>
          <cell r="D191">
            <v>0</v>
          </cell>
        </row>
        <row r="192">
          <cell r="C192">
            <v>0</v>
          </cell>
          <cell r="D192">
            <v>0</v>
          </cell>
        </row>
        <row r="193">
          <cell r="C193">
            <v>0</v>
          </cell>
          <cell r="D193">
            <v>0</v>
          </cell>
        </row>
        <row r="194">
          <cell r="C194">
            <v>0</v>
          </cell>
          <cell r="D194">
            <v>0</v>
          </cell>
        </row>
        <row r="195">
          <cell r="C195">
            <v>0</v>
          </cell>
          <cell r="D195">
            <v>0</v>
          </cell>
        </row>
        <row r="196">
          <cell r="C196">
            <v>0</v>
          </cell>
          <cell r="D196">
            <v>0</v>
          </cell>
        </row>
        <row r="197">
          <cell r="C197">
            <v>0</v>
          </cell>
          <cell r="D197">
            <v>0</v>
          </cell>
        </row>
        <row r="198">
          <cell r="C198">
            <v>0</v>
          </cell>
          <cell r="D198">
            <v>0</v>
          </cell>
        </row>
        <row r="199">
          <cell r="C199">
            <v>0</v>
          </cell>
          <cell r="D199">
            <v>0</v>
          </cell>
        </row>
        <row r="200">
          <cell r="C200">
            <v>0</v>
          </cell>
          <cell r="D200">
            <v>0</v>
          </cell>
        </row>
        <row r="201">
          <cell r="C201">
            <v>0</v>
          </cell>
          <cell r="D201">
            <v>0</v>
          </cell>
        </row>
        <row r="202">
          <cell r="C202">
            <v>0</v>
          </cell>
          <cell r="D202">
            <v>0</v>
          </cell>
        </row>
        <row r="203">
          <cell r="C203">
            <v>0</v>
          </cell>
          <cell r="D203">
            <v>0</v>
          </cell>
        </row>
        <row r="204">
          <cell r="C204">
            <v>0</v>
          </cell>
          <cell r="D204">
            <v>0</v>
          </cell>
        </row>
        <row r="205">
          <cell r="C205">
            <v>0</v>
          </cell>
          <cell r="D205">
            <v>0</v>
          </cell>
        </row>
        <row r="206">
          <cell r="C206">
            <v>0</v>
          </cell>
          <cell r="D206">
            <v>0</v>
          </cell>
        </row>
        <row r="207">
          <cell r="C207">
            <v>0</v>
          </cell>
          <cell r="D207">
            <v>0</v>
          </cell>
        </row>
        <row r="208">
          <cell r="C208">
            <v>0</v>
          </cell>
          <cell r="D208">
            <v>0</v>
          </cell>
        </row>
        <row r="209">
          <cell r="C209">
            <v>0</v>
          </cell>
          <cell r="D209">
            <v>0</v>
          </cell>
        </row>
        <row r="210">
          <cell r="C210">
            <v>0</v>
          </cell>
          <cell r="D210">
            <v>0</v>
          </cell>
        </row>
        <row r="211">
          <cell r="C211">
            <v>0</v>
          </cell>
          <cell r="D211">
            <v>0</v>
          </cell>
        </row>
        <row r="212">
          <cell r="C212">
            <v>0</v>
          </cell>
          <cell r="D212">
            <v>0</v>
          </cell>
        </row>
        <row r="213">
          <cell r="C213">
            <v>0</v>
          </cell>
          <cell r="D213">
            <v>0</v>
          </cell>
        </row>
        <row r="214">
          <cell r="C214">
            <v>0</v>
          </cell>
          <cell r="D214">
            <v>0</v>
          </cell>
        </row>
        <row r="215">
          <cell r="C215">
            <v>0</v>
          </cell>
          <cell r="D215">
            <v>0</v>
          </cell>
        </row>
        <row r="216">
          <cell r="C216">
            <v>0</v>
          </cell>
          <cell r="D216">
            <v>0</v>
          </cell>
        </row>
        <row r="217">
          <cell r="C217">
            <v>0</v>
          </cell>
          <cell r="D217">
            <v>0</v>
          </cell>
        </row>
        <row r="218">
          <cell r="C218">
            <v>0</v>
          </cell>
          <cell r="D218">
            <v>0</v>
          </cell>
        </row>
        <row r="219">
          <cell r="C219">
            <v>0</v>
          </cell>
          <cell r="D219">
            <v>0</v>
          </cell>
        </row>
        <row r="220">
          <cell r="C220">
            <v>0</v>
          </cell>
          <cell r="D220">
            <v>0</v>
          </cell>
        </row>
        <row r="221">
          <cell r="C221">
            <v>0</v>
          </cell>
          <cell r="D221">
            <v>0</v>
          </cell>
        </row>
        <row r="222">
          <cell r="C222">
            <v>0</v>
          </cell>
          <cell r="D222">
            <v>0</v>
          </cell>
        </row>
        <row r="223">
          <cell r="C223">
            <v>0</v>
          </cell>
          <cell r="D223">
            <v>0</v>
          </cell>
        </row>
        <row r="224">
          <cell r="C224">
            <v>0</v>
          </cell>
          <cell r="D224">
            <v>0</v>
          </cell>
        </row>
        <row r="225">
          <cell r="C225">
            <v>0</v>
          </cell>
          <cell r="D225">
            <v>0</v>
          </cell>
        </row>
        <row r="226">
          <cell r="C226">
            <v>0</v>
          </cell>
          <cell r="D226">
            <v>0</v>
          </cell>
        </row>
        <row r="227">
          <cell r="C227">
            <v>0</v>
          </cell>
          <cell r="D227">
            <v>0</v>
          </cell>
        </row>
        <row r="228">
          <cell r="C228">
            <v>0</v>
          </cell>
          <cell r="D228">
            <v>0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>
            <v>0</v>
          </cell>
          <cell r="D232">
            <v>0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>
            <v>0</v>
          </cell>
          <cell r="D237">
            <v>0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</sheetData>
      <sheetData sheetId="43"/>
      <sheetData sheetId="44"/>
      <sheetData sheetId="45"/>
      <sheetData sheetId="46">
        <row r="5">
          <cell r="E5">
            <v>0.53889162897599485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1">
          <cell r="C1" t="str">
            <v>NOVEMBER</v>
          </cell>
          <cell r="D1" t="str">
            <v>DECEMBER</v>
          </cell>
          <cell r="E1" t="str">
            <v>12 MONTHS ENDED</v>
          </cell>
        </row>
        <row r="2">
          <cell r="C2" t="str">
            <v xml:space="preserve">   2010</v>
          </cell>
          <cell r="D2" t="str">
            <v xml:space="preserve">   2010</v>
          </cell>
          <cell r="E2" t="str">
            <v xml:space="preserve">   2010</v>
          </cell>
        </row>
        <row r="3">
          <cell r="A3">
            <v>403000</v>
          </cell>
          <cell r="B3" t="str">
            <v>DEPRECIATION EXPENSE</v>
          </cell>
          <cell r="C3">
            <v>66061421</v>
          </cell>
          <cell r="D3">
            <v>66070464</v>
          </cell>
          <cell r="E3">
            <v>789704490</v>
          </cell>
        </row>
        <row r="4">
          <cell r="A4">
            <v>403002</v>
          </cell>
          <cell r="B4" t="str">
            <v>DEPR EXP-LOW NOX BURNERS-ECRC</v>
          </cell>
          <cell r="C4">
            <v>19775</v>
          </cell>
          <cell r="D4">
            <v>19775</v>
          </cell>
          <cell r="E4">
            <v>237303</v>
          </cell>
        </row>
        <row r="5">
          <cell r="A5">
            <v>403003</v>
          </cell>
          <cell r="B5" t="str">
            <v>DEPR EXP-CONTINUOUS EMISS MONITOR-ECRC</v>
          </cell>
          <cell r="C5">
            <v>24402</v>
          </cell>
          <cell r="D5">
            <v>24402</v>
          </cell>
          <cell r="E5">
            <v>292714</v>
          </cell>
        </row>
        <row r="6">
          <cell r="A6">
            <v>403004</v>
          </cell>
          <cell r="B6" t="str">
            <v>DEPR EXP-CLEAN CLOSURE-ECRC</v>
          </cell>
          <cell r="C6">
            <v>70</v>
          </cell>
          <cell r="D6">
            <v>70</v>
          </cell>
          <cell r="E6">
            <v>834</v>
          </cell>
        </row>
        <row r="7">
          <cell r="A7">
            <v>403005</v>
          </cell>
          <cell r="B7" t="str">
            <v>DEPR EXP-ABOVE GROUND STORAGE-ECRC</v>
          </cell>
          <cell r="C7">
            <v>23490</v>
          </cell>
          <cell r="D7">
            <v>23490</v>
          </cell>
          <cell r="E7">
            <v>282292</v>
          </cell>
        </row>
        <row r="8">
          <cell r="A8">
            <v>403007</v>
          </cell>
          <cell r="B8" t="str">
            <v>DEPR EXP-RELOC TURBINE OIL PIPE-ECRC</v>
          </cell>
          <cell r="C8">
            <v>62</v>
          </cell>
          <cell r="D8">
            <v>62</v>
          </cell>
          <cell r="E8">
            <v>745</v>
          </cell>
        </row>
        <row r="9">
          <cell r="A9">
            <v>403008</v>
          </cell>
          <cell r="B9" t="str">
            <v>DEPRE EXP-OIL SPILL CLEANUP-ECRC</v>
          </cell>
          <cell r="C9">
            <v>46</v>
          </cell>
          <cell r="D9">
            <v>46</v>
          </cell>
          <cell r="E9">
            <v>603</v>
          </cell>
        </row>
        <row r="10">
          <cell r="A10">
            <v>403010</v>
          </cell>
          <cell r="B10" t="str">
            <v>DEPR EXP-POLLUTION DISCHARGE ELIM-ECRC</v>
          </cell>
          <cell r="C10">
            <v>177</v>
          </cell>
          <cell r="D10">
            <v>177</v>
          </cell>
          <cell r="E10">
            <v>2120</v>
          </cell>
        </row>
        <row r="11">
          <cell r="A11">
            <v>403012</v>
          </cell>
          <cell r="B11" t="str">
            <v>DEPR EXP-SCHERER DISCHARGE PIPLINE-ECRC</v>
          </cell>
          <cell r="C11">
            <v>1632</v>
          </cell>
          <cell r="D11">
            <v>1632</v>
          </cell>
          <cell r="E11">
            <v>19588</v>
          </cell>
        </row>
        <row r="12">
          <cell r="A12">
            <v>403013</v>
          </cell>
          <cell r="B12" t="str">
            <v>DEPR EXP-CLEAN AIR MERCURY RULE-ECRC</v>
          </cell>
          <cell r="C12">
            <v>228465</v>
          </cell>
          <cell r="D12">
            <v>229033</v>
          </cell>
          <cell r="E12">
            <v>1882324</v>
          </cell>
        </row>
        <row r="13">
          <cell r="A13">
            <v>403016</v>
          </cell>
          <cell r="B13" t="str">
            <v>DEPR EXP-ST LUCIE TURTLE NETS-ECRC</v>
          </cell>
          <cell r="C13">
            <v>529</v>
          </cell>
          <cell r="D13">
            <v>529</v>
          </cell>
          <cell r="E13">
            <v>6353</v>
          </cell>
        </row>
        <row r="14">
          <cell r="A14">
            <v>403020</v>
          </cell>
          <cell r="B14" t="str">
            <v>WAST/STORM WATER DISCHARGE ELIM PRJ-ECRC</v>
          </cell>
          <cell r="C14">
            <v>2198</v>
          </cell>
          <cell r="D14">
            <v>2490</v>
          </cell>
          <cell r="E14">
            <v>26669</v>
          </cell>
        </row>
        <row r="15">
          <cell r="A15">
            <v>403023</v>
          </cell>
          <cell r="B15" t="str">
            <v>DEPR EXP-SPILL PREVENTION CONTROL-ECRC</v>
          </cell>
          <cell r="C15">
            <v>37741</v>
          </cell>
          <cell r="D15">
            <v>38036</v>
          </cell>
          <cell r="E15">
            <v>446023</v>
          </cell>
        </row>
        <row r="16">
          <cell r="A16">
            <v>403024</v>
          </cell>
          <cell r="B16" t="str">
            <v>DEPR EXP-REBURN NOX CNTRL MANATEE-ECRC</v>
          </cell>
          <cell r="C16">
            <v>70045</v>
          </cell>
          <cell r="D16">
            <v>69418</v>
          </cell>
          <cell r="E16">
            <v>840736</v>
          </cell>
        </row>
        <row r="17">
          <cell r="A17">
            <v>403025</v>
          </cell>
          <cell r="B17" t="str">
            <v>DEPR EXP-ELECTRO STATIC PRECIP-ECRC</v>
          </cell>
          <cell r="C17">
            <v>151817</v>
          </cell>
          <cell r="D17">
            <v>151817</v>
          </cell>
          <cell r="E17">
            <v>1821838</v>
          </cell>
        </row>
        <row r="18">
          <cell r="A18">
            <v>403026</v>
          </cell>
          <cell r="B18" t="str">
            <v>DEPR EXP-UST REPLACEMENT/REMOVAL ECRC</v>
          </cell>
          <cell r="C18">
            <v>863</v>
          </cell>
          <cell r="D18">
            <v>863</v>
          </cell>
          <cell r="E18">
            <v>10351</v>
          </cell>
        </row>
        <row r="19">
          <cell r="A19">
            <v>403027</v>
          </cell>
          <cell r="B19" t="str">
            <v>DEPR EXP-CLEAN AIR INTER RULE(CAIR)-ECRC</v>
          </cell>
          <cell r="C19">
            <v>327357</v>
          </cell>
          <cell r="D19">
            <v>331257</v>
          </cell>
          <cell r="E19">
            <v>3461606</v>
          </cell>
        </row>
        <row r="20">
          <cell r="A20">
            <v>403035</v>
          </cell>
          <cell r="B20" t="str">
            <v>MARTIN PLT DRINK WATER COMPLIANCE-ECRC</v>
          </cell>
          <cell r="C20">
            <v>412</v>
          </cell>
          <cell r="D20">
            <v>412</v>
          </cell>
          <cell r="E20">
            <v>4943</v>
          </cell>
        </row>
        <row r="21">
          <cell r="A21">
            <v>403037</v>
          </cell>
          <cell r="B21" t="str">
            <v>DESOTA SOLAR ENERGY CENTER-ECRC</v>
          </cell>
          <cell r="C21">
            <v>412080</v>
          </cell>
          <cell r="D21">
            <v>412024</v>
          </cell>
          <cell r="E21">
            <v>4933659</v>
          </cell>
        </row>
        <row r="22">
          <cell r="A22">
            <v>403038</v>
          </cell>
          <cell r="B22" t="str">
            <v>SPACE COAST SOLAR ENERGY CENTER-ECRC</v>
          </cell>
          <cell r="C22">
            <v>173751</v>
          </cell>
          <cell r="D22">
            <v>174352</v>
          </cell>
          <cell r="E22">
            <v>1485119</v>
          </cell>
        </row>
        <row r="23">
          <cell r="A23">
            <v>403039</v>
          </cell>
          <cell r="B23" t="str">
            <v>MARTIN SOLAR ENERGY CENTER-ECRC</v>
          </cell>
          <cell r="C23">
            <v>3919</v>
          </cell>
          <cell r="D23">
            <v>766008</v>
          </cell>
          <cell r="E23">
            <v>809002</v>
          </cell>
        </row>
        <row r="24">
          <cell r="A24">
            <v>403041</v>
          </cell>
          <cell r="B24" t="str">
            <v>ACCUM PROV DEPR-PRV MNTEE HEAT SYS-ECRC</v>
          </cell>
          <cell r="C24">
            <v>5871</v>
          </cell>
          <cell r="D24">
            <v>6549</v>
          </cell>
          <cell r="E24">
            <v>40113</v>
          </cell>
        </row>
        <row r="25">
          <cell r="A25">
            <v>403042</v>
          </cell>
          <cell r="B25" t="str">
            <v>DEPR_EXP-PTN_COOLING_CANAL_SYSTEM-ECRC</v>
          </cell>
          <cell r="C25">
            <v>0</v>
          </cell>
          <cell r="D25">
            <v>2695</v>
          </cell>
          <cell r="E25">
            <v>2695</v>
          </cell>
        </row>
        <row r="26">
          <cell r="A26">
            <v>403049</v>
          </cell>
          <cell r="B26" t="str">
            <v>EXPENSES FOR AVOIDED AFUDC</v>
          </cell>
          <cell r="C26">
            <v>-7030</v>
          </cell>
          <cell r="D26">
            <v>-12892</v>
          </cell>
          <cell r="E26">
            <v>-22229</v>
          </cell>
        </row>
        <row r="27">
          <cell r="A27">
            <v>403078</v>
          </cell>
          <cell r="B27" t="str">
            <v>DISMANTLEMENT EXPENSE-ECRC</v>
          </cell>
          <cell r="C27">
            <v>8971</v>
          </cell>
          <cell r="D27">
            <v>37818</v>
          </cell>
          <cell r="E27">
            <v>127763</v>
          </cell>
        </row>
        <row r="28">
          <cell r="A28">
            <v>403100</v>
          </cell>
          <cell r="B28" t="str">
            <v>DEPREC EXPENSE-ARO ASSET</v>
          </cell>
          <cell r="C28">
            <v>165436</v>
          </cell>
          <cell r="D28">
            <v>69414</v>
          </cell>
          <cell r="E28">
            <v>1904063</v>
          </cell>
        </row>
        <row r="29">
          <cell r="A29">
            <v>403121</v>
          </cell>
          <cell r="B29" t="str">
            <v>DEPR EXP-ENGY CONSERV-LMS</v>
          </cell>
          <cell r="C29">
            <v>573722</v>
          </cell>
          <cell r="D29">
            <v>573928</v>
          </cell>
          <cell r="E29">
            <v>6808199</v>
          </cell>
        </row>
        <row r="30">
          <cell r="A30">
            <v>403133</v>
          </cell>
          <cell r="B30" t="str">
            <v>OIL BACKOUT EXP-FERC JURISDICTIONAL</v>
          </cell>
          <cell r="C30">
            <v>11204</v>
          </cell>
          <cell r="D30">
            <v>11200</v>
          </cell>
          <cell r="E30">
            <v>134672</v>
          </cell>
        </row>
        <row r="31">
          <cell r="A31">
            <v>403332</v>
          </cell>
          <cell r="B31" t="str">
            <v>DISMANTLEMENT EXPENSE-FOSSIL</v>
          </cell>
          <cell r="C31">
            <v>1472208</v>
          </cell>
          <cell r="D31">
            <v>1472208</v>
          </cell>
          <cell r="E31">
            <v>17666496</v>
          </cell>
        </row>
        <row r="32">
          <cell r="A32">
            <v>403333</v>
          </cell>
          <cell r="B32" t="str">
            <v>DISMANTLEMENT EXPENSE - ARO OFFSET</v>
          </cell>
          <cell r="C32">
            <v>-165948</v>
          </cell>
          <cell r="D32">
            <v>-165948</v>
          </cell>
          <cell r="E32">
            <v>-1982640</v>
          </cell>
        </row>
        <row r="33">
          <cell r="A33">
            <v>403410</v>
          </cell>
          <cell r="B33" t="str">
            <v>SJRPP-SCHERER COAL CARS DEPR EXP (PRS)</v>
          </cell>
          <cell r="C33">
            <v>-34777</v>
          </cell>
          <cell r="D33">
            <v>0</v>
          </cell>
          <cell r="E33">
            <v>249125</v>
          </cell>
        </row>
        <row r="34">
          <cell r="A34">
            <v>403420</v>
          </cell>
          <cell r="B34" t="str">
            <v>SJRPP-SCHERER COAL CARS DEPR OFFSET</v>
          </cell>
          <cell r="C34">
            <v>34777</v>
          </cell>
          <cell r="D34">
            <v>0</v>
          </cell>
          <cell r="E34">
            <v>-249125</v>
          </cell>
        </row>
        <row r="35">
          <cell r="A35">
            <v>403805</v>
          </cell>
          <cell r="B35" t="str">
            <v>DEPREC EXP REVERSAL-RESERVE FLOWBACK</v>
          </cell>
          <cell r="C35">
            <v>-12500000</v>
          </cell>
          <cell r="D35">
            <v>8653000</v>
          </cell>
          <cell r="E35">
            <v>-3847000</v>
          </cell>
        </row>
        <row r="36">
          <cell r="A36">
            <v>403899</v>
          </cell>
          <cell r="B36" t="str">
            <v>DEPRECIATION EXPENSE-FPNE</v>
          </cell>
          <cell r="C36">
            <v>0</v>
          </cell>
          <cell r="D36">
            <v>0</v>
          </cell>
          <cell r="E36">
            <v>1072132</v>
          </cell>
        </row>
        <row r="37">
          <cell r="A37">
            <v>404000</v>
          </cell>
          <cell r="B37" t="str">
            <v>AMORTIZATION OF LIMITED TERM ELEC PLANT</v>
          </cell>
          <cell r="C37">
            <v>18267</v>
          </cell>
          <cell r="D37">
            <v>19032</v>
          </cell>
          <cell r="E37">
            <v>217330</v>
          </cell>
        </row>
        <row r="38">
          <cell r="A38">
            <v>404001</v>
          </cell>
          <cell r="B38" t="str">
            <v>AMORTIZATION OF INTANGIBLE PLANT</v>
          </cell>
          <cell r="C38">
            <v>213154</v>
          </cell>
          <cell r="D38">
            <v>212519</v>
          </cell>
          <cell r="E38">
            <v>2594752</v>
          </cell>
        </row>
        <row r="39">
          <cell r="A39">
            <v>404003</v>
          </cell>
          <cell r="B39" t="str">
            <v>AMORT EXP-CONTINOUS EMISSN MONITOR-ECRC</v>
          </cell>
          <cell r="C39">
            <v>0</v>
          </cell>
          <cell r="D39">
            <v>0</v>
          </cell>
          <cell r="E39">
            <v>-35</v>
          </cell>
        </row>
        <row r="40">
          <cell r="A40">
            <v>404008</v>
          </cell>
          <cell r="B40" t="str">
            <v>AMORT EXP-OIL SPILL CLEAN UP-ECRC</v>
          </cell>
          <cell r="C40">
            <v>6418</v>
          </cell>
          <cell r="D40">
            <v>6664</v>
          </cell>
          <cell r="E40">
            <v>74871</v>
          </cell>
        </row>
        <row r="41">
          <cell r="A41">
            <v>404023</v>
          </cell>
          <cell r="B41" t="str">
            <v>AMORT EXP-SPILL PREVENTION CONTROL-ECRC</v>
          </cell>
          <cell r="C41">
            <v>84</v>
          </cell>
          <cell r="D41">
            <v>84</v>
          </cell>
          <cell r="E41">
            <v>1009</v>
          </cell>
        </row>
        <row r="42">
          <cell r="A42">
            <v>404037</v>
          </cell>
          <cell r="B42" t="str">
            <v>AMORT EXPENSE-DESOTO SOLAR ENERGY-ECRC</v>
          </cell>
          <cell r="C42">
            <v>2723</v>
          </cell>
          <cell r="D42">
            <v>1567</v>
          </cell>
          <cell r="E42">
            <v>18193</v>
          </cell>
        </row>
        <row r="43">
          <cell r="A43">
            <v>404038</v>
          </cell>
          <cell r="B43" t="str">
            <v>AMORT EXPENSE-SPACE COAST SOLAR-ECRC</v>
          </cell>
          <cell r="C43">
            <v>882</v>
          </cell>
          <cell r="D43">
            <v>882</v>
          </cell>
          <cell r="E43">
            <v>7576</v>
          </cell>
        </row>
        <row r="44">
          <cell r="A44">
            <v>404039</v>
          </cell>
          <cell r="B44" t="str">
            <v>MARTIN SOLAR-ECRC</v>
          </cell>
          <cell r="C44">
            <v>356</v>
          </cell>
          <cell r="D44">
            <v>356</v>
          </cell>
          <cell r="E44">
            <v>2673</v>
          </cell>
        </row>
        <row r="45">
          <cell r="A45">
            <v>404041</v>
          </cell>
          <cell r="B45" t="str">
            <v>PRV HEAT SYSTEM-ECRC</v>
          </cell>
          <cell r="C45">
            <v>46</v>
          </cell>
          <cell r="D45">
            <v>91</v>
          </cell>
          <cell r="E45">
            <v>136</v>
          </cell>
        </row>
        <row r="46">
          <cell r="A46">
            <v>404078</v>
          </cell>
          <cell r="B46" t="str">
            <v>AMORT EXP-NASA-KSC FACILITY-ECRC</v>
          </cell>
          <cell r="C46">
            <v>18758</v>
          </cell>
          <cell r="D46">
            <v>18758</v>
          </cell>
          <cell r="E46">
            <v>159404</v>
          </cell>
        </row>
        <row r="47">
          <cell r="A47">
            <v>404079</v>
          </cell>
          <cell r="B47" t="str">
            <v>AMORT EXP-NASA-KSC O&amp;M OBLIGATION-ECRC</v>
          </cell>
          <cell r="C47">
            <v>3545</v>
          </cell>
          <cell r="D47">
            <v>3545</v>
          </cell>
          <cell r="E47">
            <v>30133</v>
          </cell>
        </row>
        <row r="48">
          <cell r="A48">
            <v>404080</v>
          </cell>
          <cell r="B48" t="str">
            <v>AMORT EXP-NASA-KSC OBLIGATN OFFSET-ECRC</v>
          </cell>
          <cell r="C48">
            <v>-3545</v>
          </cell>
          <cell r="D48">
            <v>-3545</v>
          </cell>
          <cell r="E48">
            <v>-30133</v>
          </cell>
        </row>
        <row r="49">
          <cell r="A49">
            <v>404312</v>
          </cell>
          <cell r="B49" t="str">
            <v>AMORTIZATION-PRODUCTION 5 YR</v>
          </cell>
          <cell r="C49">
            <v>274973</v>
          </cell>
          <cell r="D49">
            <v>25845</v>
          </cell>
          <cell r="E49">
            <v>643452</v>
          </cell>
        </row>
        <row r="50">
          <cell r="A50">
            <v>404313</v>
          </cell>
          <cell r="B50" t="str">
            <v>AMORTIZATION-PRODUCTION 7 YR</v>
          </cell>
          <cell r="C50">
            <v>607959</v>
          </cell>
          <cell r="D50">
            <v>609563</v>
          </cell>
          <cell r="E50">
            <v>7308016</v>
          </cell>
        </row>
        <row r="51">
          <cell r="A51">
            <v>404314</v>
          </cell>
          <cell r="B51" t="str">
            <v>AMORTIZATION-GENERAL 5 YR</v>
          </cell>
          <cell r="C51">
            <v>719731</v>
          </cell>
          <cell r="D51">
            <v>766713</v>
          </cell>
          <cell r="E51">
            <v>8357397</v>
          </cell>
        </row>
        <row r="52">
          <cell r="A52">
            <v>404315</v>
          </cell>
          <cell r="B52" t="str">
            <v>AMORTIZATION-GENERAL 7 YR</v>
          </cell>
          <cell r="C52">
            <v>1403251</v>
          </cell>
          <cell r="D52">
            <v>1469485</v>
          </cell>
          <cell r="E52">
            <v>16746476</v>
          </cell>
        </row>
        <row r="53">
          <cell r="A53">
            <v>404316</v>
          </cell>
          <cell r="B53" t="str">
            <v>AMORTIZATION-CAPITALIZED SOFTWARE</v>
          </cell>
          <cell r="C53">
            <v>2636277</v>
          </cell>
          <cell r="D53">
            <v>2665397</v>
          </cell>
          <cell r="E53">
            <v>26385974</v>
          </cell>
        </row>
        <row r="54">
          <cell r="A54">
            <v>404317</v>
          </cell>
          <cell r="B54" t="str">
            <v>AMORTIZATION - 3 YEAR PROPERTY</v>
          </cell>
          <cell r="C54">
            <v>611055</v>
          </cell>
          <cell r="D54">
            <v>698784</v>
          </cell>
          <cell r="E54">
            <v>7455450</v>
          </cell>
        </row>
        <row r="55">
          <cell r="A55">
            <v>405143</v>
          </cell>
          <cell r="B55" t="str">
            <v>ACCRETION EXPENSE-ARO</v>
          </cell>
          <cell r="C55">
            <v>8553059</v>
          </cell>
          <cell r="D55">
            <v>8591293</v>
          </cell>
          <cell r="E55">
            <v>100628138</v>
          </cell>
        </row>
        <row r="56">
          <cell r="A56">
            <v>406000</v>
          </cell>
          <cell r="B56" t="str">
            <v>AMORTIZ OF ELECT PLT ACQUISIT ADJUSTM</v>
          </cell>
          <cell r="C56">
            <v>138365</v>
          </cell>
          <cell r="D56">
            <v>138365</v>
          </cell>
          <cell r="E56">
            <v>1660382</v>
          </cell>
        </row>
        <row r="57">
          <cell r="A57">
            <v>407311</v>
          </cell>
          <cell r="B57" t="str">
            <v>AMORTIZATION OF PROPERTY LOSSES</v>
          </cell>
          <cell r="C57">
            <v>2</v>
          </cell>
          <cell r="D57">
            <v>2</v>
          </cell>
          <cell r="E57">
            <v>7622</v>
          </cell>
        </row>
        <row r="58">
          <cell r="A58">
            <v>407340</v>
          </cell>
          <cell r="B58" t="str">
            <v>AMORT REGULATORY ASSET-GLADES POWER PARK</v>
          </cell>
          <cell r="C58">
            <v>568158</v>
          </cell>
          <cell r="D58">
            <v>568158</v>
          </cell>
          <cell r="E58">
            <v>6817896</v>
          </cell>
        </row>
        <row r="59">
          <cell r="A59">
            <v>407350</v>
          </cell>
          <cell r="B59" t="str">
            <v>AMORT REGULATORY ASSET-STORM RECOVERY</v>
          </cell>
          <cell r="C59">
            <v>2764537</v>
          </cell>
          <cell r="D59">
            <v>2871054</v>
          </cell>
          <cell r="E59">
            <v>43522413</v>
          </cell>
        </row>
        <row r="60">
          <cell r="A60">
            <v>407351</v>
          </cell>
          <cell r="B60" t="str">
            <v>AMORT REG ASSET-STORM RECOVERY</v>
          </cell>
          <cell r="C60">
            <v>2455474</v>
          </cell>
          <cell r="D60">
            <v>2455474</v>
          </cell>
          <cell r="E60">
            <v>26761191</v>
          </cell>
        </row>
        <row r="61">
          <cell r="A61">
            <v>407352</v>
          </cell>
          <cell r="B61" t="str">
            <v>AMORT REG ASST-OVER/UNDER REC0VERY TAX</v>
          </cell>
          <cell r="C61">
            <v>86496</v>
          </cell>
          <cell r="D61">
            <v>131730</v>
          </cell>
          <cell r="E61">
            <v>1368400</v>
          </cell>
        </row>
        <row r="62">
          <cell r="A62">
            <v>407370</v>
          </cell>
          <cell r="B62" t="str">
            <v>AMORT REG ASSET-NUCLEAR COST RECOVERY</v>
          </cell>
          <cell r="C62">
            <v>6168418</v>
          </cell>
          <cell r="D62">
            <v>6845847</v>
          </cell>
          <cell r="E62">
            <v>62676369</v>
          </cell>
        </row>
        <row r="63">
          <cell r="A63">
            <v>407371</v>
          </cell>
          <cell r="B63" t="str">
            <v>AMORT REG ASST-EPU ASSET RETIREMENTS</v>
          </cell>
          <cell r="C63">
            <v>1767</v>
          </cell>
          <cell r="D63">
            <v>1767</v>
          </cell>
          <cell r="E63">
            <v>17671</v>
          </cell>
        </row>
        <row r="64">
          <cell r="A64">
            <v>407372</v>
          </cell>
          <cell r="B64" t="str">
            <v>NCRC BASE RATE REV REQ - DPN</v>
          </cell>
          <cell r="C64">
            <v>-21636</v>
          </cell>
          <cell r="D64">
            <v>-24191</v>
          </cell>
          <cell r="E64">
            <v>-86946</v>
          </cell>
        </row>
        <row r="65">
          <cell r="A65">
            <v>407373</v>
          </cell>
          <cell r="B65" t="str">
            <v>AMORT REG ASSET-CONV ITC DEPR LOSS</v>
          </cell>
          <cell r="C65">
            <v>38329</v>
          </cell>
          <cell r="D65">
            <v>38329</v>
          </cell>
          <cell r="E65">
            <v>459736</v>
          </cell>
        </row>
        <row r="66">
          <cell r="A66">
            <v>407374</v>
          </cell>
          <cell r="B66" t="str">
            <v>AMORT REG ASST-SPACE COAST ITC DEPR LOS</v>
          </cell>
          <cell r="C66">
            <v>16073</v>
          </cell>
          <cell r="D66">
            <v>16073</v>
          </cell>
          <cell r="E66">
            <v>136621</v>
          </cell>
        </row>
        <row r="67">
          <cell r="A67">
            <v>407375</v>
          </cell>
          <cell r="B67" t="str">
            <v>AMORT REG ASSET - MARTIN ITC DEPR</v>
          </cell>
          <cell r="C67">
            <v>0</v>
          </cell>
          <cell r="D67">
            <v>76612</v>
          </cell>
          <cell r="E67">
            <v>76612</v>
          </cell>
        </row>
        <row r="68">
          <cell r="A68">
            <v>407401</v>
          </cell>
          <cell r="B68" t="str">
            <v>AMORT REG LIAB - NUCLEAR AMORTIZATION</v>
          </cell>
          <cell r="C68">
            <v>-579617</v>
          </cell>
          <cell r="D68">
            <v>-579617</v>
          </cell>
          <cell r="E68">
            <v>-6955404</v>
          </cell>
        </row>
        <row r="69">
          <cell r="A69">
            <v>407402</v>
          </cell>
          <cell r="B69" t="str">
            <v>AMORT REG LIAB CONVERTIBLE ITC</v>
          </cell>
          <cell r="C69">
            <v>-122066</v>
          </cell>
          <cell r="D69">
            <v>-122066</v>
          </cell>
          <cell r="E69">
            <v>-1464116</v>
          </cell>
        </row>
        <row r="70">
          <cell r="A70">
            <v>407403</v>
          </cell>
          <cell r="B70" t="str">
            <v>AMORT REG LIAB-SPACE COAST ITC</v>
          </cell>
          <cell r="C70">
            <v>-51189</v>
          </cell>
          <cell r="D70">
            <v>-51189</v>
          </cell>
          <cell r="E70">
            <v>-435106</v>
          </cell>
        </row>
        <row r="71">
          <cell r="A71">
            <v>407404</v>
          </cell>
          <cell r="B71" t="str">
            <v>AMORT REG LIAB-CONVERTIBLE ITC G/U</v>
          </cell>
          <cell r="C71">
            <v>-76658</v>
          </cell>
          <cell r="D71">
            <v>-76658</v>
          </cell>
          <cell r="E71">
            <v>-919472</v>
          </cell>
        </row>
        <row r="72">
          <cell r="A72">
            <v>407405</v>
          </cell>
          <cell r="B72" t="str">
            <v>AMORT REG LIAB-SPACE COAST ITC G/U</v>
          </cell>
          <cell r="C72">
            <v>-32147</v>
          </cell>
          <cell r="D72">
            <v>-32147</v>
          </cell>
          <cell r="E72">
            <v>-273249</v>
          </cell>
        </row>
        <row r="73">
          <cell r="A73">
            <v>407406</v>
          </cell>
          <cell r="B73" t="str">
            <v>AMORT REG LIAB - MARTIN ITC</v>
          </cell>
          <cell r="C73">
            <v>0</v>
          </cell>
          <cell r="D73">
            <v>-243986</v>
          </cell>
          <cell r="E73">
            <v>-243986</v>
          </cell>
        </row>
        <row r="74">
          <cell r="A74">
            <v>407407</v>
          </cell>
          <cell r="B74" t="str">
            <v>AMORT REG LIAB - MARTIN ITC G/U</v>
          </cell>
          <cell r="C74">
            <v>0</v>
          </cell>
          <cell r="D74">
            <v>-153223</v>
          </cell>
          <cell r="E74">
            <v>-153223</v>
          </cell>
        </row>
        <row r="75">
          <cell r="A75">
            <v>407410</v>
          </cell>
          <cell r="B75" t="str">
            <v>AMORTIZATION OF PROPERTY GAINS</v>
          </cell>
          <cell r="C75">
            <v>-63622</v>
          </cell>
          <cell r="D75">
            <v>-252117</v>
          </cell>
          <cell r="E75">
            <v>-1326947</v>
          </cell>
        </row>
        <row r="76">
          <cell r="A76">
            <v>407443</v>
          </cell>
          <cell r="B76" t="str">
            <v>REGULATORY CREDIT-ARO</v>
          </cell>
          <cell r="C76">
            <v>-8552547</v>
          </cell>
          <cell r="D76">
            <v>-8494759</v>
          </cell>
          <cell r="E76">
            <v>-100549561</v>
          </cell>
        </row>
        <row r="77">
          <cell r="A77">
            <v>407450</v>
          </cell>
          <cell r="B77" t="str">
            <v>AMORT REG LIAB-GAS CONTRACTS TO FPLES</v>
          </cell>
          <cell r="C77">
            <v>-10188</v>
          </cell>
          <cell r="D77">
            <v>-10188</v>
          </cell>
          <cell r="E77">
            <v>-122259</v>
          </cell>
        </row>
        <row r="78">
          <cell r="A78">
            <v>408101</v>
          </cell>
          <cell r="B78" t="str">
            <v>TX OTH INC TX-ENRGY CONSUM VEND MISC ADJ</v>
          </cell>
          <cell r="C78">
            <v>26809</v>
          </cell>
          <cell r="D78">
            <v>27594</v>
          </cell>
          <cell r="E78">
            <v>319730</v>
          </cell>
        </row>
        <row r="79">
          <cell r="A79">
            <v>408105</v>
          </cell>
          <cell r="B79" t="str">
            <v>TX OTH INC TX-REAL/PERSONAL PROPTY TX</v>
          </cell>
          <cell r="C79">
            <v>22241493</v>
          </cell>
          <cell r="D79">
            <v>23871267</v>
          </cell>
          <cell r="E79">
            <v>285852063</v>
          </cell>
        </row>
        <row r="80">
          <cell r="A80">
            <v>408110</v>
          </cell>
          <cell r="B80" t="str">
            <v>TX OTH INC TX-FRANCHISE</v>
          </cell>
          <cell r="C80">
            <v>33274289</v>
          </cell>
          <cell r="D80">
            <v>34805884</v>
          </cell>
          <cell r="E80">
            <v>443361975</v>
          </cell>
        </row>
        <row r="81">
          <cell r="A81">
            <v>408115</v>
          </cell>
          <cell r="B81" t="str">
            <v>TX OTH INC TX-FEDERAL UNEMPLOYMENT</v>
          </cell>
          <cell r="C81">
            <v>-13301</v>
          </cell>
          <cell r="D81">
            <v>-16889</v>
          </cell>
          <cell r="E81">
            <v>395034</v>
          </cell>
        </row>
        <row r="82">
          <cell r="A82">
            <v>408120</v>
          </cell>
          <cell r="B82" t="str">
            <v>TX OTH INC TX-STATE UNEMPLOYMENT</v>
          </cell>
          <cell r="C82">
            <v>-35140</v>
          </cell>
          <cell r="D82">
            <v>120430</v>
          </cell>
          <cell r="E82">
            <v>404942</v>
          </cell>
        </row>
        <row r="83">
          <cell r="A83">
            <v>408125</v>
          </cell>
          <cell r="B83" t="str">
            <v>TX OTH INC TX-FICA(SOCIAL SECURITY)</v>
          </cell>
          <cell r="C83">
            <v>2792233</v>
          </cell>
          <cell r="D83">
            <v>2953908</v>
          </cell>
          <cell r="E83">
            <v>47176195</v>
          </cell>
        </row>
        <row r="84">
          <cell r="A84">
            <v>408126</v>
          </cell>
          <cell r="B84" t="str">
            <v>TX OTH INC TX-FICA PAYROLL ACC</v>
          </cell>
          <cell r="C84">
            <v>-104526</v>
          </cell>
          <cell r="D84">
            <v>576094</v>
          </cell>
          <cell r="E84">
            <v>170935</v>
          </cell>
        </row>
        <row r="85">
          <cell r="A85">
            <v>408130</v>
          </cell>
          <cell r="B85" t="str">
            <v>TX OTH INC TX-GROSS RECEIPTS</v>
          </cell>
          <cell r="C85">
            <v>19077366</v>
          </cell>
          <cell r="D85">
            <v>20423719</v>
          </cell>
          <cell r="E85">
            <v>247977352</v>
          </cell>
        </row>
        <row r="86">
          <cell r="A86">
            <v>408133</v>
          </cell>
          <cell r="B86" t="str">
            <v>GROSS RECEIPTS-TAX CUSTOMER ACCTS REC</v>
          </cell>
          <cell r="C86">
            <v>-157103</v>
          </cell>
          <cell r="D86">
            <v>-1276954</v>
          </cell>
          <cell r="E86">
            <v>-4761977</v>
          </cell>
        </row>
        <row r="87">
          <cell r="A87">
            <v>408135</v>
          </cell>
          <cell r="B87" t="str">
            <v>TX OTH INC TX-REGULATORY ASSMT FEE</v>
          </cell>
          <cell r="C87">
            <v>502163</v>
          </cell>
          <cell r="D87">
            <v>478717</v>
          </cell>
          <cell r="E87">
            <v>7127008</v>
          </cell>
        </row>
        <row r="88">
          <cell r="A88">
            <v>408150</v>
          </cell>
          <cell r="B88" t="str">
            <v>TX OTH INC TX-OCCUPATIONAL LICENSE</v>
          </cell>
          <cell r="C88">
            <v>1949</v>
          </cell>
          <cell r="D88">
            <v>5200</v>
          </cell>
          <cell r="E88">
            <v>57275</v>
          </cell>
        </row>
        <row r="89">
          <cell r="A89">
            <v>408168</v>
          </cell>
          <cell r="B89" t="str">
            <v>TX OTH INC TX-FEDERAL UNEMPLOYMENT-FPNE</v>
          </cell>
          <cell r="C89">
            <v>0</v>
          </cell>
          <cell r="D89">
            <v>0</v>
          </cell>
          <cell r="E89">
            <v>87</v>
          </cell>
        </row>
        <row r="90">
          <cell r="A90">
            <v>408169</v>
          </cell>
          <cell r="B90" t="str">
            <v>TX OTH INC TX-FICA-FPNE</v>
          </cell>
          <cell r="C90">
            <v>0</v>
          </cell>
          <cell r="D90">
            <v>0</v>
          </cell>
          <cell r="E90">
            <v>4725</v>
          </cell>
        </row>
        <row r="91">
          <cell r="A91">
            <v>408197</v>
          </cell>
          <cell r="B91" t="str">
            <v>PROPERTY TAXES-FPNE</v>
          </cell>
          <cell r="C91">
            <v>0</v>
          </cell>
          <cell r="D91">
            <v>0</v>
          </cell>
          <cell r="E91">
            <v>500256</v>
          </cell>
        </row>
        <row r="92">
          <cell r="A92">
            <v>408200</v>
          </cell>
          <cell r="B92" t="str">
            <v>TX OTH INC TX-OTH INC &amp; DED</v>
          </cell>
          <cell r="C92">
            <v>8750</v>
          </cell>
          <cell r="D92">
            <v>15502</v>
          </cell>
          <cell r="E92">
            <v>124805</v>
          </cell>
        </row>
        <row r="93">
          <cell r="A93">
            <v>408210</v>
          </cell>
          <cell r="B93" t="str">
            <v>TX OTH INC TX-NON UTILTY PROPERTY TAXES</v>
          </cell>
          <cell r="C93">
            <v>41667</v>
          </cell>
          <cell r="D93">
            <v>41667</v>
          </cell>
          <cell r="E93">
            <v>500004</v>
          </cell>
        </row>
        <row r="94">
          <cell r="A94">
            <v>409100</v>
          </cell>
          <cell r="B94" t="str">
            <v>FEDERAL INCOME TAXES</v>
          </cell>
          <cell r="C94">
            <v>15507214</v>
          </cell>
          <cell r="D94">
            <v>-110242044</v>
          </cell>
          <cell r="E94">
            <v>107647290</v>
          </cell>
        </row>
        <row r="95">
          <cell r="A95">
            <v>409103</v>
          </cell>
          <cell r="B95" t="str">
            <v>CURRENT INCOME TAX EXPENSE-FED-FIN 48</v>
          </cell>
          <cell r="C95">
            <v>-265341</v>
          </cell>
          <cell r="D95">
            <v>-30</v>
          </cell>
          <cell r="E95">
            <v>-357746</v>
          </cell>
        </row>
        <row r="96">
          <cell r="A96">
            <v>409110</v>
          </cell>
          <cell r="B96" t="str">
            <v>STATE INCOME TAXES</v>
          </cell>
          <cell r="C96">
            <v>5665010</v>
          </cell>
          <cell r="D96">
            <v>-4309816</v>
          </cell>
          <cell r="E96">
            <v>50288378</v>
          </cell>
        </row>
        <row r="97">
          <cell r="A97">
            <v>409113</v>
          </cell>
          <cell r="B97" t="str">
            <v>CURRENT INCOME TAX EXPENSE-ST -FIN 48</v>
          </cell>
          <cell r="C97">
            <v>-44123</v>
          </cell>
          <cell r="D97">
            <v>0</v>
          </cell>
          <cell r="E97">
            <v>89202</v>
          </cell>
        </row>
        <row r="98">
          <cell r="A98">
            <v>409198</v>
          </cell>
          <cell r="B98" t="str">
            <v>STATE INCOME TAXES-FPNE</v>
          </cell>
          <cell r="C98">
            <v>0</v>
          </cell>
          <cell r="D98">
            <v>0</v>
          </cell>
          <cell r="E98">
            <v>618961</v>
          </cell>
        </row>
        <row r="99">
          <cell r="A99">
            <v>409199</v>
          </cell>
          <cell r="B99" t="str">
            <v>FEDERAL INCOME TAXES-FPNE</v>
          </cell>
          <cell r="C99">
            <v>0</v>
          </cell>
          <cell r="D99">
            <v>0</v>
          </cell>
          <cell r="E99">
            <v>8654312</v>
          </cell>
        </row>
        <row r="100">
          <cell r="A100">
            <v>409200</v>
          </cell>
          <cell r="B100" t="str">
            <v>FEDERAL INCOME TAX-OTH INC &amp; DEDUCTIONS</v>
          </cell>
          <cell r="C100">
            <v>996989</v>
          </cell>
          <cell r="D100">
            <v>-45866</v>
          </cell>
          <cell r="E100">
            <v>12733195</v>
          </cell>
        </row>
        <row r="101">
          <cell r="A101">
            <v>409205</v>
          </cell>
          <cell r="B101" t="str">
            <v>FEDERAL INCOME TAX EXP-STORM FND EARNING</v>
          </cell>
          <cell r="C101">
            <v>-37447</v>
          </cell>
          <cell r="D101">
            <v>59336</v>
          </cell>
          <cell r="E101">
            <v>1491563</v>
          </cell>
        </row>
        <row r="102">
          <cell r="A102">
            <v>409206</v>
          </cell>
          <cell r="B102" t="str">
            <v>FEDERAL INCOME TAX EXP-DECOM FND EARNING</v>
          </cell>
          <cell r="C102">
            <v>1441337</v>
          </cell>
          <cell r="D102">
            <v>813677</v>
          </cell>
          <cell r="E102">
            <v>10293795</v>
          </cell>
        </row>
        <row r="103">
          <cell r="A103">
            <v>409210</v>
          </cell>
          <cell r="B103" t="str">
            <v>STATE INCOME TAX-OTH INCOME &amp; DEDUCTIONS</v>
          </cell>
          <cell r="C103">
            <v>108891</v>
          </cell>
          <cell r="D103">
            <v>865331</v>
          </cell>
          <cell r="E103">
            <v>2938949</v>
          </cell>
        </row>
        <row r="104">
          <cell r="A104">
            <v>410101</v>
          </cell>
          <cell r="B104" t="str">
            <v>DEF TAXES-BOOK/TAX DEPRE DIFF-FEDERAL</v>
          </cell>
          <cell r="C104">
            <v>63594909</v>
          </cell>
          <cell r="D104">
            <v>205868525</v>
          </cell>
          <cell r="E104">
            <v>939320967</v>
          </cell>
        </row>
        <row r="105">
          <cell r="A105">
            <v>410102</v>
          </cell>
          <cell r="B105" t="str">
            <v>DEF TAXES-FED-NUCLEAR UPRATE</v>
          </cell>
          <cell r="C105">
            <v>0</v>
          </cell>
          <cell r="D105">
            <v>16585011</v>
          </cell>
          <cell r="E105">
            <v>16585011</v>
          </cell>
        </row>
        <row r="106">
          <cell r="A106">
            <v>410105</v>
          </cell>
          <cell r="B106" t="str">
            <v>DEF TAXES-AFUDC-FEDERAL</v>
          </cell>
          <cell r="C106">
            <v>663513</v>
          </cell>
          <cell r="D106">
            <v>599676</v>
          </cell>
          <cell r="E106">
            <v>6231780</v>
          </cell>
        </row>
        <row r="107">
          <cell r="A107">
            <v>410112</v>
          </cell>
          <cell r="B107" t="str">
            <v>DEFERRED TAX  EXPENSE - FIN48 FEDERAL</v>
          </cell>
          <cell r="C107">
            <v>0</v>
          </cell>
          <cell r="D107">
            <v>-27616549</v>
          </cell>
          <cell r="E107">
            <v>-27616549</v>
          </cell>
        </row>
        <row r="108">
          <cell r="A108">
            <v>410113</v>
          </cell>
          <cell r="B108" t="str">
            <v>DEFERRED TAX  EXP-FIN48 FEDERAL CONTRA</v>
          </cell>
          <cell r="C108">
            <v>0</v>
          </cell>
          <cell r="D108">
            <v>27616549</v>
          </cell>
          <cell r="E108">
            <v>27616549</v>
          </cell>
        </row>
        <row r="109">
          <cell r="A109">
            <v>410117</v>
          </cell>
          <cell r="B109" t="str">
            <v>DEFERRED TAXES-OTHER DEF TAX DEBITS-FED</v>
          </cell>
          <cell r="C109">
            <v>7563349</v>
          </cell>
          <cell r="D109">
            <v>5180886</v>
          </cell>
          <cell r="E109">
            <v>26036953</v>
          </cell>
        </row>
        <row r="110">
          <cell r="A110">
            <v>410131</v>
          </cell>
          <cell r="B110" t="str">
            <v>DEF TAXES-OTHER DEF TAX CREDITS-FEDERAL</v>
          </cell>
          <cell r="C110">
            <v>-24019571</v>
          </cell>
          <cell r="D110">
            <v>4922872</v>
          </cell>
          <cell r="E110">
            <v>147667439</v>
          </cell>
        </row>
        <row r="111">
          <cell r="A111">
            <v>410138</v>
          </cell>
          <cell r="B111" t="str">
            <v>PROVISION FOR DEF INCOME TAX-STATE-FPNE</v>
          </cell>
          <cell r="C111">
            <v>0</v>
          </cell>
          <cell r="D111">
            <v>0</v>
          </cell>
          <cell r="E111">
            <v>-630530</v>
          </cell>
        </row>
        <row r="112">
          <cell r="A112">
            <v>410151</v>
          </cell>
          <cell r="B112" t="str">
            <v>DEF TAXES-BOOK/TAX DEPREC DIFF-STATE</v>
          </cell>
          <cell r="C112">
            <v>7464396</v>
          </cell>
          <cell r="D112">
            <v>19813555</v>
          </cell>
          <cell r="E112">
            <v>123021933</v>
          </cell>
        </row>
        <row r="113">
          <cell r="A113">
            <v>410152</v>
          </cell>
          <cell r="B113" t="str">
            <v>DEFERRED TAXES-STATE NUCLEAR UPRATE</v>
          </cell>
          <cell r="C113">
            <v>0</v>
          </cell>
          <cell r="D113">
            <v>2757900</v>
          </cell>
          <cell r="E113">
            <v>2757900</v>
          </cell>
        </row>
        <row r="114">
          <cell r="A114">
            <v>410155</v>
          </cell>
          <cell r="B114" t="str">
            <v>DEF TAXES-AFUDC-STATE</v>
          </cell>
          <cell r="C114">
            <v>110334</v>
          </cell>
          <cell r="D114">
            <v>99719</v>
          </cell>
          <cell r="E114">
            <v>1036274</v>
          </cell>
        </row>
        <row r="115">
          <cell r="A115">
            <v>410162</v>
          </cell>
          <cell r="B115" t="str">
            <v>DEFERRED TAX  EXPENSE-FIN48 STATE</v>
          </cell>
          <cell r="C115">
            <v>0</v>
          </cell>
          <cell r="D115">
            <v>-4592320</v>
          </cell>
          <cell r="E115">
            <v>-4592320</v>
          </cell>
        </row>
        <row r="116">
          <cell r="A116">
            <v>410163</v>
          </cell>
          <cell r="B116" t="str">
            <v>DEFERRED TAX  EXPENSE-FIN48 STATE CONTRA</v>
          </cell>
          <cell r="C116">
            <v>0</v>
          </cell>
          <cell r="D116">
            <v>4592320</v>
          </cell>
          <cell r="E116">
            <v>4592320</v>
          </cell>
        </row>
        <row r="117">
          <cell r="A117">
            <v>410167</v>
          </cell>
          <cell r="B117" t="str">
            <v>DEFERRED TAXES-OTHER DEF TAX DEBITS-ST</v>
          </cell>
          <cell r="C117">
            <v>1057856</v>
          </cell>
          <cell r="D117">
            <v>861524</v>
          </cell>
          <cell r="E117">
            <v>4128464</v>
          </cell>
        </row>
        <row r="118">
          <cell r="A118">
            <v>410181</v>
          </cell>
          <cell r="B118" t="str">
            <v>DEF TAXES-OTHER DEF TAX CREDITS-STATE</v>
          </cell>
          <cell r="C118">
            <v>-3994297</v>
          </cell>
          <cell r="D118">
            <v>818618</v>
          </cell>
          <cell r="E118">
            <v>24555321</v>
          </cell>
        </row>
        <row r="119">
          <cell r="A119">
            <v>410188</v>
          </cell>
          <cell r="B119" t="str">
            <v>PROVISION FOR DEF INCOME TAXES-FED-FPNE</v>
          </cell>
          <cell r="C119">
            <v>0</v>
          </cell>
          <cell r="D119">
            <v>0</v>
          </cell>
          <cell r="E119">
            <v>-8697900</v>
          </cell>
        </row>
        <row r="120">
          <cell r="A120">
            <v>410205</v>
          </cell>
          <cell r="B120" t="str">
            <v>DEF TAXES-OTHER DEF TAX DEBITS-BTL-FED</v>
          </cell>
          <cell r="C120">
            <v>320</v>
          </cell>
          <cell r="D120">
            <v>7248</v>
          </cell>
          <cell r="E120">
            <v>51588</v>
          </cell>
        </row>
        <row r="121">
          <cell r="A121">
            <v>410207</v>
          </cell>
          <cell r="B121" t="str">
            <v>DEFERRED TAXES-PRIMECO CIAC-FED-BTL</v>
          </cell>
          <cell r="C121">
            <v>3154</v>
          </cell>
          <cell r="D121">
            <v>3157</v>
          </cell>
          <cell r="E121">
            <v>37862</v>
          </cell>
        </row>
        <row r="122">
          <cell r="A122">
            <v>410217</v>
          </cell>
          <cell r="B122" t="str">
            <v>DEFERRED TAXES-STORM FUND-BTL-FEDERAL</v>
          </cell>
          <cell r="C122">
            <v>0</v>
          </cell>
          <cell r="D122">
            <v>58822</v>
          </cell>
          <cell r="E122">
            <v>58822</v>
          </cell>
        </row>
        <row r="123">
          <cell r="A123">
            <v>410255</v>
          </cell>
          <cell r="B123" t="str">
            <v>DEF TAXES-OTHER DEF TAX DEBITS-BTL-ST</v>
          </cell>
          <cell r="C123">
            <v>54</v>
          </cell>
          <cell r="D123">
            <v>1205</v>
          </cell>
          <cell r="E123">
            <v>8579</v>
          </cell>
        </row>
        <row r="124">
          <cell r="A124">
            <v>410257</v>
          </cell>
          <cell r="B124" t="str">
            <v>DEFERRED TAXES-PRIMECO CIAC-BTL STATE</v>
          </cell>
          <cell r="C124">
            <v>525</v>
          </cell>
          <cell r="D124">
            <v>525</v>
          </cell>
          <cell r="E124">
            <v>6296</v>
          </cell>
        </row>
        <row r="125">
          <cell r="A125">
            <v>410267</v>
          </cell>
          <cell r="B125" t="str">
            <v>DEFERRED TAXES-STORM FUND-BTL-STATE</v>
          </cell>
          <cell r="C125">
            <v>0</v>
          </cell>
          <cell r="D125">
            <v>9781</v>
          </cell>
          <cell r="E125">
            <v>9781</v>
          </cell>
        </row>
        <row r="126">
          <cell r="A126">
            <v>411101</v>
          </cell>
          <cell r="B126" t="str">
            <v>DEF TAXES-BOOK/TAX DEPRE DIFF-FEDERAL</v>
          </cell>
          <cell r="C126">
            <v>-30446500</v>
          </cell>
          <cell r="D126">
            <v>-88960477</v>
          </cell>
          <cell r="E126">
            <v>-620001410</v>
          </cell>
        </row>
        <row r="127">
          <cell r="A127">
            <v>411102</v>
          </cell>
          <cell r="B127" t="str">
            <v>DEF TAX CREDIT-FED-NUCLEAR UPRATE</v>
          </cell>
          <cell r="C127">
            <v>-179889</v>
          </cell>
          <cell r="D127">
            <v>-168033</v>
          </cell>
          <cell r="E127">
            <v>-1773599</v>
          </cell>
        </row>
        <row r="128">
          <cell r="A128">
            <v>411105</v>
          </cell>
          <cell r="B128" t="str">
            <v>DEF TAXES-AFUDC-FEDERAL</v>
          </cell>
          <cell r="C128">
            <v>0</v>
          </cell>
          <cell r="D128">
            <v>-10216526</v>
          </cell>
          <cell r="E128">
            <v>-10216526</v>
          </cell>
        </row>
        <row r="129">
          <cell r="A129">
            <v>411109</v>
          </cell>
          <cell r="B129" t="str">
            <v>DEF TAXES-FOSSIL DISMANTLEMENT-FEDERAL</v>
          </cell>
          <cell r="C129">
            <v>-916764</v>
          </cell>
          <cell r="D129">
            <v>35643</v>
          </cell>
          <cell r="E129">
            <v>-4320118</v>
          </cell>
        </row>
        <row r="130">
          <cell r="A130">
            <v>411117</v>
          </cell>
          <cell r="B130" t="str">
            <v>DEFERRED TAXES-OTHER DEF TAX DEBITS-FED</v>
          </cell>
          <cell r="C130">
            <v>3286263</v>
          </cell>
          <cell r="D130">
            <v>4890891</v>
          </cell>
          <cell r="E130">
            <v>-75489274</v>
          </cell>
        </row>
        <row r="131">
          <cell r="A131">
            <v>411131</v>
          </cell>
          <cell r="B131" t="str">
            <v>DEF TAXES-OTHER DEF TAX CREDITS-FEDERAL</v>
          </cell>
          <cell r="C131">
            <v>-2310778</v>
          </cell>
          <cell r="D131">
            <v>-5094331</v>
          </cell>
          <cell r="E131">
            <v>-39605972</v>
          </cell>
        </row>
        <row r="132">
          <cell r="A132">
            <v>411151</v>
          </cell>
          <cell r="B132" t="str">
            <v>DEF TAXES-BOOK/TAX DEPREC DIFF-STATE</v>
          </cell>
          <cell r="C132">
            <v>-5023165</v>
          </cell>
          <cell r="D132">
            <v>-14881945</v>
          </cell>
          <cell r="E132">
            <v>-102070182</v>
          </cell>
        </row>
        <row r="133">
          <cell r="A133">
            <v>411152</v>
          </cell>
          <cell r="B133" t="str">
            <v>OTH PRPTY-ACCL TX DEPR RTE-FLWB-STATE</v>
          </cell>
          <cell r="C133">
            <v>-29914</v>
          </cell>
          <cell r="D133">
            <v>-27941</v>
          </cell>
          <cell r="E133">
            <v>-294929</v>
          </cell>
        </row>
        <row r="134">
          <cell r="A134">
            <v>411155</v>
          </cell>
          <cell r="B134" t="str">
            <v>DEF TAXES-AFUDC-STATE</v>
          </cell>
          <cell r="C134">
            <v>0</v>
          </cell>
          <cell r="D134">
            <v>-1698893</v>
          </cell>
          <cell r="E134">
            <v>-1698893</v>
          </cell>
        </row>
        <row r="135">
          <cell r="A135">
            <v>411159</v>
          </cell>
          <cell r="B135" t="str">
            <v>DEF TAXES-FOSSIL DISMANTLEMENT-STATE</v>
          </cell>
          <cell r="C135">
            <v>-152448</v>
          </cell>
          <cell r="D135">
            <v>5927</v>
          </cell>
          <cell r="E135">
            <v>-718387</v>
          </cell>
        </row>
        <row r="136">
          <cell r="A136">
            <v>411167</v>
          </cell>
          <cell r="B136" t="str">
            <v>DEFERRED TAXES-OTHER DEF TAX DEBITS-ST</v>
          </cell>
          <cell r="C136">
            <v>746420</v>
          </cell>
          <cell r="D136">
            <v>813303</v>
          </cell>
          <cell r="E136">
            <v>-12376157</v>
          </cell>
        </row>
        <row r="137">
          <cell r="A137">
            <v>411181</v>
          </cell>
          <cell r="B137" t="str">
            <v>DEF TAXES-OTHER DEF TAX CREDITS-STATE</v>
          </cell>
          <cell r="C137">
            <v>-384257</v>
          </cell>
          <cell r="D137">
            <v>-847129</v>
          </cell>
          <cell r="E137">
            <v>-6586026</v>
          </cell>
        </row>
        <row r="138">
          <cell r="A138">
            <v>411203</v>
          </cell>
          <cell r="B138" t="str">
            <v>DEFERRED TAXES-DECOMMISSIONING-BTL-FED</v>
          </cell>
          <cell r="C138">
            <v>-1575382</v>
          </cell>
          <cell r="D138">
            <v>781309</v>
          </cell>
          <cell r="E138">
            <v>-9022972</v>
          </cell>
        </row>
        <row r="139">
          <cell r="A139">
            <v>411205</v>
          </cell>
          <cell r="B139" t="str">
            <v>DEF TAXES-OTHER DEF TAX DEBITS-BTL-FED</v>
          </cell>
          <cell r="C139">
            <v>0</v>
          </cell>
          <cell r="D139">
            <v>-46125</v>
          </cell>
          <cell r="E139">
            <v>-6191118</v>
          </cell>
        </row>
        <row r="140">
          <cell r="A140">
            <v>411217</v>
          </cell>
          <cell r="B140" t="str">
            <v>DEFERRED TAXES-STORM FUND-BTL-FEDERAL</v>
          </cell>
          <cell r="C140">
            <v>-57807</v>
          </cell>
          <cell r="D140">
            <v>-58906</v>
          </cell>
          <cell r="E140">
            <v>-2050136</v>
          </cell>
        </row>
        <row r="141">
          <cell r="A141">
            <v>411253</v>
          </cell>
          <cell r="B141" t="str">
            <v>DEFERRED TAXES-DECOMMISSIONING-BTL-ST</v>
          </cell>
          <cell r="C141">
            <v>-261969</v>
          </cell>
          <cell r="D141">
            <v>129923</v>
          </cell>
          <cell r="E141">
            <v>-1500419</v>
          </cell>
        </row>
        <row r="142">
          <cell r="A142">
            <v>411255</v>
          </cell>
          <cell r="B142" t="str">
            <v>DEF TAXES-OTHER DEF TAX DEBITS-BTL-ST</v>
          </cell>
          <cell r="C142">
            <v>0</v>
          </cell>
          <cell r="D142">
            <v>-7670</v>
          </cell>
          <cell r="E142">
            <v>-1029513</v>
          </cell>
        </row>
        <row r="143">
          <cell r="A143">
            <v>411267</v>
          </cell>
          <cell r="B143" t="str">
            <v>DEFERRED TAXES-STORM FUND-BTL-STATE</v>
          </cell>
          <cell r="C143">
            <v>-9613</v>
          </cell>
          <cell r="D143">
            <v>-9796</v>
          </cell>
          <cell r="E143">
            <v>-340915</v>
          </cell>
        </row>
        <row r="144">
          <cell r="A144">
            <v>411450</v>
          </cell>
          <cell r="B144" t="str">
            <v>AMORTIZ 6% TRANS ITC</v>
          </cell>
          <cell r="C144">
            <v>-10103</v>
          </cell>
          <cell r="D144">
            <v>-10103</v>
          </cell>
          <cell r="E144">
            <v>1493426</v>
          </cell>
        </row>
        <row r="145">
          <cell r="A145">
            <v>411470</v>
          </cell>
          <cell r="B145" t="str">
            <v>AMORTIZ OF 10% INVEST CREDIT</v>
          </cell>
          <cell r="C145">
            <v>0</v>
          </cell>
          <cell r="D145">
            <v>0</v>
          </cell>
          <cell r="E145">
            <v>0</v>
          </cell>
        </row>
        <row r="146">
          <cell r="A146">
            <v>411471</v>
          </cell>
          <cell r="B146" t="str">
            <v>AMORTIZ OF 10% INVEST CREDIT-LRIC</v>
          </cell>
          <cell r="C146">
            <v>-2096</v>
          </cell>
          <cell r="D146">
            <v>-2096</v>
          </cell>
          <cell r="E146">
            <v>-25151</v>
          </cell>
        </row>
        <row r="147">
          <cell r="A147">
            <v>411475</v>
          </cell>
          <cell r="B147" t="str">
            <v>AMORTIZ OF 10% INVEST CREDIT-OIL BKOT FR</v>
          </cell>
          <cell r="C147">
            <v>0</v>
          </cell>
          <cell r="D147">
            <v>0</v>
          </cell>
          <cell r="E147">
            <v>1</v>
          </cell>
        </row>
        <row r="148">
          <cell r="A148">
            <v>411480</v>
          </cell>
          <cell r="B148" t="str">
            <v>AMORTIZ OF INVEST TAX CREDIT-UTILITY</v>
          </cell>
          <cell r="C148">
            <v>-252251</v>
          </cell>
          <cell r="D148">
            <v>-252251</v>
          </cell>
          <cell r="E148">
            <v>-3027013</v>
          </cell>
        </row>
        <row r="149">
          <cell r="A149">
            <v>411485</v>
          </cell>
          <cell r="B149" t="str">
            <v>AMORTIZ OF INVEST TAX CR-8%-OIL BKOT FRC</v>
          </cell>
          <cell r="C149">
            <v>0</v>
          </cell>
          <cell r="D149">
            <v>0</v>
          </cell>
          <cell r="E149">
            <v>-2</v>
          </cell>
        </row>
        <row r="150">
          <cell r="A150">
            <v>411610</v>
          </cell>
          <cell r="B150" t="str">
            <v>GAIN ON DISP FUTURE USE UTIL PLT-LNG TRM</v>
          </cell>
          <cell r="C150">
            <v>-34836</v>
          </cell>
          <cell r="D150">
            <v>-34836</v>
          </cell>
          <cell r="E150">
            <v>-418031</v>
          </cell>
        </row>
        <row r="151">
          <cell r="A151">
            <v>411630</v>
          </cell>
          <cell r="B151" t="str">
            <v>AMORT MITIGATION BANK PHASE I GAIN</v>
          </cell>
          <cell r="C151">
            <v>-85229</v>
          </cell>
          <cell r="D151">
            <v>-85229</v>
          </cell>
          <cell r="E151">
            <v>-1022748</v>
          </cell>
        </row>
        <row r="152">
          <cell r="A152">
            <v>411640</v>
          </cell>
          <cell r="B152" t="str">
            <v>GAIN INVOL DISPOSITION FUT. USE PROPERTY</v>
          </cell>
          <cell r="C152">
            <v>-10435</v>
          </cell>
          <cell r="D152">
            <v>-10435</v>
          </cell>
          <cell r="E152">
            <v>-125224</v>
          </cell>
        </row>
        <row r="153">
          <cell r="A153">
            <v>411710</v>
          </cell>
          <cell r="B153" t="str">
            <v>LOSS ON DISP FUTURE USE UTL PLT-LNG TRM</v>
          </cell>
          <cell r="C153">
            <v>1634</v>
          </cell>
          <cell r="D153">
            <v>0</v>
          </cell>
          <cell r="E153">
            <v>17973</v>
          </cell>
        </row>
        <row r="154">
          <cell r="A154">
            <v>411800</v>
          </cell>
          <cell r="B154" t="str">
            <v>GAIN FROM DISPOSITION OF ALLOWANCE-ECRC</v>
          </cell>
          <cell r="C154">
            <v>-20772</v>
          </cell>
          <cell r="D154">
            <v>-20772</v>
          </cell>
          <cell r="E154">
            <v>-249269</v>
          </cell>
        </row>
        <row r="155">
          <cell r="A155">
            <v>416100</v>
          </cell>
          <cell r="B155" t="str">
            <v>EXPENSES-ON LINE ENERGY STORE</v>
          </cell>
          <cell r="C155">
            <v>0</v>
          </cell>
          <cell r="D155">
            <v>-229</v>
          </cell>
          <cell r="E155">
            <v>-1552</v>
          </cell>
        </row>
        <row r="156">
          <cell r="A156">
            <v>418000</v>
          </cell>
          <cell r="B156" t="str">
            <v>NON-OPERATING RENTAL INCOME</v>
          </cell>
          <cell r="C156">
            <v>-6125</v>
          </cell>
          <cell r="D156">
            <v>-6777</v>
          </cell>
          <cell r="E156">
            <v>-33752</v>
          </cell>
        </row>
        <row r="157">
          <cell r="A157">
            <v>419071</v>
          </cell>
          <cell r="B157" t="str">
            <v>INTEREST INCOME</v>
          </cell>
          <cell r="C157">
            <v>-3875</v>
          </cell>
          <cell r="D157">
            <v>-4531</v>
          </cell>
          <cell r="E157">
            <v>-37386</v>
          </cell>
        </row>
        <row r="158">
          <cell r="A158">
            <v>419110</v>
          </cell>
          <cell r="B158" t="str">
            <v>ALLOW FOR OTHER FUNDS USED DURING CONSTR</v>
          </cell>
          <cell r="C158">
            <v>-3884080</v>
          </cell>
          <cell r="D158">
            <v>-3493740</v>
          </cell>
          <cell r="E158">
            <v>-36102494</v>
          </cell>
        </row>
        <row r="159">
          <cell r="A159">
            <v>419220</v>
          </cell>
          <cell r="B159" t="str">
            <v>STORM FUND INCOME-INTEREST TAXABLE</v>
          </cell>
          <cell r="C159">
            <v>-165166</v>
          </cell>
          <cell r="D159">
            <v>-169532</v>
          </cell>
          <cell r="E159">
            <v>-4533765</v>
          </cell>
        </row>
        <row r="160">
          <cell r="A160">
            <v>419230</v>
          </cell>
          <cell r="B160" t="str">
            <v>STORM FUND INCOME-INTEREST NON-TAXABLE</v>
          </cell>
          <cell r="C160">
            <v>0</v>
          </cell>
          <cell r="D160">
            <v>799</v>
          </cell>
          <cell r="E160">
            <v>-880054</v>
          </cell>
        </row>
        <row r="161">
          <cell r="A161">
            <v>419261</v>
          </cell>
          <cell r="B161" t="str">
            <v>STORM FUND-GAINS/LOSSES</v>
          </cell>
          <cell r="C161">
            <v>-20912</v>
          </cell>
          <cell r="D161">
            <v>-19697</v>
          </cell>
          <cell r="E161">
            <v>-3454007</v>
          </cell>
        </row>
        <row r="162">
          <cell r="A162">
            <v>419262</v>
          </cell>
          <cell r="B162" t="str">
            <v>STORM FUND-GAINS/LOSSES OFFSET</v>
          </cell>
          <cell r="C162">
            <v>20912</v>
          </cell>
          <cell r="D162">
            <v>19697</v>
          </cell>
          <cell r="E162">
            <v>3454007</v>
          </cell>
        </row>
        <row r="163">
          <cell r="A163">
            <v>419300</v>
          </cell>
          <cell r="B163" t="str">
            <v>INCOME FROM OTHER INVESTMENTS-GENERAL</v>
          </cell>
          <cell r="C163">
            <v>0</v>
          </cell>
          <cell r="D163">
            <v>0</v>
          </cell>
          <cell r="E163">
            <v>-3</v>
          </cell>
        </row>
        <row r="164">
          <cell r="A164">
            <v>419310</v>
          </cell>
          <cell r="B164" t="str">
            <v>INCOME FROM OTHER MISCELLANEOUS SOURCES</v>
          </cell>
          <cell r="C164">
            <v>-1166</v>
          </cell>
          <cell r="D164">
            <v>-755</v>
          </cell>
          <cell r="E164">
            <v>-18494</v>
          </cell>
        </row>
        <row r="165">
          <cell r="A165">
            <v>419400</v>
          </cell>
          <cell r="B165" t="str">
            <v>INCOME FROM TEMPORARY CASH INVESTMENTS</v>
          </cell>
          <cell r="C165">
            <v>-1804</v>
          </cell>
          <cell r="D165">
            <v>-2873</v>
          </cell>
          <cell r="E165">
            <v>-293046</v>
          </cell>
        </row>
        <row r="166">
          <cell r="A166">
            <v>419520</v>
          </cell>
          <cell r="B166" t="str">
            <v>INTEREST INCOME-TAX AUDIT REFUND</v>
          </cell>
          <cell r="C166">
            <v>-968</v>
          </cell>
          <cell r="D166">
            <v>-968</v>
          </cell>
          <cell r="E166">
            <v>-11616</v>
          </cell>
        </row>
        <row r="167">
          <cell r="A167">
            <v>419620</v>
          </cell>
          <cell r="B167" t="str">
            <v>NUCL DECOM FUND-INTEREST TAXABLE</v>
          </cell>
          <cell r="C167">
            <v>-4219484</v>
          </cell>
          <cell r="D167">
            <v>-2346144</v>
          </cell>
          <cell r="E167">
            <v>-29533574</v>
          </cell>
        </row>
        <row r="168">
          <cell r="A168">
            <v>419626</v>
          </cell>
          <cell r="B168" t="str">
            <v>QUAL NUCL DCOM FUND GAINS/LOSSES</v>
          </cell>
          <cell r="C168">
            <v>-2672577</v>
          </cell>
          <cell r="D168">
            <v>-320705</v>
          </cell>
          <cell r="E168">
            <v>-18538419</v>
          </cell>
        </row>
        <row r="169">
          <cell r="A169">
            <v>419627</v>
          </cell>
          <cell r="B169" t="str">
            <v>QUAL NUCL DCOM FUND GAINS/LOSSES-OFFSET</v>
          </cell>
          <cell r="C169">
            <v>2672577</v>
          </cell>
          <cell r="D169">
            <v>320705</v>
          </cell>
          <cell r="E169">
            <v>18538419</v>
          </cell>
        </row>
        <row r="170">
          <cell r="A170">
            <v>419630</v>
          </cell>
          <cell r="B170" t="str">
            <v>NUCL DECOM FUND-INTEREST NON-TAXABLE</v>
          </cell>
          <cell r="C170">
            <v>-183044</v>
          </cell>
          <cell r="D170">
            <v>2975995</v>
          </cell>
          <cell r="E170">
            <v>2439874</v>
          </cell>
        </row>
        <row r="171">
          <cell r="A171">
            <v>419670</v>
          </cell>
          <cell r="B171" t="str">
            <v>NONQUALIFIED NUCL DECOM FND GAINS/LOSSES</v>
          </cell>
          <cell r="C171">
            <v>-3185092</v>
          </cell>
          <cell r="D171">
            <v>1327084</v>
          </cell>
          <cell r="E171">
            <v>-11251314</v>
          </cell>
        </row>
        <row r="172">
          <cell r="A172">
            <v>419671</v>
          </cell>
          <cell r="B172" t="str">
            <v>NONQUAL NUCL DCOM FND GAINS/LOSSE OFFSET</v>
          </cell>
          <cell r="C172">
            <v>3185092</v>
          </cell>
          <cell r="D172">
            <v>-1327084</v>
          </cell>
          <cell r="E172">
            <v>11251314</v>
          </cell>
        </row>
        <row r="173">
          <cell r="A173">
            <v>419700</v>
          </cell>
          <cell r="B173" t="str">
            <v>TRF TO STRM RESERV NET FND INC AFT TAX</v>
          </cell>
          <cell r="C173">
            <v>186078</v>
          </cell>
          <cell r="D173">
            <v>188431</v>
          </cell>
          <cell r="E173">
            <v>2216191</v>
          </cell>
        </row>
        <row r="174">
          <cell r="A174">
            <v>419701</v>
          </cell>
          <cell r="B174" t="str">
            <v>STORM FUND-RECLAS GROSS UP EXTERNL RPTG</v>
          </cell>
          <cell r="C174">
            <v>-11299</v>
          </cell>
          <cell r="D174">
            <v>-10332</v>
          </cell>
          <cell r="E174">
            <v>4014175</v>
          </cell>
        </row>
        <row r="175">
          <cell r="A175">
            <v>419719</v>
          </cell>
          <cell r="B175" t="str">
            <v>NONQ_FUND-RECLAS GROSS UP EXTERNL REPTG</v>
          </cell>
          <cell r="C175">
            <v>3545622</v>
          </cell>
          <cell r="D175">
            <v>-3059466</v>
          </cell>
          <cell r="E175">
            <v>11437955</v>
          </cell>
        </row>
        <row r="176">
          <cell r="A176">
            <v>419720</v>
          </cell>
          <cell r="B176" t="str">
            <v>TRF TO NUCL DEC RSV NET FND INC AFT TAX</v>
          </cell>
          <cell r="C176">
            <v>1217436</v>
          </cell>
          <cell r="D176">
            <v>697233</v>
          </cell>
          <cell r="E176">
            <v>15842385</v>
          </cell>
        </row>
        <row r="177">
          <cell r="A177">
            <v>419721</v>
          </cell>
          <cell r="B177" t="str">
            <v>EARNINGS - TURKEY POINT 3 QUAL FUND</v>
          </cell>
          <cell r="C177">
            <v>-1154052</v>
          </cell>
          <cell r="D177">
            <v>-824297</v>
          </cell>
          <cell r="E177">
            <v>-12829887</v>
          </cell>
        </row>
        <row r="178">
          <cell r="A178">
            <v>419722</v>
          </cell>
          <cell r="B178" t="str">
            <v>EARNINGS - TURKEY POINT 4 QUAL FUND</v>
          </cell>
          <cell r="C178">
            <v>-1321727</v>
          </cell>
          <cell r="D178">
            <v>-943839</v>
          </cell>
          <cell r="E178">
            <v>-14694686</v>
          </cell>
        </row>
        <row r="179">
          <cell r="A179">
            <v>419723</v>
          </cell>
          <cell r="B179" t="str">
            <v>EARNINGS - ST LUCIE 1 QUAL FUND</v>
          </cell>
          <cell r="C179">
            <v>-1494289</v>
          </cell>
          <cell r="D179">
            <v>-1066563</v>
          </cell>
          <cell r="E179">
            <v>-16613918</v>
          </cell>
        </row>
        <row r="180">
          <cell r="A180">
            <v>419724</v>
          </cell>
          <cell r="B180" t="str">
            <v>EARNINGS - ST LUCIE 2 QUAL FUND</v>
          </cell>
          <cell r="C180">
            <v>-1365174</v>
          </cell>
          <cell r="D180">
            <v>-975169</v>
          </cell>
          <cell r="E180">
            <v>-15178567</v>
          </cell>
        </row>
        <row r="181">
          <cell r="A181">
            <v>419725</v>
          </cell>
          <cell r="B181" t="str">
            <v>TR TO QUAL RES-NET FUND INC AFT TX</v>
          </cell>
          <cell r="C181">
            <v>2662665</v>
          </cell>
          <cell r="D181">
            <v>3489163</v>
          </cell>
          <cell r="E181">
            <v>40778638</v>
          </cell>
        </row>
        <row r="182">
          <cell r="A182">
            <v>419726</v>
          </cell>
          <cell r="B182" t="str">
            <v>QUALIF FUND-RECLAS GROSS UP XTERNL RPTG</v>
          </cell>
          <cell r="C182">
            <v>2672577</v>
          </cell>
          <cell r="D182">
            <v>320705</v>
          </cell>
          <cell r="E182">
            <v>18538419</v>
          </cell>
        </row>
        <row r="183">
          <cell r="A183">
            <v>419740</v>
          </cell>
          <cell r="B183" t="str">
            <v>NUCLEAR G/U CARRYING COSTS</v>
          </cell>
          <cell r="C183">
            <v>-2813377</v>
          </cell>
          <cell r="D183">
            <v>-3678719</v>
          </cell>
          <cell r="E183">
            <v>-30257380</v>
          </cell>
        </row>
        <row r="184">
          <cell r="A184">
            <v>419741</v>
          </cell>
          <cell r="B184" t="str">
            <v>NUCLEAR DEBT COMPONENT</v>
          </cell>
          <cell r="C184">
            <v>-505134</v>
          </cell>
          <cell r="D184">
            <v>-659983</v>
          </cell>
          <cell r="E184">
            <v>-5407119</v>
          </cell>
        </row>
        <row r="185">
          <cell r="A185">
            <v>419742</v>
          </cell>
          <cell r="B185" t="str">
            <v>NCRC INTEREST ON RECOVERABLE O&amp;M</v>
          </cell>
          <cell r="C185">
            <v>-2575</v>
          </cell>
          <cell r="D185">
            <v>2420</v>
          </cell>
          <cell r="E185">
            <v>-5966</v>
          </cell>
        </row>
        <row r="186">
          <cell r="A186">
            <v>419898</v>
          </cell>
          <cell r="B186" t="str">
            <v>INTEREST INCOME DUE FROM FPLE SEABROOK</v>
          </cell>
          <cell r="C186">
            <v>0</v>
          </cell>
          <cell r="D186">
            <v>0</v>
          </cell>
          <cell r="E186">
            <v>-363</v>
          </cell>
        </row>
        <row r="187">
          <cell r="A187">
            <v>419910</v>
          </cell>
          <cell r="B187" t="str">
            <v>INTEREST INCOME FROM SJRPP ACCOUNTS</v>
          </cell>
          <cell r="C187">
            <v>-1174</v>
          </cell>
          <cell r="D187">
            <v>-2005</v>
          </cell>
          <cell r="E187">
            <v>-18182</v>
          </cell>
        </row>
        <row r="188">
          <cell r="A188">
            <v>421000</v>
          </cell>
          <cell r="B188" t="str">
            <v>MISCELLANEOUS NON-OPERATING INCOME</v>
          </cell>
          <cell r="C188">
            <v>0</v>
          </cell>
          <cell r="D188">
            <v>0</v>
          </cell>
          <cell r="E188">
            <v>-7855</v>
          </cell>
        </row>
        <row r="189">
          <cell r="A189">
            <v>421111</v>
          </cell>
          <cell r="B189" t="str">
            <v>GAIN ON LAND SALES-LONG TERM-NONUTILITY</v>
          </cell>
          <cell r="C189">
            <v>-65888</v>
          </cell>
          <cell r="D189">
            <v>65888</v>
          </cell>
          <cell r="E189">
            <v>-53706</v>
          </cell>
        </row>
        <row r="190">
          <cell r="A190">
            <v>426110</v>
          </cell>
          <cell r="B190" t="str">
            <v>CHARIT CONTRIB &amp; DONATNS-INSIDE SRV AREA</v>
          </cell>
          <cell r="C190">
            <v>189201</v>
          </cell>
          <cell r="D190">
            <v>2480784</v>
          </cell>
          <cell r="E190">
            <v>3436998</v>
          </cell>
        </row>
        <row r="191">
          <cell r="A191">
            <v>426300</v>
          </cell>
          <cell r="B191" t="str">
            <v>PENALTIES</v>
          </cell>
          <cell r="C191">
            <v>0</v>
          </cell>
          <cell r="D191">
            <v>0</v>
          </cell>
          <cell r="E191">
            <v>210000</v>
          </cell>
        </row>
        <row r="192">
          <cell r="A192">
            <v>426400</v>
          </cell>
          <cell r="B192" t="str">
            <v>DEDUCT TAX EXPND CVIC,POLIT &amp; RELTD ACT</v>
          </cell>
          <cell r="C192">
            <v>609132</v>
          </cell>
          <cell r="D192">
            <v>731890</v>
          </cell>
          <cell r="E192">
            <v>10368477</v>
          </cell>
        </row>
        <row r="193">
          <cell r="A193">
            <v>426405</v>
          </cell>
          <cell r="B193" t="str">
            <v>EXEC STOCK INCEN-BELOW LINE EXP</v>
          </cell>
          <cell r="C193">
            <v>110660</v>
          </cell>
          <cell r="D193">
            <v>-57933</v>
          </cell>
          <cell r="E193">
            <v>1025764</v>
          </cell>
        </row>
        <row r="194">
          <cell r="A194">
            <v>426420</v>
          </cell>
          <cell r="B194" t="str">
            <v>GOOD GOVERNMENT MANAGEMENT ASSOCIATION</v>
          </cell>
          <cell r="C194">
            <v>2836</v>
          </cell>
          <cell r="D194">
            <v>2965</v>
          </cell>
          <cell r="E194">
            <v>92627</v>
          </cell>
        </row>
        <row r="195">
          <cell r="A195">
            <v>426430</v>
          </cell>
          <cell r="B195" t="str">
            <v>NON-DEDUCT TAX EXPEND-LOCAL LOBBYING</v>
          </cell>
          <cell r="C195">
            <v>93487</v>
          </cell>
          <cell r="D195">
            <v>44286</v>
          </cell>
          <cell r="E195">
            <v>921899</v>
          </cell>
        </row>
        <row r="196">
          <cell r="A196">
            <v>426500</v>
          </cell>
          <cell r="B196" t="str">
            <v>CIVIC &amp; SOCIAL CLUB DUES</v>
          </cell>
          <cell r="C196">
            <v>815</v>
          </cell>
          <cell r="D196">
            <v>57140</v>
          </cell>
          <cell r="E196">
            <v>102677</v>
          </cell>
        </row>
        <row r="197">
          <cell r="A197">
            <v>426510</v>
          </cell>
          <cell r="B197" t="str">
            <v>COMMUNITY SERVICE ACTIVITIES</v>
          </cell>
          <cell r="C197">
            <v>952295</v>
          </cell>
          <cell r="D197">
            <v>1492928</v>
          </cell>
          <cell r="E197">
            <v>10347419</v>
          </cell>
        </row>
        <row r="198">
          <cell r="A198">
            <v>426530</v>
          </cell>
          <cell r="B198" t="str">
            <v>OTHER MISCELLANEOUS INCOME DEDUCTIONS</v>
          </cell>
          <cell r="C198">
            <v>3120</v>
          </cell>
          <cell r="D198">
            <v>72245</v>
          </cell>
          <cell r="E198">
            <v>94978</v>
          </cell>
        </row>
        <row r="199">
          <cell r="A199">
            <v>426540</v>
          </cell>
          <cell r="B199" t="str">
            <v>OTH DEDS-EASE-EASING ASST 4 STRM EMERGC</v>
          </cell>
          <cell r="C199">
            <v>0</v>
          </cell>
          <cell r="D199">
            <v>0</v>
          </cell>
          <cell r="E199">
            <v>600</v>
          </cell>
        </row>
        <row r="200">
          <cell r="A200">
            <v>427006</v>
          </cell>
          <cell r="B200" t="str">
            <v>INTEREST F M B-4.850%-DUE 2-1-13</v>
          </cell>
          <cell r="C200">
            <v>1616667</v>
          </cell>
          <cell r="D200">
            <v>1616667</v>
          </cell>
          <cell r="E200">
            <v>19431663</v>
          </cell>
        </row>
        <row r="201">
          <cell r="A201">
            <v>427007</v>
          </cell>
          <cell r="B201" t="str">
            <v>INTEREST F M B-5.85 %-DUE  2-1-33</v>
          </cell>
          <cell r="C201">
            <v>975000</v>
          </cell>
          <cell r="D201">
            <v>975000</v>
          </cell>
          <cell r="E201">
            <v>11715834</v>
          </cell>
        </row>
        <row r="202">
          <cell r="A202">
            <v>427010</v>
          </cell>
          <cell r="B202" t="str">
            <v>INTEREST F M B-5.40%-DUE 09-01-35</v>
          </cell>
          <cell r="C202">
            <v>1350000</v>
          </cell>
          <cell r="D202">
            <v>1350000</v>
          </cell>
          <cell r="E202">
            <v>16223749</v>
          </cell>
        </row>
        <row r="203">
          <cell r="A203">
            <v>427011</v>
          </cell>
          <cell r="B203" t="str">
            <v>INTEREST F M B-5.625% DUE 04-01-34</v>
          </cell>
          <cell r="C203">
            <v>2343750</v>
          </cell>
          <cell r="D203">
            <v>2343750</v>
          </cell>
          <cell r="E203">
            <v>28164577</v>
          </cell>
        </row>
        <row r="204">
          <cell r="A204">
            <v>427013</v>
          </cell>
          <cell r="B204" t="str">
            <v>INTEREST EXPENSE-FMB-5.65% DUE 02-01-37</v>
          </cell>
          <cell r="C204">
            <v>1883333</v>
          </cell>
          <cell r="D204">
            <v>1883333</v>
          </cell>
          <cell r="E204">
            <v>22631663</v>
          </cell>
        </row>
        <row r="205">
          <cell r="A205">
            <v>427014</v>
          </cell>
          <cell r="B205" t="str">
            <v>INTEREST EXPENSE-FMB-6.20% DUE 06-01-36</v>
          </cell>
          <cell r="C205">
            <v>1550000</v>
          </cell>
          <cell r="D205">
            <v>1550000</v>
          </cell>
          <cell r="E205">
            <v>18623749</v>
          </cell>
        </row>
        <row r="206">
          <cell r="A206">
            <v>427015</v>
          </cell>
          <cell r="B206" t="str">
            <v>INTEREST EXPENSE-FMB-5.85%, DUE 5-01-37</v>
          </cell>
          <cell r="C206">
            <v>1462500</v>
          </cell>
          <cell r="D206">
            <v>1462500</v>
          </cell>
          <cell r="E206">
            <v>17573749</v>
          </cell>
        </row>
        <row r="207">
          <cell r="A207">
            <v>427016</v>
          </cell>
          <cell r="B207" t="str">
            <v>INTEREST EXPENSE-FMB 5.55% DUE 11-01-17</v>
          </cell>
          <cell r="C207">
            <v>1387500</v>
          </cell>
          <cell r="D207">
            <v>1387500</v>
          </cell>
          <cell r="E207">
            <v>16673749</v>
          </cell>
        </row>
        <row r="208">
          <cell r="A208">
            <v>427017</v>
          </cell>
          <cell r="B208" t="str">
            <v>INTEREST EXPENSE-FMB-5.95% DUE 02/01/38</v>
          </cell>
          <cell r="C208">
            <v>2975000</v>
          </cell>
          <cell r="D208">
            <v>2975000</v>
          </cell>
          <cell r="E208">
            <v>35747491</v>
          </cell>
        </row>
        <row r="209">
          <cell r="A209">
            <v>427018</v>
          </cell>
          <cell r="B209" t="str">
            <v>INTEREST EXPENSE-FMB-5.96% DUE 04/01/39</v>
          </cell>
          <cell r="C209">
            <v>2483333</v>
          </cell>
          <cell r="D209">
            <v>2483333</v>
          </cell>
          <cell r="E209">
            <v>29829571</v>
          </cell>
        </row>
        <row r="210">
          <cell r="A210">
            <v>427019</v>
          </cell>
          <cell r="B210" t="str">
            <v>INTEREST EXPENSE FMB-5.69% DUE 2/1/40</v>
          </cell>
          <cell r="C210">
            <v>2370833</v>
          </cell>
          <cell r="D210">
            <v>2370833</v>
          </cell>
          <cell r="E210">
            <v>25450572</v>
          </cell>
        </row>
        <row r="211">
          <cell r="A211">
            <v>427020</v>
          </cell>
          <cell r="B211" t="str">
            <v>INTEREST EXP-FMB 4.95% DUE 06/01/2035</v>
          </cell>
          <cell r="C211">
            <v>1237500</v>
          </cell>
          <cell r="D211">
            <v>1237500</v>
          </cell>
          <cell r="E211">
            <v>14873749</v>
          </cell>
        </row>
        <row r="212">
          <cell r="A212">
            <v>427043</v>
          </cell>
          <cell r="B212" t="str">
            <v>INTEREST F M B-5.65% DUE 02-01-2035</v>
          </cell>
          <cell r="C212">
            <v>1130000</v>
          </cell>
          <cell r="D212">
            <v>1130000</v>
          </cell>
          <cell r="E212">
            <v>13579000</v>
          </cell>
        </row>
        <row r="213">
          <cell r="A213">
            <v>427044</v>
          </cell>
          <cell r="B213" t="str">
            <v>INTEREST F M B-5.95% DUE 10-1-33</v>
          </cell>
          <cell r="C213">
            <v>1487500</v>
          </cell>
          <cell r="D213">
            <v>1487500</v>
          </cell>
          <cell r="E213">
            <v>17873749</v>
          </cell>
        </row>
        <row r="214">
          <cell r="A214">
            <v>427045</v>
          </cell>
          <cell r="B214" t="str">
            <v>INTEREST F M B- 5.250% DUE 2-1-41</v>
          </cell>
          <cell r="C214">
            <v>0</v>
          </cell>
          <cell r="D214">
            <v>1283333</v>
          </cell>
          <cell r="E214">
            <v>1283333</v>
          </cell>
        </row>
        <row r="215">
          <cell r="A215">
            <v>427075</v>
          </cell>
          <cell r="B215" t="str">
            <v>INTEREST LTD-JAX PCRRB DUE 9-1-2024 '94</v>
          </cell>
          <cell r="C215">
            <v>11924</v>
          </cell>
          <cell r="D215">
            <v>12290</v>
          </cell>
          <cell r="E215">
            <v>221688</v>
          </cell>
        </row>
        <row r="216">
          <cell r="A216">
            <v>427076</v>
          </cell>
          <cell r="B216" t="str">
            <v>INTEREST F M B-5.850%-DUE 2-1-33</v>
          </cell>
          <cell r="C216">
            <v>3745</v>
          </cell>
          <cell r="D216">
            <v>3940</v>
          </cell>
          <cell r="E216">
            <v>55964</v>
          </cell>
        </row>
        <row r="217">
          <cell r="A217">
            <v>427078</v>
          </cell>
          <cell r="B217" t="str">
            <v>INTEREST LTD-DADE IDRR DUE 6-1-2021 '93</v>
          </cell>
          <cell r="C217">
            <v>9952</v>
          </cell>
          <cell r="D217">
            <v>55990</v>
          </cell>
          <cell r="E217">
            <v>216929</v>
          </cell>
        </row>
        <row r="218">
          <cell r="A218">
            <v>427079</v>
          </cell>
          <cell r="B218" t="str">
            <v>INTEREST LTD-PUT PCRRB DUE 9-1-2024 '94</v>
          </cell>
          <cell r="C218">
            <v>1016</v>
          </cell>
          <cell r="D218">
            <v>1069</v>
          </cell>
          <cell r="E218">
            <v>18456</v>
          </cell>
        </row>
        <row r="219">
          <cell r="A219">
            <v>427083</v>
          </cell>
          <cell r="B219" t="str">
            <v>INTEREST L T D-JPA DUE 5-1-27-SR 1992</v>
          </cell>
          <cell r="C219">
            <v>7342</v>
          </cell>
          <cell r="D219">
            <v>7567</v>
          </cell>
          <cell r="E219">
            <v>134493</v>
          </cell>
        </row>
        <row r="220">
          <cell r="A220">
            <v>427104</v>
          </cell>
          <cell r="B220" t="str">
            <v>INTEREST F M B-5.875%-DUE 04-1-2009</v>
          </cell>
          <cell r="C220">
            <v>0</v>
          </cell>
          <cell r="D220">
            <v>0</v>
          </cell>
          <cell r="E220">
            <v>10006</v>
          </cell>
        </row>
        <row r="221">
          <cell r="A221">
            <v>427311</v>
          </cell>
          <cell r="B221" t="str">
            <v>INT EXP-VAR DADE IDA PCRRB '95 04-01-20</v>
          </cell>
          <cell r="C221">
            <v>1871</v>
          </cell>
          <cell r="D221">
            <v>10596</v>
          </cell>
          <cell r="E221">
            <v>39877</v>
          </cell>
        </row>
        <row r="222">
          <cell r="A222">
            <v>427312</v>
          </cell>
          <cell r="B222" t="str">
            <v>INT EXP-VAR JAX PCRRB SR 95 DUE 05-1-29</v>
          </cell>
          <cell r="C222">
            <v>11256</v>
          </cell>
          <cell r="D222">
            <v>11797</v>
          </cell>
          <cell r="E222">
            <v>163731</v>
          </cell>
        </row>
        <row r="223">
          <cell r="A223">
            <v>427313</v>
          </cell>
          <cell r="B223" t="str">
            <v>INT EXP-VAR MARTIN PCRRB DUE 07-15-22</v>
          </cell>
          <cell r="C223">
            <v>9633</v>
          </cell>
          <cell r="D223">
            <v>23152</v>
          </cell>
          <cell r="E223">
            <v>348041</v>
          </cell>
        </row>
        <row r="224">
          <cell r="A224">
            <v>427315</v>
          </cell>
          <cell r="B224" t="str">
            <v>INT EXP-ST LUC PCRRB-DUE 9/1/28-VAR RATE</v>
          </cell>
          <cell r="C224">
            <v>69632</v>
          </cell>
          <cell r="D224">
            <v>59136</v>
          </cell>
          <cell r="E224">
            <v>887087</v>
          </cell>
        </row>
        <row r="225">
          <cell r="A225">
            <v>427317</v>
          </cell>
          <cell r="B225" t="str">
            <v>INT EXP-ST LUC SWD 2003 VAR-DUE 5-1-24</v>
          </cell>
          <cell r="C225">
            <v>19599</v>
          </cell>
          <cell r="D225">
            <v>20700</v>
          </cell>
          <cell r="E225">
            <v>282975</v>
          </cell>
        </row>
        <row r="226">
          <cell r="A226">
            <v>427318</v>
          </cell>
          <cell r="B226" t="str">
            <v>INT EXP-DADE SWD 2003 VAR-DUE 2-1-23</v>
          </cell>
          <cell r="C226">
            <v>3732</v>
          </cell>
          <cell r="D226">
            <v>3941</v>
          </cell>
          <cell r="E226">
            <v>83364</v>
          </cell>
        </row>
        <row r="227">
          <cell r="A227">
            <v>427552</v>
          </cell>
          <cell r="B227" t="str">
            <v>INT LTD 5.0530% 2-1-13</v>
          </cell>
          <cell r="C227">
            <v>12457</v>
          </cell>
          <cell r="D227">
            <v>12457</v>
          </cell>
          <cell r="E227">
            <v>821957</v>
          </cell>
        </row>
        <row r="228">
          <cell r="A228">
            <v>427553</v>
          </cell>
          <cell r="B228" t="str">
            <v>INT LTD 5.0440% 8-1-15</v>
          </cell>
          <cell r="C228">
            <v>588467</v>
          </cell>
          <cell r="D228">
            <v>588467</v>
          </cell>
          <cell r="E228">
            <v>7061600</v>
          </cell>
        </row>
        <row r="229">
          <cell r="A229">
            <v>427554</v>
          </cell>
          <cell r="B229" t="str">
            <v>INT LTD 5.1273% 8-1-17</v>
          </cell>
          <cell r="C229">
            <v>427275</v>
          </cell>
          <cell r="D229">
            <v>427275</v>
          </cell>
          <cell r="E229">
            <v>5127300</v>
          </cell>
        </row>
        <row r="230">
          <cell r="A230">
            <v>427555</v>
          </cell>
          <cell r="B230" t="str">
            <v>INT LTD 5.2555% 8-1-21</v>
          </cell>
          <cell r="C230">
            <v>1261320</v>
          </cell>
          <cell r="D230">
            <v>1261320</v>
          </cell>
          <cell r="E230">
            <v>15135840</v>
          </cell>
        </row>
        <row r="231">
          <cell r="A231">
            <v>427970</v>
          </cell>
          <cell r="B231" t="str">
            <v>INTEREST_EXPENSE-WEST_COUNTY</v>
          </cell>
          <cell r="C231">
            <v>261969</v>
          </cell>
          <cell r="D231">
            <v>261969</v>
          </cell>
          <cell r="E231">
            <v>3086033</v>
          </cell>
        </row>
        <row r="232">
          <cell r="A232">
            <v>427971</v>
          </cell>
          <cell r="B232" t="str">
            <v>CAPITALIZED_INTEREST-WEST_COUNTY</v>
          </cell>
          <cell r="C232">
            <v>-261969</v>
          </cell>
          <cell r="D232">
            <v>-261969</v>
          </cell>
          <cell r="E232">
            <v>-3086033</v>
          </cell>
        </row>
        <row r="233">
          <cell r="A233">
            <v>428006</v>
          </cell>
          <cell r="B233" t="str">
            <v>AMORT DEBT DISC &amp; EXP-FMB 4.850%-27-1-13</v>
          </cell>
          <cell r="C233">
            <v>36389</v>
          </cell>
          <cell r="D233">
            <v>36389</v>
          </cell>
          <cell r="E233">
            <v>436664</v>
          </cell>
        </row>
        <row r="234">
          <cell r="A234">
            <v>428007</v>
          </cell>
          <cell r="B234" t="str">
            <v>AMORT DEBT DISC &amp; EXP-FMB 5.850%-02-1-33</v>
          </cell>
          <cell r="C234">
            <v>8627</v>
          </cell>
          <cell r="D234">
            <v>8627</v>
          </cell>
          <cell r="E234">
            <v>103524</v>
          </cell>
        </row>
        <row r="235">
          <cell r="A235">
            <v>428011</v>
          </cell>
          <cell r="B235" t="str">
            <v>AMORT DEBT DISC/EXP-FMB 5.625% 04-01-34</v>
          </cell>
          <cell r="C235">
            <v>23331</v>
          </cell>
          <cell r="D235">
            <v>23331</v>
          </cell>
          <cell r="E235">
            <v>279970</v>
          </cell>
        </row>
        <row r="236">
          <cell r="A236">
            <v>428012</v>
          </cell>
          <cell r="B236" t="str">
            <v>AMORT DEBT DISC &amp; EXP-FMB 5.400% 9-1-35</v>
          </cell>
          <cell r="C236">
            <v>15627</v>
          </cell>
          <cell r="D236">
            <v>15627</v>
          </cell>
          <cell r="E236">
            <v>187529</v>
          </cell>
        </row>
        <row r="237">
          <cell r="A237">
            <v>428013</v>
          </cell>
          <cell r="B237" t="str">
            <v>AMT DBT DSC &amp; EXP-FMB-5.650% DUE 2/1/37</v>
          </cell>
          <cell r="C237">
            <v>22413</v>
          </cell>
          <cell r="D237">
            <v>22413</v>
          </cell>
          <cell r="E237">
            <v>268960</v>
          </cell>
        </row>
        <row r="238">
          <cell r="A238">
            <v>428014</v>
          </cell>
          <cell r="B238" t="str">
            <v>AMT DBT DSC &amp; EXP-FMB-6.20% DUE 06-01-36</v>
          </cell>
          <cell r="C238">
            <v>12271</v>
          </cell>
          <cell r="D238">
            <v>12271</v>
          </cell>
          <cell r="E238">
            <v>147252</v>
          </cell>
        </row>
        <row r="239">
          <cell r="A239">
            <v>428015</v>
          </cell>
          <cell r="B239" t="str">
            <v>AMT DBT DSC &amp; EXP-FMB-5.85%, DUE 5-1-37</v>
          </cell>
          <cell r="C239">
            <v>13030</v>
          </cell>
          <cell r="D239">
            <v>13030</v>
          </cell>
          <cell r="E239">
            <v>156356</v>
          </cell>
        </row>
        <row r="240">
          <cell r="A240">
            <v>428016</v>
          </cell>
          <cell r="B240" t="str">
            <v>AMT DBT DSC &amp; EXP-FMB-5.55% DUE 11-1-17</v>
          </cell>
          <cell r="C240">
            <v>29873</v>
          </cell>
          <cell r="D240">
            <v>29873</v>
          </cell>
          <cell r="E240">
            <v>358475</v>
          </cell>
        </row>
        <row r="241">
          <cell r="A241">
            <v>428017</v>
          </cell>
          <cell r="B241" t="str">
            <v>AMT  DBT DSC &amp; EXP-FMB-5.95% DUE 2/1/38</v>
          </cell>
          <cell r="C241">
            <v>30779</v>
          </cell>
          <cell r="D241">
            <v>30779</v>
          </cell>
          <cell r="E241">
            <v>369348</v>
          </cell>
        </row>
        <row r="242">
          <cell r="A242">
            <v>428018</v>
          </cell>
          <cell r="B242" t="str">
            <v>AMRT DBT DSC &amp; EXP-FMB-5.96% DUE 4/01/39</v>
          </cell>
          <cell r="C242">
            <v>19388</v>
          </cell>
          <cell r="D242">
            <v>19388</v>
          </cell>
          <cell r="E242">
            <v>232611</v>
          </cell>
        </row>
        <row r="243">
          <cell r="A243">
            <v>428019</v>
          </cell>
          <cell r="B243" t="str">
            <v>AMORT DBT DSC &amp; EXP-FMB 5.69%-DUE 2/1/40</v>
          </cell>
          <cell r="C243">
            <v>20935</v>
          </cell>
          <cell r="D243">
            <v>21344</v>
          </cell>
          <cell r="E243">
            <v>272158</v>
          </cell>
        </row>
        <row r="244">
          <cell r="A244">
            <v>428020</v>
          </cell>
          <cell r="B244" t="str">
            <v>AMT DBT DSC &amp; EXP-FMB 4.95% DUE 6/01/35</v>
          </cell>
          <cell r="C244">
            <v>18133</v>
          </cell>
          <cell r="D244">
            <v>18133</v>
          </cell>
          <cell r="E244">
            <v>217599</v>
          </cell>
        </row>
        <row r="245">
          <cell r="A245">
            <v>428043</v>
          </cell>
          <cell r="B245" t="str">
            <v>AMORT DEBT DISC &amp; EXP-FMB 5.65% 02-1-35</v>
          </cell>
          <cell r="C245">
            <v>10819</v>
          </cell>
          <cell r="D245">
            <v>10819</v>
          </cell>
          <cell r="E245">
            <v>129826</v>
          </cell>
        </row>
        <row r="246">
          <cell r="A246">
            <v>428044</v>
          </cell>
          <cell r="B246" t="str">
            <v>AMORT DEBT DISC &amp; EXP-FMB 5.95% 10-1-33</v>
          </cell>
          <cell r="C246">
            <v>20357</v>
          </cell>
          <cell r="D246">
            <v>20357</v>
          </cell>
          <cell r="E246">
            <v>244289</v>
          </cell>
        </row>
        <row r="247">
          <cell r="A247">
            <v>428045</v>
          </cell>
          <cell r="B247" t="str">
            <v>AMORT DEBT DISC &amp; EXP-FMB  5.250% 2-1-41</v>
          </cell>
          <cell r="C247">
            <v>0</v>
          </cell>
          <cell r="D247">
            <v>17934</v>
          </cell>
          <cell r="E247">
            <v>17934</v>
          </cell>
        </row>
        <row r="248">
          <cell r="A248">
            <v>428075</v>
          </cell>
          <cell r="B248" t="str">
            <v>AMORT DEBT DISC/EXP-JAX  SRS 94 9-1-24</v>
          </cell>
          <cell r="C248">
            <v>1084</v>
          </cell>
          <cell r="D248">
            <v>1084</v>
          </cell>
          <cell r="E248">
            <v>13007</v>
          </cell>
        </row>
        <row r="249">
          <cell r="A249">
            <v>428076</v>
          </cell>
          <cell r="B249" t="str">
            <v>AMORT DEBT DISC/EXP-MNTE SRS 94 9-1-24</v>
          </cell>
          <cell r="C249">
            <v>360</v>
          </cell>
          <cell r="D249">
            <v>360</v>
          </cell>
          <cell r="E249">
            <v>4320</v>
          </cell>
        </row>
        <row r="250">
          <cell r="A250">
            <v>428078</v>
          </cell>
          <cell r="B250" t="str">
            <v>AMORT DEBT DISC/EXP-DADE SRS 93 6-1-21</v>
          </cell>
          <cell r="C250">
            <v>2154</v>
          </cell>
          <cell r="D250">
            <v>2154</v>
          </cell>
          <cell r="E250">
            <v>25844</v>
          </cell>
        </row>
        <row r="251">
          <cell r="A251">
            <v>428079</v>
          </cell>
          <cell r="B251" t="str">
            <v>AMORT DEBT DISC/EXP-PUTN SRS 94 9-1-24</v>
          </cell>
          <cell r="C251">
            <v>226</v>
          </cell>
          <cell r="D251">
            <v>226</v>
          </cell>
          <cell r="E251">
            <v>2717</v>
          </cell>
        </row>
        <row r="252">
          <cell r="A252">
            <v>428083</v>
          </cell>
          <cell r="B252" t="str">
            <v>AMORT DEBT DISC &amp; EXP-JPA SR 92 5-1-27</v>
          </cell>
          <cell r="C252">
            <v>883</v>
          </cell>
          <cell r="D252">
            <v>883</v>
          </cell>
          <cell r="E252">
            <v>10596</v>
          </cell>
        </row>
        <row r="253">
          <cell r="A253">
            <v>428205</v>
          </cell>
          <cell r="B253" t="str">
            <v>AMT LOSS/REQ DBT-PSL SRS '92 DUE 5-1-19</v>
          </cell>
          <cell r="C253">
            <v>1018</v>
          </cell>
          <cell r="D253">
            <v>1018</v>
          </cell>
          <cell r="E253">
            <v>12219</v>
          </cell>
        </row>
        <row r="254">
          <cell r="A254">
            <v>428206</v>
          </cell>
          <cell r="B254" t="str">
            <v>AMT LOSS/REQ DBT-PSL SRS '93 DUE 1-1-26</v>
          </cell>
          <cell r="C254">
            <v>1234</v>
          </cell>
          <cell r="D254">
            <v>1234</v>
          </cell>
          <cell r="E254">
            <v>14812</v>
          </cell>
        </row>
        <row r="255">
          <cell r="A255">
            <v>428207</v>
          </cell>
          <cell r="B255" t="str">
            <v>AMT LSS/REQ DBT-PSL SRS '94A DUE 7-1-29</v>
          </cell>
          <cell r="C255">
            <v>887</v>
          </cell>
          <cell r="D255">
            <v>887</v>
          </cell>
          <cell r="E255">
            <v>10644</v>
          </cell>
        </row>
        <row r="256">
          <cell r="A256">
            <v>428208</v>
          </cell>
          <cell r="B256" t="str">
            <v>AMT LOSS/REAQ DBT-FMB 7.875% DUE 01-1-13</v>
          </cell>
          <cell r="C256">
            <v>76922</v>
          </cell>
          <cell r="D256">
            <v>76922</v>
          </cell>
          <cell r="E256">
            <v>923068</v>
          </cell>
        </row>
        <row r="257">
          <cell r="A257">
            <v>428209</v>
          </cell>
          <cell r="B257" t="str">
            <v>AMT LOS/REQ DBT-PSL FMB 7.50% DUE 7-1-20</v>
          </cell>
          <cell r="C257">
            <v>1652</v>
          </cell>
          <cell r="D257">
            <v>1652</v>
          </cell>
          <cell r="E257">
            <v>19821</v>
          </cell>
        </row>
        <row r="258">
          <cell r="A258">
            <v>428210</v>
          </cell>
          <cell r="B258" t="str">
            <v>AMT LOS/REQ DBT-PSL SOLID WASTE SRS '93</v>
          </cell>
          <cell r="C258">
            <v>477</v>
          </cell>
          <cell r="D258">
            <v>477</v>
          </cell>
          <cell r="E258">
            <v>5723</v>
          </cell>
        </row>
        <row r="259">
          <cell r="A259">
            <v>428211</v>
          </cell>
          <cell r="B259" t="str">
            <v>AMT LOS/REQ DBT-FMB 7.150% DUE 02-01-23</v>
          </cell>
          <cell r="C259">
            <v>6790</v>
          </cell>
          <cell r="D259">
            <v>6790</v>
          </cell>
          <cell r="E259">
            <v>81485</v>
          </cell>
        </row>
        <row r="260">
          <cell r="A260">
            <v>428212</v>
          </cell>
          <cell r="B260" t="str">
            <v>AMT LOS/REQ DBT-FMB 6.70% DUE 05-01-2027</v>
          </cell>
          <cell r="C260">
            <v>2366</v>
          </cell>
          <cell r="D260">
            <v>2366</v>
          </cell>
          <cell r="E260">
            <v>28398</v>
          </cell>
        </row>
        <row r="261">
          <cell r="A261">
            <v>428213</v>
          </cell>
          <cell r="B261" t="str">
            <v>AMT LOS/REQ DBT-MARTIN FMB 7.30% 7-1-20</v>
          </cell>
          <cell r="C261">
            <v>12100</v>
          </cell>
          <cell r="D261">
            <v>12100</v>
          </cell>
          <cell r="E261">
            <v>145198</v>
          </cell>
        </row>
        <row r="262">
          <cell r="A262">
            <v>428214</v>
          </cell>
          <cell r="B262" t="str">
            <v>AMT LOS/REQ DBT-MRT PCRRB SRS 94 9-1-24</v>
          </cell>
          <cell r="C262">
            <v>377</v>
          </cell>
          <cell r="D262">
            <v>377</v>
          </cell>
          <cell r="E262">
            <v>4527</v>
          </cell>
        </row>
        <row r="263">
          <cell r="A263">
            <v>428215</v>
          </cell>
          <cell r="B263" t="str">
            <v>AMT LSS/REQ DBT-PSL SRS '94B DUE 7-1-29</v>
          </cell>
          <cell r="C263">
            <v>470</v>
          </cell>
          <cell r="D263">
            <v>470</v>
          </cell>
          <cell r="E263">
            <v>5636</v>
          </cell>
        </row>
        <row r="264">
          <cell r="A264">
            <v>428216</v>
          </cell>
          <cell r="B264" t="str">
            <v>AMT LSS/REQ DBT-PSL SRS '95  DUE 3-1-27</v>
          </cell>
          <cell r="C264">
            <v>835</v>
          </cell>
          <cell r="D264">
            <v>835</v>
          </cell>
          <cell r="E264">
            <v>10023</v>
          </cell>
        </row>
        <row r="265">
          <cell r="A265">
            <v>428217</v>
          </cell>
          <cell r="B265" t="str">
            <v>AMT LOSS/REQ DBT-ST LUCIE DUE 1/15/25</v>
          </cell>
          <cell r="C265">
            <v>644</v>
          </cell>
          <cell r="D265">
            <v>644</v>
          </cell>
          <cell r="E265">
            <v>7734</v>
          </cell>
        </row>
        <row r="266">
          <cell r="A266">
            <v>428220</v>
          </cell>
          <cell r="B266" t="str">
            <v>AMT LOS/REQ DBT-FMB 7.75%  DUE 02-01-23</v>
          </cell>
          <cell r="C266">
            <v>26488</v>
          </cell>
          <cell r="D266">
            <v>26488</v>
          </cell>
          <cell r="E266">
            <v>317862</v>
          </cell>
        </row>
        <row r="267">
          <cell r="A267">
            <v>428221</v>
          </cell>
          <cell r="B267" t="str">
            <v>AMT LOS/REQ DBT-FMB 7.30%  DUE 04-01-16</v>
          </cell>
          <cell r="C267">
            <v>58642</v>
          </cell>
          <cell r="D267">
            <v>58642</v>
          </cell>
          <cell r="E267">
            <v>703707</v>
          </cell>
        </row>
        <row r="268">
          <cell r="A268">
            <v>428222</v>
          </cell>
          <cell r="B268" t="str">
            <v>AMT LOS/REQ DBT-FMB 7.625% DUE 06-01-24</v>
          </cell>
          <cell r="C268">
            <v>34912</v>
          </cell>
          <cell r="D268">
            <v>34912</v>
          </cell>
          <cell r="E268">
            <v>418947</v>
          </cell>
        </row>
        <row r="269">
          <cell r="A269">
            <v>428223</v>
          </cell>
          <cell r="B269" t="str">
            <v>AMT LOS/REQ DBT-MRTN SLDWST 92 01-01-27</v>
          </cell>
          <cell r="C269">
            <v>344</v>
          </cell>
          <cell r="D269">
            <v>344</v>
          </cell>
          <cell r="E269">
            <v>4129</v>
          </cell>
        </row>
        <row r="270">
          <cell r="A270">
            <v>428224</v>
          </cell>
          <cell r="B270" t="str">
            <v>AMT LOS/REQ DBT-STL B SLDWS 2000 7-15-24</v>
          </cell>
          <cell r="C270">
            <v>1102</v>
          </cell>
          <cell r="D270">
            <v>1102</v>
          </cell>
          <cell r="E270">
            <v>13230</v>
          </cell>
        </row>
        <row r="271">
          <cell r="A271">
            <v>428225</v>
          </cell>
          <cell r="B271" t="str">
            <v>AMT LOSS REACQ DBT-FMB 7% DUE 09/01/25</v>
          </cell>
          <cell r="C271">
            <v>17010</v>
          </cell>
          <cell r="D271">
            <v>17010</v>
          </cell>
          <cell r="E271">
            <v>204121</v>
          </cell>
        </row>
        <row r="272">
          <cell r="A272">
            <v>428226</v>
          </cell>
          <cell r="B272" t="str">
            <v>AMT LOSS REACQ DBT-FMB 7.05% 12/01/2026</v>
          </cell>
          <cell r="C272">
            <v>17369</v>
          </cell>
          <cell r="D272">
            <v>17369</v>
          </cell>
          <cell r="E272">
            <v>208433</v>
          </cell>
        </row>
        <row r="273">
          <cell r="A273">
            <v>428227</v>
          </cell>
          <cell r="B273" t="str">
            <v>AMT LOSS/REQ DBT-DADE 7.15% DUE 2/1/23</v>
          </cell>
          <cell r="C273">
            <v>1969</v>
          </cell>
          <cell r="D273">
            <v>1969</v>
          </cell>
          <cell r="E273">
            <v>23628</v>
          </cell>
        </row>
        <row r="274">
          <cell r="A274">
            <v>428228</v>
          </cell>
          <cell r="B274" t="str">
            <v>AMT LOSS/REQ DBT-BRWD 7.15% DUE 2/1/23</v>
          </cell>
          <cell r="C274">
            <v>618</v>
          </cell>
          <cell r="D274">
            <v>618</v>
          </cell>
          <cell r="E274">
            <v>7413</v>
          </cell>
        </row>
        <row r="275">
          <cell r="A275">
            <v>428311</v>
          </cell>
          <cell r="B275" t="str">
            <v>AMT DBT EXP-VAR DADE IDA PCRRB 4-01-20</v>
          </cell>
          <cell r="C275">
            <v>605</v>
          </cell>
          <cell r="D275">
            <v>605</v>
          </cell>
          <cell r="E275">
            <v>7260</v>
          </cell>
        </row>
        <row r="276">
          <cell r="A276">
            <v>428312</v>
          </cell>
          <cell r="B276" t="str">
            <v>AMT DBT EXP-VAR JAX PCRRB '95 05-01-29</v>
          </cell>
          <cell r="C276">
            <v>849</v>
          </cell>
          <cell r="D276">
            <v>849</v>
          </cell>
          <cell r="E276">
            <v>10183</v>
          </cell>
        </row>
        <row r="277">
          <cell r="A277">
            <v>428313</v>
          </cell>
          <cell r="B277" t="str">
            <v>AMT DBT EXP-VAR MARTIN PCRRB 07-15-22</v>
          </cell>
          <cell r="C277">
            <v>1863</v>
          </cell>
          <cell r="D277">
            <v>1863</v>
          </cell>
          <cell r="E277">
            <v>22351</v>
          </cell>
        </row>
        <row r="278">
          <cell r="A278">
            <v>428315</v>
          </cell>
          <cell r="B278" t="str">
            <v>AMT DBT EXP-ST LUC PCRRB-DUE 9/1/28</v>
          </cell>
          <cell r="C278">
            <v>1697</v>
          </cell>
          <cell r="D278">
            <v>1697</v>
          </cell>
          <cell r="E278">
            <v>20369</v>
          </cell>
        </row>
        <row r="279">
          <cell r="A279">
            <v>428317</v>
          </cell>
          <cell r="B279" t="str">
            <v>AMT DBT DSC/EXP-PSL SWD 2003 VAR-5-1-24</v>
          </cell>
          <cell r="C279">
            <v>1755</v>
          </cell>
          <cell r="D279">
            <v>1755</v>
          </cell>
          <cell r="E279">
            <v>21054</v>
          </cell>
        </row>
        <row r="280">
          <cell r="A280">
            <v>428318</v>
          </cell>
          <cell r="B280" t="str">
            <v>AMT DBT DSC/EXP-DADE SWD '03 VAR-2-1-23</v>
          </cell>
          <cell r="C280">
            <v>1375</v>
          </cell>
          <cell r="D280">
            <v>1375</v>
          </cell>
          <cell r="E280">
            <v>16502</v>
          </cell>
        </row>
        <row r="281">
          <cell r="A281">
            <v>428552</v>
          </cell>
          <cell r="B281" t="str">
            <v>AMORT DBT EXP-SEC SR BD-5.0530%-2-1-2013</v>
          </cell>
          <cell r="C281">
            <v>32816</v>
          </cell>
          <cell r="D281">
            <v>32816</v>
          </cell>
          <cell r="E281">
            <v>393797</v>
          </cell>
        </row>
        <row r="282">
          <cell r="A282">
            <v>428553</v>
          </cell>
          <cell r="B282" t="str">
            <v>AMORT DBT EXP-SEC SR BD-5.0440%-8-1-2015</v>
          </cell>
          <cell r="C282">
            <v>22230</v>
          </cell>
          <cell r="D282">
            <v>22230</v>
          </cell>
          <cell r="E282">
            <v>266766</v>
          </cell>
        </row>
        <row r="283">
          <cell r="A283">
            <v>428554</v>
          </cell>
          <cell r="B283" t="str">
            <v>AMORT DBT EXP-SEC SR BD-5.1273%-8-1-2017</v>
          </cell>
          <cell r="C283">
            <v>12029</v>
          </cell>
          <cell r="D283">
            <v>12029</v>
          </cell>
          <cell r="E283">
            <v>144354</v>
          </cell>
        </row>
        <row r="284">
          <cell r="A284">
            <v>428555</v>
          </cell>
          <cell r="B284" t="str">
            <v>AMORT DBT EXP-SEC SR BD-5.2555%-8-1-2021</v>
          </cell>
          <cell r="C284">
            <v>23332</v>
          </cell>
          <cell r="D284">
            <v>23332</v>
          </cell>
          <cell r="E284">
            <v>279987</v>
          </cell>
        </row>
        <row r="285">
          <cell r="A285">
            <v>429103</v>
          </cell>
          <cell r="B285" t="str">
            <v>AMORT GAIN REACQ DBT-7.875% DUE 12-1-12</v>
          </cell>
          <cell r="C285">
            <v>-823</v>
          </cell>
          <cell r="D285">
            <v>-823</v>
          </cell>
          <cell r="E285">
            <v>-9873</v>
          </cell>
        </row>
        <row r="286">
          <cell r="A286">
            <v>429104</v>
          </cell>
          <cell r="B286" t="str">
            <v>AMORT GAIN REACQ DBT-7.875% DUE 01-1-13</v>
          </cell>
          <cell r="C286">
            <v>-352</v>
          </cell>
          <cell r="D286">
            <v>-352</v>
          </cell>
          <cell r="E286">
            <v>-4219</v>
          </cell>
        </row>
        <row r="287">
          <cell r="A287">
            <v>429105</v>
          </cell>
          <cell r="B287" t="str">
            <v>AMORT GAIN REACQ DBT-8.500% DUE 01-1-22</v>
          </cell>
          <cell r="C287">
            <v>-347</v>
          </cell>
          <cell r="D287">
            <v>-347</v>
          </cell>
          <cell r="E287">
            <v>-4169</v>
          </cell>
        </row>
        <row r="288">
          <cell r="A288">
            <v>429106</v>
          </cell>
          <cell r="B288" t="str">
            <v>AMORT OF GAIN REACQ DEBT 7.75% 02-01-23</v>
          </cell>
          <cell r="C288">
            <v>-911</v>
          </cell>
          <cell r="D288">
            <v>-911</v>
          </cell>
          <cell r="E288">
            <v>-10932</v>
          </cell>
        </row>
        <row r="289">
          <cell r="A289">
            <v>429107</v>
          </cell>
          <cell r="B289" t="str">
            <v>AMORT GAIN REACQ DBT-8.750% DUE 11-1-25</v>
          </cell>
          <cell r="C289">
            <v>-5673</v>
          </cell>
          <cell r="D289">
            <v>-5673</v>
          </cell>
          <cell r="E289">
            <v>-68078</v>
          </cell>
        </row>
        <row r="290">
          <cell r="A290">
            <v>429108</v>
          </cell>
          <cell r="B290" t="str">
            <v>AMORT GAIN REACQ DBT-7.000% DUE 09-1-25</v>
          </cell>
          <cell r="C290">
            <v>-4674</v>
          </cell>
          <cell r="D290">
            <v>-4674</v>
          </cell>
          <cell r="E290">
            <v>-56089</v>
          </cell>
        </row>
        <row r="291">
          <cell r="A291">
            <v>429109</v>
          </cell>
          <cell r="B291" t="str">
            <v>AMORT GAIN REACQ DBT-7.05% DUE 12-01-26</v>
          </cell>
          <cell r="C291">
            <v>-5731</v>
          </cell>
          <cell r="D291">
            <v>-5731</v>
          </cell>
          <cell r="E291">
            <v>-68768</v>
          </cell>
        </row>
        <row r="292">
          <cell r="A292">
            <v>431100</v>
          </cell>
          <cell r="B292" t="str">
            <v>INTEREST EXPENSE-CUSTOMER DEPOSITS</v>
          </cell>
          <cell r="C292">
            <v>3172649</v>
          </cell>
          <cell r="D292">
            <v>3185732</v>
          </cell>
          <cell r="E292">
            <v>37385003</v>
          </cell>
        </row>
        <row r="293">
          <cell r="A293">
            <v>431470</v>
          </cell>
          <cell r="B293" t="str">
            <v>INTEREST EXPENSE-WHOLESALE REFUNDS</v>
          </cell>
          <cell r="C293">
            <v>1</v>
          </cell>
          <cell r="D293">
            <v>1</v>
          </cell>
          <cell r="E293">
            <v>-210534</v>
          </cell>
        </row>
        <row r="294">
          <cell r="A294">
            <v>431500</v>
          </cell>
          <cell r="B294" t="str">
            <v>INTEREST EXPENSE-OTHER</v>
          </cell>
          <cell r="C294">
            <v>23099</v>
          </cell>
          <cell r="D294">
            <v>22639</v>
          </cell>
          <cell r="E294">
            <v>436743</v>
          </cell>
        </row>
        <row r="295">
          <cell r="A295">
            <v>431515</v>
          </cell>
          <cell r="B295" t="str">
            <v>INTEREST EXPENSE-COMMERCIAL PAPER</v>
          </cell>
          <cell r="C295">
            <v>32987</v>
          </cell>
          <cell r="D295">
            <v>30937</v>
          </cell>
          <cell r="E295">
            <v>1665094</v>
          </cell>
        </row>
        <row r="296">
          <cell r="A296">
            <v>431530</v>
          </cell>
          <cell r="B296" t="str">
            <v>INTEREST EXPENSE-JEA PROJECT</v>
          </cell>
          <cell r="C296">
            <v>0</v>
          </cell>
          <cell r="D296">
            <v>0</v>
          </cell>
          <cell r="E296">
            <v>511</v>
          </cell>
        </row>
        <row r="297">
          <cell r="A297">
            <v>431535</v>
          </cell>
          <cell r="B297" t="str">
            <v>INTEREST EXPENSE-COMMITMENT FEES</v>
          </cell>
          <cell r="C297">
            <v>389296</v>
          </cell>
          <cell r="D297">
            <v>388255</v>
          </cell>
          <cell r="E297">
            <v>3333801</v>
          </cell>
        </row>
        <row r="298">
          <cell r="A298">
            <v>431540</v>
          </cell>
          <cell r="B298" t="str">
            <v>INTEREST EXPENSE-OTHER TAX AUDITS</v>
          </cell>
          <cell r="C298">
            <v>151809</v>
          </cell>
          <cell r="D298">
            <v>151671</v>
          </cell>
          <cell r="E298">
            <v>1675210</v>
          </cell>
        </row>
        <row r="299">
          <cell r="A299">
            <v>431610</v>
          </cell>
          <cell r="B299" t="str">
            <v>INTEREST EXPENSE-MARGIN COLLATRL DEPOST</v>
          </cell>
          <cell r="C299">
            <v>0</v>
          </cell>
          <cell r="D299">
            <v>0</v>
          </cell>
          <cell r="E299">
            <v>-2898</v>
          </cell>
        </row>
        <row r="300">
          <cell r="A300">
            <v>431800</v>
          </cell>
          <cell r="B300" t="str">
            <v>OTH INTEREST EXPENSE-TERM LOAN</v>
          </cell>
          <cell r="C300">
            <v>0</v>
          </cell>
          <cell r="D300">
            <v>31597</v>
          </cell>
          <cell r="E300">
            <v>946926</v>
          </cell>
        </row>
        <row r="301">
          <cell r="A301">
            <v>431810</v>
          </cell>
          <cell r="B301" t="str">
            <v>INTEREST EXPENSE-I/C-GROUP CAPITAL</v>
          </cell>
          <cell r="C301">
            <v>0</v>
          </cell>
          <cell r="D301">
            <v>0</v>
          </cell>
          <cell r="E301">
            <v>-258348</v>
          </cell>
        </row>
        <row r="302">
          <cell r="A302">
            <v>431811</v>
          </cell>
          <cell r="B302" t="str">
            <v>INTEREST EXPENSE OFFSET-I/C-GROUP CAPITL</v>
          </cell>
          <cell r="C302">
            <v>0</v>
          </cell>
          <cell r="D302">
            <v>0</v>
          </cell>
          <cell r="E302">
            <v>258348</v>
          </cell>
        </row>
        <row r="303">
          <cell r="A303">
            <v>431895</v>
          </cell>
          <cell r="B303" t="str">
            <v>CAPITALIZED INTEREST EXPENSE OFFSET</v>
          </cell>
          <cell r="C303">
            <v>0</v>
          </cell>
          <cell r="D303">
            <v>0</v>
          </cell>
          <cell r="E303">
            <v>-10256</v>
          </cell>
        </row>
        <row r="304">
          <cell r="A304">
            <v>431896</v>
          </cell>
          <cell r="B304" t="str">
            <v>INTEREST EXPENSE DUE TO GROUP CAPITAL</v>
          </cell>
          <cell r="C304">
            <v>0</v>
          </cell>
          <cell r="D304">
            <v>0</v>
          </cell>
          <cell r="E304">
            <v>881377</v>
          </cell>
        </row>
        <row r="305">
          <cell r="A305">
            <v>432000</v>
          </cell>
          <cell r="B305" t="str">
            <v>ALLOW. FOR BORROWED FUNDS DURING CONST.</v>
          </cell>
          <cell r="C305">
            <v>-1470373</v>
          </cell>
          <cell r="D305">
            <v>-1285206</v>
          </cell>
          <cell r="E305">
            <v>-13489632</v>
          </cell>
        </row>
        <row r="306">
          <cell r="A306">
            <v>438100</v>
          </cell>
          <cell r="B306" t="str">
            <v>DIV DECL FPL GROUP-CASH</v>
          </cell>
          <cell r="C306">
            <v>0</v>
          </cell>
          <cell r="D306">
            <v>0</v>
          </cell>
          <cell r="E306">
            <v>250000000</v>
          </cell>
        </row>
        <row r="307">
          <cell r="A307">
            <v>440000</v>
          </cell>
          <cell r="B307" t="str">
            <v>RESIDENTAL SALES</v>
          </cell>
          <cell r="C307">
            <v>-383413272</v>
          </cell>
          <cell r="D307">
            <v>-409798483</v>
          </cell>
          <cell r="E307">
            <v>-5560297411</v>
          </cell>
        </row>
        <row r="308">
          <cell r="A308">
            <v>440001</v>
          </cell>
          <cell r="B308" t="str">
            <v>RESIDENTAL SALES-GROSS RECEIPTS TAX</v>
          </cell>
          <cell r="C308">
            <v>-9751506</v>
          </cell>
          <cell r="D308">
            <v>-10432426</v>
          </cell>
          <cell r="E308">
            <v>-135338037</v>
          </cell>
        </row>
        <row r="309">
          <cell r="A309">
            <v>440010</v>
          </cell>
          <cell r="B309" t="str">
            <v>RESIDENTAL SALES-FRANCHISE CHARGE</v>
          </cell>
          <cell r="C309">
            <v>-18800389</v>
          </cell>
          <cell r="D309">
            <v>-19697067</v>
          </cell>
          <cell r="E309">
            <v>-259348239</v>
          </cell>
        </row>
        <row r="310">
          <cell r="A310">
            <v>440018</v>
          </cell>
          <cell r="B310" t="str">
            <v>RESIDENTIAL SALES-FUEL REVENUE REFUND</v>
          </cell>
          <cell r="C310">
            <v>0</v>
          </cell>
          <cell r="D310">
            <v>0</v>
          </cell>
          <cell r="E310">
            <v>231570328</v>
          </cell>
        </row>
        <row r="311">
          <cell r="A311">
            <v>440050</v>
          </cell>
          <cell r="B311" t="str">
            <v>PUBLIC AUTHORITY-DOMESTIC SALES</v>
          </cell>
          <cell r="C311">
            <v>-165390</v>
          </cell>
          <cell r="D311">
            <v>-163170</v>
          </cell>
          <cell r="E311">
            <v>-2060917</v>
          </cell>
        </row>
        <row r="312">
          <cell r="A312">
            <v>440051</v>
          </cell>
          <cell r="B312" t="str">
            <v>RESIDENTAL SALES-PUB AUTH-GR RC TAX</v>
          </cell>
          <cell r="C312">
            <v>-4175</v>
          </cell>
          <cell r="D312">
            <v>-4120</v>
          </cell>
          <cell r="E312">
            <v>-50055</v>
          </cell>
        </row>
        <row r="313">
          <cell r="A313">
            <v>440060</v>
          </cell>
          <cell r="B313" t="str">
            <v>PUB. AUTHORITY-DOMESTIC SALES-FRAN. CHG.</v>
          </cell>
          <cell r="C313">
            <v>-8042</v>
          </cell>
          <cell r="D313">
            <v>-7965</v>
          </cell>
          <cell r="E313">
            <v>-100759</v>
          </cell>
        </row>
        <row r="314">
          <cell r="A314">
            <v>440098</v>
          </cell>
          <cell r="B314" t="str">
            <v>RESIDNTL SALES PUB AUTH-FUEL REVNU REFND</v>
          </cell>
          <cell r="C314">
            <v>0</v>
          </cell>
          <cell r="D314">
            <v>0</v>
          </cell>
          <cell r="E314">
            <v>77973</v>
          </cell>
        </row>
        <row r="315">
          <cell r="A315">
            <v>440100</v>
          </cell>
          <cell r="B315" t="str">
            <v>STORM RCVRY BND/TAX CHARGES-RAF EXCLUSN</v>
          </cell>
          <cell r="C315">
            <v>7739048</v>
          </cell>
          <cell r="D315">
            <v>7890885</v>
          </cell>
          <cell r="E315">
            <v>101636424</v>
          </cell>
        </row>
        <row r="316">
          <cell r="A316">
            <v>440110</v>
          </cell>
          <cell r="B316" t="str">
            <v>STORM RCVRY BND/TAX CHG-RAF EXCLN-OFFSET</v>
          </cell>
          <cell r="C316">
            <v>-7739048</v>
          </cell>
          <cell r="D316">
            <v>-7890885</v>
          </cell>
          <cell r="E316">
            <v>-101636424</v>
          </cell>
        </row>
        <row r="317">
          <cell r="A317">
            <v>440300</v>
          </cell>
          <cell r="B317" t="str">
            <v>RESIDENTIAL LOAD CONTROL CREDITS</v>
          </cell>
          <cell r="C317">
            <v>2772773</v>
          </cell>
          <cell r="D317">
            <v>2598347</v>
          </cell>
          <cell r="E317">
            <v>46520980</v>
          </cell>
        </row>
        <row r="318">
          <cell r="A318">
            <v>442100</v>
          </cell>
          <cell r="B318" t="str">
            <v>COMMERCIAL SALES</v>
          </cell>
          <cell r="C318">
            <v>-249042992</v>
          </cell>
          <cell r="D318">
            <v>-239273068</v>
          </cell>
          <cell r="E318">
            <v>-3059650309</v>
          </cell>
        </row>
        <row r="319">
          <cell r="A319">
            <v>442101</v>
          </cell>
          <cell r="B319" t="str">
            <v>COMMERCIAL SALES-GROSS RECEIPTS TAX-1%</v>
          </cell>
          <cell r="C319">
            <v>-6338941</v>
          </cell>
          <cell r="D319">
            <v>-6089782</v>
          </cell>
          <cell r="E319">
            <v>-74503018</v>
          </cell>
        </row>
        <row r="320">
          <cell r="A320">
            <v>442110</v>
          </cell>
          <cell r="B320" t="str">
            <v>COMMERCIAL SALES-FRANCHISE CHARGE</v>
          </cell>
          <cell r="C320">
            <v>-12803535</v>
          </cell>
          <cell r="D320">
            <v>-12265982</v>
          </cell>
          <cell r="E320">
            <v>-150710987</v>
          </cell>
        </row>
        <row r="321">
          <cell r="A321">
            <v>442118</v>
          </cell>
          <cell r="B321" t="str">
            <v>COMMERCIAL_SALES-FUEL_REVENUE_REFUND</v>
          </cell>
          <cell r="C321">
            <v>0</v>
          </cell>
          <cell r="D321">
            <v>0</v>
          </cell>
          <cell r="E321">
            <v>129895116</v>
          </cell>
        </row>
        <row r="322">
          <cell r="A322">
            <v>442150</v>
          </cell>
          <cell r="B322" t="str">
            <v>PUBLIC AUTHORITY-GENERAL SALES</v>
          </cell>
          <cell r="C322">
            <v>-55773689</v>
          </cell>
          <cell r="D322">
            <v>-52845804</v>
          </cell>
          <cell r="E322">
            <v>-664526554</v>
          </cell>
        </row>
        <row r="323">
          <cell r="A323">
            <v>442151</v>
          </cell>
          <cell r="B323" t="str">
            <v>COMMERCIAL SALES-PUB AUTH-GR RC TAX-1%</v>
          </cell>
          <cell r="C323">
            <v>-1428567</v>
          </cell>
          <cell r="D323">
            <v>-1353502</v>
          </cell>
          <cell r="E323">
            <v>-16274745</v>
          </cell>
        </row>
        <row r="324">
          <cell r="A324">
            <v>442160</v>
          </cell>
          <cell r="B324" t="str">
            <v>PUB. AUTHORITY-GEN. SALES-FRANCHISE CHG.</v>
          </cell>
          <cell r="C324">
            <v>-2799758</v>
          </cell>
          <cell r="D324">
            <v>-2635438</v>
          </cell>
          <cell r="E324">
            <v>-31890372</v>
          </cell>
        </row>
        <row r="325">
          <cell r="A325">
            <v>442190</v>
          </cell>
          <cell r="B325" t="str">
            <v>GS_RATE_CLAS_LOAD_CNTL_PRJ-REVNUE_2_&amp;_B</v>
          </cell>
          <cell r="C325">
            <v>35267</v>
          </cell>
          <cell r="D325">
            <v>-54</v>
          </cell>
          <cell r="E325">
            <v>3046329</v>
          </cell>
        </row>
        <row r="326">
          <cell r="A326">
            <v>442198</v>
          </cell>
          <cell r="B326" t="str">
            <v>COMMERCL SALES PUB AUTH-FUEL REVNU REFUN</v>
          </cell>
          <cell r="C326">
            <v>0</v>
          </cell>
          <cell r="D326">
            <v>0</v>
          </cell>
          <cell r="E326">
            <v>29031499</v>
          </cell>
        </row>
        <row r="327">
          <cell r="A327">
            <v>442200</v>
          </cell>
          <cell r="B327" t="str">
            <v>INDUSTRIAL SALES</v>
          </cell>
          <cell r="C327">
            <v>-10034585</v>
          </cell>
          <cell r="D327">
            <v>-10227239</v>
          </cell>
          <cell r="E327">
            <v>-122742697</v>
          </cell>
        </row>
        <row r="328">
          <cell r="A328">
            <v>442201</v>
          </cell>
          <cell r="B328" t="str">
            <v>COMMERCIAL SALES-GROSS RECEIPTS TAX-1%</v>
          </cell>
          <cell r="C328">
            <v>-257246</v>
          </cell>
          <cell r="D328">
            <v>-262186</v>
          </cell>
          <cell r="E328">
            <v>-2974758</v>
          </cell>
        </row>
        <row r="329">
          <cell r="A329">
            <v>442210</v>
          </cell>
          <cell r="B329" t="str">
            <v>INDUSTRIAL SALES-FRANCHISE CHARGE</v>
          </cell>
          <cell r="C329">
            <v>-367834</v>
          </cell>
          <cell r="D329">
            <v>-389661</v>
          </cell>
          <cell r="E329">
            <v>-4332184</v>
          </cell>
        </row>
        <row r="330">
          <cell r="A330">
            <v>442218</v>
          </cell>
          <cell r="B330" t="str">
            <v>INDUSTRIAL_SALES-FUEL_REVENUE_REFUND</v>
          </cell>
          <cell r="C330">
            <v>0</v>
          </cell>
          <cell r="D330">
            <v>0</v>
          </cell>
          <cell r="E330">
            <v>6707350</v>
          </cell>
        </row>
        <row r="331">
          <cell r="A331">
            <v>442250</v>
          </cell>
          <cell r="B331" t="str">
            <v>PUBLIC AUTHORITY-INDUSTRIAL SALES</v>
          </cell>
          <cell r="C331">
            <v>-7443056</v>
          </cell>
          <cell r="D331">
            <v>-7147875</v>
          </cell>
          <cell r="E331">
            <v>-89615327</v>
          </cell>
        </row>
        <row r="332">
          <cell r="A332">
            <v>442251</v>
          </cell>
          <cell r="B332" t="str">
            <v>INDUSTRIAL SALES-PUB AUTH-GR REC TX-1%</v>
          </cell>
          <cell r="C332">
            <v>-190835</v>
          </cell>
          <cell r="D332">
            <v>-183267</v>
          </cell>
          <cell r="E332">
            <v>-2161536</v>
          </cell>
        </row>
        <row r="333">
          <cell r="A333">
            <v>442260</v>
          </cell>
          <cell r="B333" t="str">
            <v>PUB. AUTHTY-INDUS. SALES-FRANCHISE CHRG.</v>
          </cell>
          <cell r="C333">
            <v>-411031</v>
          </cell>
          <cell r="D333">
            <v>-393956</v>
          </cell>
          <cell r="E333">
            <v>-4668262</v>
          </cell>
        </row>
        <row r="334">
          <cell r="A334">
            <v>442290</v>
          </cell>
          <cell r="B334" t="str">
            <v>GS_RATE_CLAS_LOAD_CNTL_PRJ-REVNUE_3_&amp;_C</v>
          </cell>
          <cell r="C334">
            <v>0</v>
          </cell>
          <cell r="D334">
            <v>0</v>
          </cell>
          <cell r="E334">
            <v>5470</v>
          </cell>
        </row>
        <row r="335">
          <cell r="A335">
            <v>442298</v>
          </cell>
          <cell r="B335" t="str">
            <v>INDUSTRL SALES PUB AUTH-FUEL REVNU REFUN</v>
          </cell>
          <cell r="C335">
            <v>0</v>
          </cell>
          <cell r="D335">
            <v>0</v>
          </cell>
          <cell r="E335">
            <v>5306422</v>
          </cell>
        </row>
        <row r="336">
          <cell r="A336">
            <v>442300</v>
          </cell>
          <cell r="B336" t="str">
            <v>RECOVERABLE CILC INCENTIVES</v>
          </cell>
          <cell r="C336">
            <v>2059277</v>
          </cell>
          <cell r="D336">
            <v>2413290</v>
          </cell>
          <cell r="E336">
            <v>25947817</v>
          </cell>
        </row>
        <row r="337">
          <cell r="A337">
            <v>442330</v>
          </cell>
          <cell r="B337" t="str">
            <v>CILC INCENTIVE OFFSET</v>
          </cell>
          <cell r="C337">
            <v>-2059277</v>
          </cell>
          <cell r="D337">
            <v>-2413290</v>
          </cell>
          <cell r="E337">
            <v>-25947817</v>
          </cell>
        </row>
        <row r="338">
          <cell r="A338">
            <v>442340</v>
          </cell>
          <cell r="B338" t="str">
            <v>C/I DEMAND REDUCTION INCENTIVE-(ECCR)</v>
          </cell>
          <cell r="C338">
            <v>754900</v>
          </cell>
          <cell r="D338">
            <v>662322</v>
          </cell>
          <cell r="E338">
            <v>9203742</v>
          </cell>
        </row>
        <row r="339">
          <cell r="A339">
            <v>442360</v>
          </cell>
          <cell r="B339" t="str">
            <v>C/I DEMAND REDUCTION INCENTIVES-OFFSET</v>
          </cell>
          <cell r="C339">
            <v>-754900</v>
          </cell>
          <cell r="D339">
            <v>-662322</v>
          </cell>
          <cell r="E339">
            <v>-9203742</v>
          </cell>
        </row>
        <row r="340">
          <cell r="A340">
            <v>444000</v>
          </cell>
          <cell r="B340" t="str">
            <v>PUBLIC STREET AND HIGHWAY LIGHTING</v>
          </cell>
          <cell r="C340">
            <v>-5756199</v>
          </cell>
          <cell r="D340">
            <v>-5538718</v>
          </cell>
          <cell r="E340">
            <v>-68011233</v>
          </cell>
        </row>
        <row r="341">
          <cell r="A341">
            <v>444001</v>
          </cell>
          <cell r="B341" t="str">
            <v>PUBLIC STREET &amp; HIGHWAY LGHTNG-GR RC TX</v>
          </cell>
          <cell r="C341">
            <v>-73869</v>
          </cell>
          <cell r="D341">
            <v>-71570</v>
          </cell>
          <cell r="E341">
            <v>-830102</v>
          </cell>
        </row>
        <row r="342">
          <cell r="A342">
            <v>444010</v>
          </cell>
          <cell r="B342" t="str">
            <v>PUBLIC STREET &amp; HIGHWAY LGHTNG-FRAN CHRG</v>
          </cell>
          <cell r="C342">
            <v>-304660</v>
          </cell>
          <cell r="D342">
            <v>-291721</v>
          </cell>
          <cell r="E342">
            <v>-3524716</v>
          </cell>
        </row>
        <row r="343">
          <cell r="A343">
            <v>444017</v>
          </cell>
          <cell r="B343" t="str">
            <v>PUBLIC STREET/HWY LIGHTNG-REVENU REFUND</v>
          </cell>
          <cell r="C343">
            <v>0</v>
          </cell>
          <cell r="D343">
            <v>2105</v>
          </cell>
          <cell r="E343">
            <v>2105</v>
          </cell>
        </row>
        <row r="344">
          <cell r="A344">
            <v>444018</v>
          </cell>
          <cell r="B344" t="str">
            <v>PUBLIC STREET/HWY LIGHT-FUEL REVNU REFND</v>
          </cell>
          <cell r="C344">
            <v>0</v>
          </cell>
          <cell r="D344">
            <v>0</v>
          </cell>
          <cell r="E344">
            <v>1520019</v>
          </cell>
        </row>
        <row r="345">
          <cell r="A345">
            <v>444100</v>
          </cell>
          <cell r="B345" t="str">
            <v>PUBLIC STREET/HIGHWAY PREMIUM LIGHTING</v>
          </cell>
          <cell r="C345">
            <v>-168256</v>
          </cell>
          <cell r="D345">
            <v>-136653</v>
          </cell>
          <cell r="E345">
            <v>-2715901</v>
          </cell>
        </row>
        <row r="346">
          <cell r="A346">
            <v>445000</v>
          </cell>
          <cell r="B346" t="str">
            <v>OTHER SALES TO PUBLIC AUTHORITIES</v>
          </cell>
          <cell r="C346">
            <v>-224255</v>
          </cell>
          <cell r="D346">
            <v>-205557</v>
          </cell>
          <cell r="E346">
            <v>-2503130</v>
          </cell>
        </row>
        <row r="347">
          <cell r="A347">
            <v>445001</v>
          </cell>
          <cell r="B347" t="str">
            <v>OTHER SALES TO PUB. AUTHORITIES-GR RC TX</v>
          </cell>
          <cell r="C347">
            <v>-5750</v>
          </cell>
          <cell r="D347">
            <v>-5271</v>
          </cell>
          <cell r="E347">
            <v>-61804</v>
          </cell>
        </row>
        <row r="348">
          <cell r="A348">
            <v>445010</v>
          </cell>
          <cell r="B348" t="str">
            <v>OTHER SALES TO PUB. AUTHORITIES-FRAN CHR</v>
          </cell>
          <cell r="C348">
            <v>-12543</v>
          </cell>
          <cell r="D348">
            <v>-11445</v>
          </cell>
          <cell r="E348">
            <v>-136409</v>
          </cell>
        </row>
        <row r="349">
          <cell r="A349">
            <v>445018</v>
          </cell>
          <cell r="B349" t="str">
            <v>OTHER SALES TO PUB AUTH-FUEL REVNU REFUN</v>
          </cell>
          <cell r="C349">
            <v>0</v>
          </cell>
          <cell r="D349">
            <v>0</v>
          </cell>
          <cell r="E349">
            <v>92755</v>
          </cell>
        </row>
        <row r="350">
          <cell r="A350">
            <v>446018</v>
          </cell>
          <cell r="B350" t="str">
            <v>SALE TO RAILROAD/RAILWY-FUEL REVNU REFUN</v>
          </cell>
          <cell r="C350">
            <v>0</v>
          </cell>
          <cell r="D350">
            <v>0</v>
          </cell>
          <cell r="E350">
            <v>304202</v>
          </cell>
        </row>
        <row r="351">
          <cell r="A351">
            <v>446050</v>
          </cell>
          <cell r="B351" t="str">
            <v>PUBLIC AUTHORITY-RAILWAY SALES</v>
          </cell>
          <cell r="C351">
            <v>-557584</v>
          </cell>
          <cell r="D351">
            <v>-566361</v>
          </cell>
          <cell r="E351">
            <v>-6724450</v>
          </cell>
        </row>
        <row r="352">
          <cell r="A352">
            <v>446051</v>
          </cell>
          <cell r="B352" t="str">
            <v>SALES TO RAILROADS &amp; RAILWAYS-GR RC TX</v>
          </cell>
          <cell r="C352">
            <v>-14297</v>
          </cell>
          <cell r="D352">
            <v>-14522</v>
          </cell>
          <cell r="E352">
            <v>-164621</v>
          </cell>
        </row>
        <row r="353">
          <cell r="A353">
            <v>446060</v>
          </cell>
          <cell r="B353" t="str">
            <v>PUBLIC AUTHY-RAILWAY SALES-FRANCHISE CHG</v>
          </cell>
          <cell r="C353">
            <v>-30887</v>
          </cell>
          <cell r="D353">
            <v>-31488</v>
          </cell>
          <cell r="E353">
            <v>-356089</v>
          </cell>
        </row>
        <row r="354">
          <cell r="A354">
            <v>447000</v>
          </cell>
          <cell r="B354" t="str">
            <v>SALES FOR RESALE</v>
          </cell>
          <cell r="C354">
            <v>-11118494</v>
          </cell>
          <cell r="D354">
            <v>-10038765</v>
          </cell>
          <cell r="E354">
            <v>-139519699</v>
          </cell>
        </row>
        <row r="355">
          <cell r="A355">
            <v>447010</v>
          </cell>
          <cell r="B355" t="str">
            <v>SALES FOR RESALE - OTHER LONG-TERM SALES</v>
          </cell>
          <cell r="C355">
            <v>-40000</v>
          </cell>
          <cell r="D355">
            <v>-40000</v>
          </cell>
          <cell r="E355">
            <v>-480000</v>
          </cell>
        </row>
        <row r="356">
          <cell r="A356">
            <v>447110</v>
          </cell>
          <cell r="B356" t="str">
            <v>SALES FOR RESALE-RECOV INTCHG PWR SALES</v>
          </cell>
          <cell r="C356">
            <v>-1741398</v>
          </cell>
          <cell r="D356">
            <v>-3007226</v>
          </cell>
          <cell r="E356">
            <v>-18334314</v>
          </cell>
        </row>
        <row r="357">
          <cell r="A357">
            <v>447116</v>
          </cell>
          <cell r="B357" t="str">
            <v>REVENUES-GAIN ON NON-BROKER SALES</v>
          </cell>
          <cell r="C357">
            <v>-528121</v>
          </cell>
          <cell r="D357">
            <v>-1112758</v>
          </cell>
          <cell r="E357">
            <v>-4421987</v>
          </cell>
        </row>
        <row r="358">
          <cell r="A358">
            <v>447120</v>
          </cell>
          <cell r="B358" t="str">
            <v>CAPACITY SALES-CCR REVENUES</v>
          </cell>
          <cell r="C358">
            <v>-401</v>
          </cell>
          <cell r="D358">
            <v>401</v>
          </cell>
          <cell r="E358">
            <v>-147109</v>
          </cell>
        </row>
        <row r="359">
          <cell r="A359">
            <v>447121</v>
          </cell>
          <cell r="B359" t="str">
            <v>CAP REV CCR-FPSC-1990 RATE REDUCTION</v>
          </cell>
          <cell r="C359">
            <v>0</v>
          </cell>
          <cell r="D359">
            <v>0</v>
          </cell>
          <cell r="E359">
            <v>990370</v>
          </cell>
        </row>
        <row r="360">
          <cell r="A360">
            <v>447122</v>
          </cell>
          <cell r="B360" t="str">
            <v>POWER SALES-EST TRANSMISSION SERVICE</v>
          </cell>
          <cell r="C360">
            <v>-178849</v>
          </cell>
          <cell r="D360">
            <v>-251898</v>
          </cell>
          <cell r="E360">
            <v>-903572</v>
          </cell>
        </row>
        <row r="361">
          <cell r="A361">
            <v>447123</v>
          </cell>
          <cell r="B361" t="str">
            <v>POWER SALES-TRANSMISSION SERVICE CONTRA</v>
          </cell>
          <cell r="C361">
            <v>9819</v>
          </cell>
          <cell r="D361">
            <v>178849</v>
          </cell>
          <cell r="E361">
            <v>866181</v>
          </cell>
        </row>
        <row r="362">
          <cell r="A362">
            <v>447124</v>
          </cell>
          <cell r="B362" t="str">
            <v>POWER SALES-TRANSMISSION SERVICE</v>
          </cell>
          <cell r="C362">
            <v>-8884</v>
          </cell>
          <cell r="D362">
            <v>-163932</v>
          </cell>
          <cell r="E362">
            <v>-758054</v>
          </cell>
        </row>
        <row r="363">
          <cell r="A363">
            <v>447125</v>
          </cell>
          <cell r="B363" t="str">
            <v>SCHEDULING SYST CNTROL DISPATCH SERVICE</v>
          </cell>
          <cell r="C363">
            <v>-88</v>
          </cell>
          <cell r="D363">
            <v>-1652</v>
          </cell>
          <cell r="E363">
            <v>-11301</v>
          </cell>
        </row>
        <row r="364">
          <cell r="A364">
            <v>447126</v>
          </cell>
          <cell r="B364" t="str">
            <v>REACTIVE &amp; VOLTAGE CONTROL SVC-NON FUEL</v>
          </cell>
          <cell r="C364">
            <v>-847</v>
          </cell>
          <cell r="D364">
            <v>-13266</v>
          </cell>
          <cell r="E364">
            <v>-96826</v>
          </cell>
        </row>
        <row r="365">
          <cell r="A365">
            <v>447210</v>
          </cell>
          <cell r="B365" t="str">
            <v>POWER SALES NON-CLAUSE  RECOVERABLE</v>
          </cell>
          <cell r="C365">
            <v>-11809</v>
          </cell>
          <cell r="D365">
            <v>-1263</v>
          </cell>
          <cell r="E365">
            <v>-48299</v>
          </cell>
        </row>
        <row r="366">
          <cell r="A366">
            <v>447230</v>
          </cell>
          <cell r="B366" t="str">
            <v>CAP REV NOT CCR-FPSC-'90 RATE REDUCTION</v>
          </cell>
          <cell r="C366">
            <v>0</v>
          </cell>
          <cell r="D366">
            <v>0</v>
          </cell>
          <cell r="E366">
            <v>-990370</v>
          </cell>
        </row>
        <row r="367">
          <cell r="A367">
            <v>449110</v>
          </cell>
          <cell r="B367" t="str">
            <v>PROVISION FOR RATE REFUNDS-FPSC</v>
          </cell>
          <cell r="C367">
            <v>0</v>
          </cell>
          <cell r="D367">
            <v>-111626</v>
          </cell>
          <cell r="E367">
            <v>11662560</v>
          </cell>
        </row>
        <row r="368">
          <cell r="A368">
            <v>450400</v>
          </cell>
          <cell r="B368" t="str">
            <v>FIELD COLLECTIONS CHARGE</v>
          </cell>
          <cell r="C368">
            <v>-109308</v>
          </cell>
          <cell r="D368">
            <v>-64815</v>
          </cell>
          <cell r="E368">
            <v>-1157403</v>
          </cell>
        </row>
        <row r="369">
          <cell r="A369">
            <v>450500</v>
          </cell>
          <cell r="B369" t="str">
            <v>LATE PAYMENTS CHARGE - RETAIL ACCOUNTS</v>
          </cell>
          <cell r="C369">
            <v>-3360898</v>
          </cell>
          <cell r="D369">
            <v>-2777560</v>
          </cell>
          <cell r="E369">
            <v>-33799988</v>
          </cell>
        </row>
        <row r="370">
          <cell r="A370">
            <v>451000</v>
          </cell>
          <cell r="B370" t="str">
            <v>MISCELLANEOUS SERVICE REVENUES</v>
          </cell>
          <cell r="C370">
            <v>-3033929</v>
          </cell>
          <cell r="D370">
            <v>-2219440</v>
          </cell>
          <cell r="E370">
            <v>-31524087</v>
          </cell>
        </row>
        <row r="371">
          <cell r="A371">
            <v>451100</v>
          </cell>
          <cell r="B371" t="str">
            <v>MISC SERV REV-TEMP CONST BLANKET WO'S</v>
          </cell>
          <cell r="C371">
            <v>24190</v>
          </cell>
          <cell r="D371">
            <v>52173</v>
          </cell>
          <cell r="E371">
            <v>456827</v>
          </cell>
        </row>
        <row r="372">
          <cell r="A372">
            <v>451200</v>
          </cell>
          <cell r="B372" t="str">
            <v>MISC SERVICE REVENUES-JOB ORDERS</v>
          </cell>
          <cell r="C372">
            <v>-5679</v>
          </cell>
          <cell r="D372">
            <v>-39560</v>
          </cell>
          <cell r="E372">
            <v>-441198</v>
          </cell>
        </row>
        <row r="373">
          <cell r="A373">
            <v>451300</v>
          </cell>
          <cell r="B373" t="str">
            <v>MISC SRV REV-QUALIFYING FAC INTERC CHG</v>
          </cell>
          <cell r="C373">
            <v>-12506</v>
          </cell>
          <cell r="D373">
            <v>-12506</v>
          </cell>
          <cell r="E373">
            <v>-150069</v>
          </cell>
        </row>
        <row r="374">
          <cell r="A374">
            <v>454000</v>
          </cell>
          <cell r="B374" t="str">
            <v>RENT FROM ELECTRIC PROPERTY</v>
          </cell>
          <cell r="C374">
            <v>-452025</v>
          </cell>
          <cell r="D374">
            <v>-467256</v>
          </cell>
          <cell r="E374">
            <v>-6526403</v>
          </cell>
        </row>
        <row r="375">
          <cell r="A375">
            <v>454020</v>
          </cell>
          <cell r="B375" t="str">
            <v>RENT FROM ELEC PROP-FPL ENERGY</v>
          </cell>
          <cell r="C375">
            <v>-454975</v>
          </cell>
          <cell r="D375">
            <v>-455226</v>
          </cell>
          <cell r="E375">
            <v>-5383243</v>
          </cell>
        </row>
        <row r="376">
          <cell r="A376">
            <v>454025</v>
          </cell>
          <cell r="B376" t="str">
            <v>RENT FROM ELEC PROP-FPLE/POWER MARKETNG</v>
          </cell>
          <cell r="C376">
            <v>-52308</v>
          </cell>
          <cell r="D376">
            <v>-52287</v>
          </cell>
          <cell r="E376">
            <v>-617844</v>
          </cell>
        </row>
        <row r="377">
          <cell r="A377">
            <v>454030</v>
          </cell>
          <cell r="B377" t="str">
            <v>RENT FROM ELEC PROP-FPLE NAPS</v>
          </cell>
          <cell r="C377">
            <v>-5597</v>
          </cell>
          <cell r="D377">
            <v>-5597</v>
          </cell>
          <cell r="E377">
            <v>-67165</v>
          </cell>
        </row>
        <row r="378">
          <cell r="A378">
            <v>454035</v>
          </cell>
          <cell r="B378" t="str">
            <v>RENT FROM ELEC PROP-FIBERNET</v>
          </cell>
          <cell r="C378">
            <v>-48423</v>
          </cell>
          <cell r="D378">
            <v>-48873</v>
          </cell>
          <cell r="E378">
            <v>-581206</v>
          </cell>
        </row>
        <row r="379">
          <cell r="A379">
            <v>454040</v>
          </cell>
          <cell r="B379" t="str">
            <v>RENT FROM ELEC PROP-FPLG RESOURCES</v>
          </cell>
          <cell r="C379">
            <v>-4384</v>
          </cell>
          <cell r="D379">
            <v>-3658</v>
          </cell>
          <cell r="E379">
            <v>-36698</v>
          </cell>
        </row>
        <row r="380">
          <cell r="A380">
            <v>454045</v>
          </cell>
          <cell r="B380" t="str">
            <v>RENT FROM ELEC PROP-FPL ENERGY SVCS</v>
          </cell>
          <cell r="C380">
            <v>-33105</v>
          </cell>
          <cell r="D380">
            <v>-32734</v>
          </cell>
          <cell r="E380">
            <v>-367425</v>
          </cell>
        </row>
        <row r="381">
          <cell r="A381">
            <v>454050</v>
          </cell>
          <cell r="B381" t="str">
            <v>RENT FROM ELEC PROP-READI POWER</v>
          </cell>
          <cell r="C381">
            <v>-2521</v>
          </cell>
          <cell r="D381">
            <v>-2520</v>
          </cell>
          <cell r="E381">
            <v>-33631</v>
          </cell>
        </row>
        <row r="382">
          <cell r="A382">
            <v>454100</v>
          </cell>
          <cell r="B382" t="str">
            <v>RENTS FROM FUTURE USE PROPERTY</v>
          </cell>
          <cell r="C382">
            <v>139026</v>
          </cell>
          <cell r="D382">
            <v>-2895</v>
          </cell>
          <cell r="E382">
            <v>-100647</v>
          </cell>
        </row>
        <row r="383">
          <cell r="A383">
            <v>454200</v>
          </cell>
          <cell r="B383" t="str">
            <v>RENTS FROM PLT-IN-SRVC PROPERTY - LEASED</v>
          </cell>
          <cell r="C383">
            <v>-34937</v>
          </cell>
          <cell r="D383">
            <v>-167239</v>
          </cell>
          <cell r="E383">
            <v>-1647819</v>
          </cell>
        </row>
        <row r="384">
          <cell r="A384">
            <v>454300</v>
          </cell>
          <cell r="B384" t="str">
            <v>RENTS FROM CATV RENTAL - ATTACHMENTS</v>
          </cell>
          <cell r="C384">
            <v>-569543</v>
          </cell>
          <cell r="D384">
            <v>-671056</v>
          </cell>
          <cell r="E384">
            <v>-6984001</v>
          </cell>
        </row>
        <row r="385">
          <cell r="A385">
            <v>454400</v>
          </cell>
          <cell r="B385" t="str">
            <v>RENTS FROM POLE ATTACHMENTS</v>
          </cell>
          <cell r="C385">
            <v>-1635840</v>
          </cell>
          <cell r="D385">
            <v>-1703426</v>
          </cell>
          <cell r="E385">
            <v>-19633957</v>
          </cell>
        </row>
        <row r="386">
          <cell r="A386">
            <v>454580</v>
          </cell>
          <cell r="B386" t="str">
            <v>RENTS FROM TELECOMM-MISC CELL ATTACHMENT</v>
          </cell>
          <cell r="C386">
            <v>-213874</v>
          </cell>
          <cell r="D386">
            <v>-272800</v>
          </cell>
          <cell r="E386">
            <v>-2605177</v>
          </cell>
        </row>
        <row r="387">
          <cell r="A387">
            <v>454585</v>
          </cell>
          <cell r="B387" t="str">
            <v>RENT TELE-MISC CELL FIBERNET COMMISSION</v>
          </cell>
          <cell r="C387">
            <v>99177</v>
          </cell>
          <cell r="D387">
            <v>124570</v>
          </cell>
          <cell r="E387">
            <v>1184047</v>
          </cell>
        </row>
        <row r="388">
          <cell r="A388">
            <v>454611</v>
          </cell>
          <cell r="B388" t="str">
            <v>ATTACHMENT REVENUES-AAV CORP</v>
          </cell>
          <cell r="C388">
            <v>-148053</v>
          </cell>
          <cell r="D388">
            <v>-162926</v>
          </cell>
          <cell r="E388">
            <v>-1766331</v>
          </cell>
        </row>
        <row r="389">
          <cell r="A389">
            <v>456000</v>
          </cell>
          <cell r="B389" t="str">
            <v>OTHER ELECTRIC REVENUES</v>
          </cell>
          <cell r="C389">
            <v>-90055</v>
          </cell>
          <cell r="D389">
            <v>-31956</v>
          </cell>
          <cell r="E389">
            <v>-267518</v>
          </cell>
        </row>
        <row r="390">
          <cell r="A390">
            <v>456020</v>
          </cell>
          <cell r="B390" t="str">
            <v>CRS ACTIVITIES-EXPENSES</v>
          </cell>
          <cell r="C390">
            <v>175947</v>
          </cell>
          <cell r="D390">
            <v>150915</v>
          </cell>
          <cell r="E390">
            <v>1731801</v>
          </cell>
        </row>
        <row r="391">
          <cell r="A391">
            <v>456021</v>
          </cell>
          <cell r="B391" t="str">
            <v>CRS ACTIVITIES-REVENUES</v>
          </cell>
          <cell r="C391">
            <v>-291291</v>
          </cell>
          <cell r="D391">
            <v>-414797</v>
          </cell>
          <cell r="E391">
            <v>-4381225</v>
          </cell>
        </row>
        <row r="392">
          <cell r="A392">
            <v>456022</v>
          </cell>
          <cell r="B392" t="str">
            <v>THERMAL SCAN REVENUES</v>
          </cell>
          <cell r="C392">
            <v>0</v>
          </cell>
          <cell r="D392">
            <v>0</v>
          </cell>
          <cell r="E392">
            <v>-40800</v>
          </cell>
        </row>
        <row r="393">
          <cell r="A393">
            <v>456026</v>
          </cell>
          <cell r="B393" t="str">
            <v>BILL STATEMENT ADVERTISING REVENUES</v>
          </cell>
          <cell r="C393">
            <v>-4539</v>
          </cell>
          <cell r="D393">
            <v>-24515</v>
          </cell>
          <cell r="E393">
            <v>-398367</v>
          </cell>
        </row>
        <row r="394">
          <cell r="A394">
            <v>456052</v>
          </cell>
          <cell r="B394" t="str">
            <v>REVENUE ENHANCEMENT - STATE TERM 4% FEE</v>
          </cell>
          <cell r="C394">
            <v>0</v>
          </cell>
          <cell r="D394">
            <v>-684198</v>
          </cell>
          <cell r="E394">
            <v>-684198</v>
          </cell>
        </row>
        <row r="395">
          <cell r="A395">
            <v>456060</v>
          </cell>
          <cell r="B395" t="str">
            <v>DAC/PERF CONTRACT REVENUES</v>
          </cell>
          <cell r="C395">
            <v>-620977</v>
          </cell>
          <cell r="D395">
            <v>-472383</v>
          </cell>
          <cell r="E395">
            <v>-9898463</v>
          </cell>
        </row>
        <row r="396">
          <cell r="A396">
            <v>456063</v>
          </cell>
          <cell r="B396" t="str">
            <v>QUALITY POWER CONDITIONING EXPENSES</v>
          </cell>
          <cell r="C396">
            <v>0</v>
          </cell>
          <cell r="D396">
            <v>0</v>
          </cell>
          <cell r="E396">
            <v>-6300</v>
          </cell>
        </row>
        <row r="397">
          <cell r="A397">
            <v>456145</v>
          </cell>
          <cell r="B397" t="str">
            <v>OTHER ELEC REV - REGULATION SVC REVENUE</v>
          </cell>
          <cell r="C397">
            <v>-43839</v>
          </cell>
          <cell r="D397">
            <v>-40198</v>
          </cell>
          <cell r="E397">
            <v>-1831257</v>
          </cell>
        </row>
        <row r="398">
          <cell r="A398">
            <v>456201</v>
          </cell>
          <cell r="B398" t="str">
            <v>TRANS SERV FERC ASSESSMENT FEE</v>
          </cell>
          <cell r="C398">
            <v>0</v>
          </cell>
          <cell r="D398">
            <v>0</v>
          </cell>
          <cell r="E398">
            <v>-670099</v>
          </cell>
        </row>
        <row r="399">
          <cell r="A399">
            <v>456211</v>
          </cell>
          <cell r="B399" t="str">
            <v>TRANS SERV DEMAND-LONG TERM FIRM (LTF)</v>
          </cell>
          <cell r="C399">
            <v>-2481950</v>
          </cell>
          <cell r="D399">
            <v>-3944394</v>
          </cell>
          <cell r="E399">
            <v>-35974181</v>
          </cell>
        </row>
        <row r="400">
          <cell r="A400">
            <v>456213</v>
          </cell>
          <cell r="B400" t="str">
            <v>TRANS SERV DEMAND-S/T FIRM &amp; NON FIRM</v>
          </cell>
          <cell r="C400">
            <v>-294569</v>
          </cell>
          <cell r="D400">
            <v>-314595</v>
          </cell>
          <cell r="E400">
            <v>-2761094</v>
          </cell>
        </row>
        <row r="401">
          <cell r="A401">
            <v>456221</v>
          </cell>
          <cell r="B401" t="str">
            <v>TRANS SCHEDULING-LONG TERM FIRM (LTF)</v>
          </cell>
          <cell r="C401">
            <v>-29499</v>
          </cell>
          <cell r="D401">
            <v>-46403</v>
          </cell>
          <cell r="E401">
            <v>-519098</v>
          </cell>
        </row>
        <row r="402">
          <cell r="A402">
            <v>456222</v>
          </cell>
          <cell r="B402" t="str">
            <v>REACTIVE &amp; VOLTAGE CNTROL SERV-NON FUEL</v>
          </cell>
          <cell r="C402">
            <v>-88588</v>
          </cell>
          <cell r="D402">
            <v>-118500</v>
          </cell>
          <cell r="E402">
            <v>-1386339</v>
          </cell>
        </row>
        <row r="403">
          <cell r="A403">
            <v>456223</v>
          </cell>
          <cell r="B403" t="str">
            <v>TRANS SCHEDULING-S/T FIRM &amp; NON FIRM</v>
          </cell>
          <cell r="C403">
            <v>-2388</v>
          </cell>
          <cell r="D403">
            <v>-2633</v>
          </cell>
          <cell r="E403">
            <v>-34462</v>
          </cell>
        </row>
        <row r="404">
          <cell r="A404">
            <v>456224</v>
          </cell>
          <cell r="B404" t="str">
            <v>ANCILLARY SERVICE - REGULATION SERVICE</v>
          </cell>
          <cell r="C404">
            <v>-42230</v>
          </cell>
          <cell r="D404">
            <v>-78067</v>
          </cell>
          <cell r="E404">
            <v>-831338</v>
          </cell>
        </row>
        <row r="405">
          <cell r="A405">
            <v>456225</v>
          </cell>
          <cell r="B405" t="str">
            <v>ENERGY IMBALANCE SERVICE</v>
          </cell>
          <cell r="C405">
            <v>54995</v>
          </cell>
          <cell r="D405">
            <v>25774</v>
          </cell>
          <cell r="E405">
            <v>-448630</v>
          </cell>
        </row>
        <row r="406">
          <cell r="A406">
            <v>456230</v>
          </cell>
          <cell r="B406" t="str">
            <v>ENERGY IMBALANCE PENALTY REVENUE</v>
          </cell>
          <cell r="C406">
            <v>-22907</v>
          </cell>
          <cell r="D406">
            <v>-19713</v>
          </cell>
          <cell r="E406">
            <v>-699154</v>
          </cell>
        </row>
        <row r="407">
          <cell r="A407">
            <v>456231</v>
          </cell>
          <cell r="B407" t="str">
            <v>ENERGY IMBALANCE PENALTY REVENUE REFUND</v>
          </cell>
          <cell r="C407">
            <v>1233</v>
          </cell>
          <cell r="D407">
            <v>1222</v>
          </cell>
          <cell r="E407">
            <v>40504</v>
          </cell>
        </row>
        <row r="408">
          <cell r="A408">
            <v>456232</v>
          </cell>
          <cell r="B408" t="str">
            <v>UNRESERVED USE PENALTY REVENUES</v>
          </cell>
          <cell r="C408">
            <v>0</v>
          </cell>
          <cell r="D408">
            <v>0</v>
          </cell>
          <cell r="E408">
            <v>-30501</v>
          </cell>
        </row>
        <row r="409">
          <cell r="A409">
            <v>456233</v>
          </cell>
          <cell r="B409" t="str">
            <v>UNRESERVED USE PENALTY REVENUES-REFUND</v>
          </cell>
          <cell r="C409">
            <v>0</v>
          </cell>
          <cell r="D409">
            <v>0</v>
          </cell>
          <cell r="E409">
            <v>1672</v>
          </cell>
        </row>
        <row r="410">
          <cell r="A410">
            <v>456249</v>
          </cell>
          <cell r="B410" t="str">
            <v>WHOLESALE DISTRIBUTION WHEELING REVENUE</v>
          </cell>
          <cell r="C410">
            <v>-9300</v>
          </cell>
          <cell r="D410">
            <v>-9300</v>
          </cell>
          <cell r="E410">
            <v>-111600</v>
          </cell>
        </row>
        <row r="411">
          <cell r="A411">
            <v>456252</v>
          </cell>
          <cell r="B411" t="str">
            <v>TRANS SERV NETWORK CREDIT-SEMINOLE</v>
          </cell>
          <cell r="C411">
            <v>566417</v>
          </cell>
          <cell r="D411">
            <v>566417</v>
          </cell>
          <cell r="E411">
            <v>7363417</v>
          </cell>
        </row>
        <row r="412">
          <cell r="A412">
            <v>456360</v>
          </cell>
          <cell r="B412" t="str">
            <v>MARKETING PROGRAM REVENUES</v>
          </cell>
          <cell r="C412">
            <v>0</v>
          </cell>
          <cell r="D412">
            <v>0</v>
          </cell>
          <cell r="E412">
            <v>60</v>
          </cell>
        </row>
        <row r="413">
          <cell r="A413">
            <v>456400</v>
          </cell>
          <cell r="B413" t="str">
            <v>USE CHARGE RECOVERIES - OUC &amp; FMPA</v>
          </cell>
          <cell r="C413">
            <v>-102404</v>
          </cell>
          <cell r="D413">
            <v>-101690</v>
          </cell>
          <cell r="E413">
            <v>-1326154</v>
          </cell>
        </row>
        <row r="414">
          <cell r="A414">
            <v>456410</v>
          </cell>
          <cell r="B414" t="str">
            <v>JEA REIMBURSEMENT - 500 KV LINE</v>
          </cell>
          <cell r="C414">
            <v>0</v>
          </cell>
          <cell r="D414">
            <v>0</v>
          </cell>
          <cell r="E414">
            <v>-24255</v>
          </cell>
        </row>
        <row r="415">
          <cell r="A415">
            <v>456897</v>
          </cell>
          <cell r="B415" t="str">
            <v>TARIFF REVENUE NEPOOL CREDITS-OFFSET</v>
          </cell>
          <cell r="C415">
            <v>0</v>
          </cell>
          <cell r="D415">
            <v>0</v>
          </cell>
          <cell r="E415">
            <v>74351</v>
          </cell>
        </row>
        <row r="416">
          <cell r="A416">
            <v>456898</v>
          </cell>
          <cell r="B416" t="str">
            <v>TARIFF REVENUE NEPOOL CREDITS</v>
          </cell>
          <cell r="C416">
            <v>0</v>
          </cell>
          <cell r="D416">
            <v>0</v>
          </cell>
          <cell r="E416">
            <v>-2976894</v>
          </cell>
        </row>
        <row r="417">
          <cell r="A417">
            <v>456899</v>
          </cell>
          <cell r="B417" t="str">
            <v>OTHER ELECTRIC REVENUES-FPNE - FPLE</v>
          </cell>
          <cell r="C417">
            <v>0</v>
          </cell>
          <cell r="D417">
            <v>0</v>
          </cell>
          <cell r="E417">
            <v>-998646</v>
          </cell>
        </row>
        <row r="418">
          <cell r="A418">
            <v>456900</v>
          </cell>
          <cell r="B418" t="str">
            <v>TARIFF REVENUE BILLED TO FPLE-OFFSET</v>
          </cell>
          <cell r="C418">
            <v>0</v>
          </cell>
          <cell r="D418">
            <v>0</v>
          </cell>
          <cell r="E418">
            <v>-74351</v>
          </cell>
        </row>
        <row r="419">
          <cell r="A419">
            <v>456920</v>
          </cell>
          <cell r="B419" t="str">
            <v>UNBILLED REVENUE - FPSC</v>
          </cell>
          <cell r="C419">
            <v>12365302</v>
          </cell>
          <cell r="D419">
            <v>-3138592</v>
          </cell>
          <cell r="E419">
            <v>-23579826</v>
          </cell>
        </row>
        <row r="420">
          <cell r="A420">
            <v>456921</v>
          </cell>
          <cell r="B420" t="str">
            <v>NET METERING EXCESS GENERATION</v>
          </cell>
          <cell r="C420">
            <v>1</v>
          </cell>
          <cell r="D420">
            <v>12402</v>
          </cell>
          <cell r="E420">
            <v>13329</v>
          </cell>
        </row>
        <row r="421">
          <cell r="A421">
            <v>456930</v>
          </cell>
          <cell r="B421" t="str">
            <v>UNBILLED REVENUE - FERC</v>
          </cell>
          <cell r="C421">
            <v>211149</v>
          </cell>
          <cell r="D421">
            <v>-805291</v>
          </cell>
          <cell r="E421">
            <v>-3421322</v>
          </cell>
        </row>
        <row r="422">
          <cell r="A422">
            <v>456945</v>
          </cell>
          <cell r="B422" t="str">
            <v>OTHER DEF CREDITS-DEF REG ASSESS FEE REV</v>
          </cell>
          <cell r="C422">
            <v>0</v>
          </cell>
          <cell r="D422">
            <v>0</v>
          </cell>
          <cell r="E422">
            <v>-256371</v>
          </cell>
        </row>
        <row r="423">
          <cell r="A423">
            <v>456949</v>
          </cell>
          <cell r="B423" t="str">
            <v>DEF REG ASSESS FEE REV-ECRC</v>
          </cell>
          <cell r="C423">
            <v>27</v>
          </cell>
          <cell r="D423">
            <v>-1555</v>
          </cell>
          <cell r="E423">
            <v>24817</v>
          </cell>
        </row>
        <row r="424">
          <cell r="A424">
            <v>456980</v>
          </cell>
          <cell r="B424" t="str">
            <v>FUEL REVENUES DEFERRED - FERC</v>
          </cell>
          <cell r="C424">
            <v>-89143</v>
          </cell>
          <cell r="D424">
            <v>409124</v>
          </cell>
          <cell r="E424">
            <v>457719</v>
          </cell>
        </row>
        <row r="425">
          <cell r="A425">
            <v>456981</v>
          </cell>
          <cell r="B425" t="str">
            <v>FUEL REVENUES DEF-FKEC-OVERRECOVRY-FERC</v>
          </cell>
          <cell r="C425">
            <v>-77660</v>
          </cell>
          <cell r="D425">
            <v>128107</v>
          </cell>
          <cell r="E425">
            <v>-244030</v>
          </cell>
        </row>
        <row r="426">
          <cell r="A426">
            <v>456982</v>
          </cell>
          <cell r="B426" t="str">
            <v>FUEL REVENUES DEF-CKW-OVERRECOVRY-FERC</v>
          </cell>
          <cell r="C426">
            <v>-28541</v>
          </cell>
          <cell r="D426">
            <v>55996</v>
          </cell>
          <cell r="E426">
            <v>-76998</v>
          </cell>
        </row>
        <row r="427">
          <cell r="A427">
            <v>456983</v>
          </cell>
          <cell r="B427" t="str">
            <v>DEFERRED ENVIRONMENTAL REVENUES</v>
          </cell>
          <cell r="C427">
            <v>37286</v>
          </cell>
          <cell r="D427">
            <v>-2159838</v>
          </cell>
          <cell r="E427">
            <v>34468578</v>
          </cell>
        </row>
        <row r="428">
          <cell r="A428">
            <v>456990</v>
          </cell>
          <cell r="B428" t="str">
            <v>OVERRECOVERED FUEL REVENUES-FPSC</v>
          </cell>
          <cell r="C428">
            <v>0</v>
          </cell>
          <cell r="D428">
            <v>0</v>
          </cell>
          <cell r="E428">
            <v>-356071796</v>
          </cell>
        </row>
        <row r="429">
          <cell r="A429">
            <v>500000</v>
          </cell>
          <cell r="B429" t="str">
            <v>OPER SUPV &amp; ENGR-PLT ADMIN &amp; PWR RESRCES</v>
          </cell>
          <cell r="C429">
            <v>411874</v>
          </cell>
          <cell r="D429">
            <v>894845</v>
          </cell>
          <cell r="E429">
            <v>5946643</v>
          </cell>
        </row>
        <row r="430">
          <cell r="A430">
            <v>501110</v>
          </cell>
          <cell r="B430" t="str">
            <v>FUEL-RECOVERABLE FUEL,OIL</v>
          </cell>
          <cell r="C430">
            <v>665462</v>
          </cell>
          <cell r="D430">
            <v>35498406</v>
          </cell>
          <cell r="E430">
            <v>492904740</v>
          </cell>
        </row>
        <row r="431">
          <cell r="A431">
            <v>501111</v>
          </cell>
          <cell r="B431" t="str">
            <v>FUEL OIL RECOVERABLE ADJUSTMENTS</v>
          </cell>
          <cell r="C431">
            <v>0</v>
          </cell>
          <cell r="D431">
            <v>0</v>
          </cell>
          <cell r="E431">
            <v>-409269</v>
          </cell>
        </row>
        <row r="432">
          <cell r="A432">
            <v>501115</v>
          </cell>
          <cell r="B432" t="str">
            <v>INCREMENTAL HEDGING COSTS</v>
          </cell>
          <cell r="C432">
            <v>0</v>
          </cell>
          <cell r="D432">
            <v>0</v>
          </cell>
          <cell r="E432">
            <v>78536</v>
          </cell>
        </row>
        <row r="433">
          <cell r="A433">
            <v>501120</v>
          </cell>
          <cell r="B433" t="str">
            <v>FUEL-RECOVERABLE FUEL GAS</v>
          </cell>
          <cell r="C433">
            <v>10729527</v>
          </cell>
          <cell r="D433">
            <v>27183501</v>
          </cell>
          <cell r="E433">
            <v>362736053</v>
          </cell>
        </row>
        <row r="434">
          <cell r="A434">
            <v>501130</v>
          </cell>
          <cell r="B434" t="str">
            <v>OIL, RECOV TEMPERATURE &amp; CALIBRATION ADJ</v>
          </cell>
          <cell r="C434">
            <v>-159556</v>
          </cell>
          <cell r="D434">
            <v>474745</v>
          </cell>
          <cell r="E434">
            <v>-33608</v>
          </cell>
        </row>
        <row r="435">
          <cell r="A435">
            <v>501140</v>
          </cell>
          <cell r="B435" t="str">
            <v>RECOVERABLE FUEL,COAL(GENERATION)</v>
          </cell>
          <cell r="C435">
            <v>10982005</v>
          </cell>
          <cell r="D435">
            <v>14720403</v>
          </cell>
          <cell r="E435">
            <v>151040928</v>
          </cell>
        </row>
        <row r="436">
          <cell r="A436">
            <v>501141</v>
          </cell>
          <cell r="B436" t="str">
            <v>SJRPP/SCHERER COAL CARS DEPR EXPENSE</v>
          </cell>
          <cell r="C436">
            <v>-34777</v>
          </cell>
          <cell r="D436">
            <v>0</v>
          </cell>
          <cell r="E436">
            <v>249125</v>
          </cell>
        </row>
        <row r="437">
          <cell r="A437">
            <v>501144</v>
          </cell>
          <cell r="B437" t="str">
            <v>RECOVERABLE FUEL COAL ADDITIVES</v>
          </cell>
          <cell r="C437">
            <v>231998</v>
          </cell>
          <cell r="D437">
            <v>150120</v>
          </cell>
          <cell r="E437">
            <v>1658890</v>
          </cell>
        </row>
        <row r="438">
          <cell r="A438">
            <v>501160</v>
          </cell>
          <cell r="B438" t="str">
            <v>RECOVERABLE FUEL, DISTILLATE(GENERATION)</v>
          </cell>
          <cell r="C438">
            <v>1815</v>
          </cell>
          <cell r="D438">
            <v>-478</v>
          </cell>
          <cell r="E438">
            <v>422783</v>
          </cell>
        </row>
        <row r="439">
          <cell r="A439">
            <v>501210</v>
          </cell>
          <cell r="B439" t="str">
            <v>FUEL-NON-RECOVERABLE FUEL,OIL</v>
          </cell>
          <cell r="C439">
            <v>-1186404</v>
          </cell>
          <cell r="D439">
            <v>1183861</v>
          </cell>
          <cell r="E439">
            <v>83341</v>
          </cell>
        </row>
        <row r="440">
          <cell r="A440">
            <v>501230</v>
          </cell>
          <cell r="B440" t="str">
            <v>OIL, NON-RECOV TERMINAL &amp; TRSPT EXP</v>
          </cell>
          <cell r="C440">
            <v>600744</v>
          </cell>
          <cell r="D440">
            <v>131355</v>
          </cell>
          <cell r="E440">
            <v>5899922</v>
          </cell>
        </row>
        <row r="441">
          <cell r="A441">
            <v>501250</v>
          </cell>
          <cell r="B441" t="str">
            <v>NON-RECOVERABLE FUEL,COAL (ADJ)</v>
          </cell>
          <cell r="C441">
            <v>219787</v>
          </cell>
          <cell r="D441">
            <v>170613</v>
          </cell>
          <cell r="E441">
            <v>2456592</v>
          </cell>
        </row>
        <row r="442">
          <cell r="A442">
            <v>501260</v>
          </cell>
          <cell r="B442" t="str">
            <v>ASH HANDLING EXPENSE</v>
          </cell>
          <cell r="C442">
            <v>26970</v>
          </cell>
          <cell r="D442">
            <v>22950</v>
          </cell>
          <cell r="E442">
            <v>365001</v>
          </cell>
        </row>
        <row r="443">
          <cell r="A443">
            <v>501270</v>
          </cell>
          <cell r="B443" t="str">
            <v>FUEL-NON-RECOVERABLE-NON M&amp;S EXPENSES</v>
          </cell>
          <cell r="C443">
            <v>91151</v>
          </cell>
          <cell r="D443">
            <v>133652</v>
          </cell>
          <cell r="E443">
            <v>1034103</v>
          </cell>
        </row>
        <row r="444">
          <cell r="A444">
            <v>501271</v>
          </cell>
          <cell r="B444" t="str">
            <v>FUEL-NON-RECOVERABLE-NON M&amp;S EXP, GAS</v>
          </cell>
          <cell r="C444">
            <v>29613</v>
          </cell>
          <cell r="D444">
            <v>30993</v>
          </cell>
          <cell r="E444">
            <v>343640</v>
          </cell>
        </row>
        <row r="445">
          <cell r="A445">
            <v>502000</v>
          </cell>
          <cell r="B445" t="str">
            <v>STEAM EXPENSES-PLT ADMIN &amp; PWR RESOURCES</v>
          </cell>
          <cell r="C445">
            <v>456546</v>
          </cell>
          <cell r="D445">
            <v>491418</v>
          </cell>
          <cell r="E445">
            <v>5766819</v>
          </cell>
        </row>
        <row r="446">
          <cell r="A446">
            <v>502200</v>
          </cell>
          <cell r="B446" t="str">
            <v>LIMESTONE COMMERCIAL OPERATION EXPENSES</v>
          </cell>
          <cell r="C446">
            <v>43206</v>
          </cell>
          <cell r="D446">
            <v>68382</v>
          </cell>
          <cell r="E446">
            <v>559390</v>
          </cell>
        </row>
        <row r="447">
          <cell r="A447">
            <v>502259</v>
          </cell>
          <cell r="B447" t="str">
            <v>STEAM OTHER SOURCES-ESP OPER COSTS-ECRC</v>
          </cell>
          <cell r="C447">
            <v>10870</v>
          </cell>
          <cell r="D447">
            <v>9245</v>
          </cell>
          <cell r="E447">
            <v>163608</v>
          </cell>
        </row>
        <row r="448">
          <cell r="A448">
            <v>502400</v>
          </cell>
          <cell r="B448" t="str">
            <v>STEAM EXPENSES-GYPSUM HANDLING EXPENSES</v>
          </cell>
          <cell r="C448">
            <v>10358</v>
          </cell>
          <cell r="D448">
            <v>33241</v>
          </cell>
          <cell r="E448">
            <v>92531</v>
          </cell>
        </row>
        <row r="449">
          <cell r="A449">
            <v>505000</v>
          </cell>
          <cell r="B449" t="str">
            <v>ELECTRIC EXPENSES-PLT ADMIN &amp; PWR RESRCE</v>
          </cell>
          <cell r="C449">
            <v>211286</v>
          </cell>
          <cell r="D449">
            <v>232274</v>
          </cell>
          <cell r="E449">
            <v>2744299</v>
          </cell>
        </row>
        <row r="450">
          <cell r="A450">
            <v>506000</v>
          </cell>
          <cell r="B450" t="str">
            <v>MISC STEAM POWER EXPENSES</v>
          </cell>
          <cell r="C450">
            <v>393212</v>
          </cell>
          <cell r="D450">
            <v>487513</v>
          </cell>
          <cell r="E450">
            <v>5735289</v>
          </cell>
        </row>
        <row r="451">
          <cell r="A451">
            <v>506019</v>
          </cell>
          <cell r="B451" t="str">
            <v>MISC STM PWR EXP-AIR PERMIT FEES-ECRC</v>
          </cell>
          <cell r="C451">
            <v>78966</v>
          </cell>
          <cell r="D451">
            <v>78966</v>
          </cell>
          <cell r="E451">
            <v>1114657</v>
          </cell>
        </row>
        <row r="452">
          <cell r="A452">
            <v>506075</v>
          </cell>
          <cell r="B452" t="str">
            <v>MISC STM PWR EXP-FOSSIL PLANT SECURITY</v>
          </cell>
          <cell r="C452">
            <v>137197</v>
          </cell>
          <cell r="D452">
            <v>148927</v>
          </cell>
          <cell r="E452">
            <v>1483076</v>
          </cell>
        </row>
        <row r="453">
          <cell r="A453">
            <v>506089</v>
          </cell>
          <cell r="B453" t="str">
            <v>MISC STM PWR EXP-OIL SPILL CLEAN-ECRC</v>
          </cell>
          <cell r="C453">
            <v>21236</v>
          </cell>
          <cell r="D453">
            <v>39364</v>
          </cell>
          <cell r="E453">
            <v>195632</v>
          </cell>
        </row>
        <row r="454">
          <cell r="A454">
            <v>506100</v>
          </cell>
          <cell r="B454" t="str">
            <v>MISC STM PWR EXP-PLT ADMIN &amp; PWR RESRCE</v>
          </cell>
          <cell r="C454">
            <v>1638583</v>
          </cell>
          <cell r="D454">
            <v>825428</v>
          </cell>
          <cell r="E454">
            <v>16222568</v>
          </cell>
        </row>
        <row r="455">
          <cell r="A455">
            <v>506110</v>
          </cell>
          <cell r="B455" t="str">
            <v>MISC STM PWR EXP-MECHANICAL</v>
          </cell>
          <cell r="C455">
            <v>573</v>
          </cell>
          <cell r="D455">
            <v>179</v>
          </cell>
          <cell r="E455">
            <v>10135</v>
          </cell>
        </row>
        <row r="456">
          <cell r="A456">
            <v>506149</v>
          </cell>
          <cell r="B456" t="str">
            <v>MISC STM PWR EXP-WATER PERMIT FEES-ECRC</v>
          </cell>
          <cell r="C456">
            <v>0</v>
          </cell>
          <cell r="D456">
            <v>0</v>
          </cell>
          <cell r="E456">
            <v>68050</v>
          </cell>
        </row>
        <row r="457">
          <cell r="A457">
            <v>506170</v>
          </cell>
          <cell r="B457" t="str">
            <v>MISC STM PWR EXP-OPERATIONS</v>
          </cell>
          <cell r="C457">
            <v>395</v>
          </cell>
          <cell r="D457">
            <v>275</v>
          </cell>
          <cell r="E457">
            <v>5283</v>
          </cell>
        </row>
        <row r="458">
          <cell r="A458">
            <v>506229</v>
          </cell>
          <cell r="B458" t="str">
            <v>MSC STM PWR EXP-PIPELIN INTEGR MGT-ECRC</v>
          </cell>
          <cell r="C458">
            <v>88022</v>
          </cell>
          <cell r="D458">
            <v>58354</v>
          </cell>
          <cell r="E458">
            <v>362642</v>
          </cell>
        </row>
        <row r="459">
          <cell r="A459">
            <v>506239</v>
          </cell>
          <cell r="B459" t="str">
            <v>MSC STM PWR EXP-SPILL PREVENT CNTL-ECRC</v>
          </cell>
          <cell r="C459">
            <v>571864</v>
          </cell>
          <cell r="D459">
            <v>592272</v>
          </cell>
          <cell r="E459">
            <v>1399381</v>
          </cell>
        </row>
        <row r="460">
          <cell r="A460">
            <v>506289</v>
          </cell>
          <cell r="B460" t="str">
            <v>MISC_STM_PWR_EXP-316_B_COMPLIANCE-ECRC 3</v>
          </cell>
          <cell r="C460">
            <v>5420</v>
          </cell>
          <cell r="D460">
            <v>7609</v>
          </cell>
          <cell r="E460">
            <v>26831</v>
          </cell>
        </row>
        <row r="461">
          <cell r="A461">
            <v>506319</v>
          </cell>
          <cell r="B461" t="str">
            <v>MISC STM PWR EXP-CAIR COMPLIANCE-ECRC</v>
          </cell>
          <cell r="C461">
            <v>160076</v>
          </cell>
          <cell r="D461">
            <v>173200</v>
          </cell>
          <cell r="E461">
            <v>2407838</v>
          </cell>
        </row>
        <row r="462">
          <cell r="A462">
            <v>506339</v>
          </cell>
          <cell r="B462" t="str">
            <v>MSC STM PWR EXP-CLEAN AIR MERC RULE-ECRC</v>
          </cell>
          <cell r="C462">
            <v>287</v>
          </cell>
          <cell r="D462">
            <v>172</v>
          </cell>
          <cell r="E462">
            <v>1512</v>
          </cell>
        </row>
        <row r="463">
          <cell r="A463">
            <v>506439</v>
          </cell>
          <cell r="B463" t="str">
            <v>MISC OTH PWR EXP-NESHAP COMPLIANCE-ECRC</v>
          </cell>
          <cell r="C463">
            <v>8840</v>
          </cell>
          <cell r="D463">
            <v>4440</v>
          </cell>
          <cell r="E463">
            <v>1197928</v>
          </cell>
        </row>
        <row r="464">
          <cell r="A464">
            <v>506960</v>
          </cell>
          <cell r="B464" t="str">
            <v>DORMANT MATERIAL WRITE-OFF - FOSSIL</v>
          </cell>
          <cell r="C464">
            <v>469241</v>
          </cell>
          <cell r="D464">
            <v>311599</v>
          </cell>
          <cell r="E464">
            <v>1808976</v>
          </cell>
        </row>
        <row r="465">
          <cell r="A465">
            <v>507000</v>
          </cell>
          <cell r="B465" t="str">
            <v>RENTS-PLT ADMIN &amp; PWR RESOURCES</v>
          </cell>
          <cell r="C465">
            <v>281</v>
          </cell>
          <cell r="D465">
            <v>281</v>
          </cell>
          <cell r="E465">
            <v>2976</v>
          </cell>
        </row>
        <row r="466">
          <cell r="A466">
            <v>509319</v>
          </cell>
          <cell r="B466" t="str">
            <v>NOX ALLOWANCES-ECRC</v>
          </cell>
          <cell r="C466">
            <v>0</v>
          </cell>
          <cell r="D466">
            <v>3033</v>
          </cell>
          <cell r="E466">
            <v>0</v>
          </cell>
        </row>
        <row r="467">
          <cell r="A467">
            <v>510000</v>
          </cell>
          <cell r="B467" t="str">
            <v>MAINT SUPV &amp; ENGR-PLT ADMIN &amp; PWR RESRCE</v>
          </cell>
          <cell r="C467">
            <v>325418</v>
          </cell>
          <cell r="D467">
            <v>843443</v>
          </cell>
          <cell r="E467">
            <v>6169078</v>
          </cell>
        </row>
        <row r="468">
          <cell r="A468">
            <v>511000</v>
          </cell>
          <cell r="B468" t="str">
            <v>MAINT OF STRUCTURES-PLT ADMIN &amp; PWR RES</v>
          </cell>
          <cell r="C468">
            <v>726393</v>
          </cell>
          <cell r="D468">
            <v>848217</v>
          </cell>
          <cell r="E468">
            <v>8573086</v>
          </cell>
        </row>
        <row r="469">
          <cell r="A469">
            <v>511059</v>
          </cell>
          <cell r="B469" t="str">
            <v>MAINT OF STRUCTURES-ABOVE GRD STOR-ECRC</v>
          </cell>
          <cell r="C469">
            <v>91289</v>
          </cell>
          <cell r="D469">
            <v>201147</v>
          </cell>
          <cell r="E469">
            <v>1402810</v>
          </cell>
        </row>
        <row r="470">
          <cell r="A470">
            <v>511359</v>
          </cell>
          <cell r="B470" t="str">
            <v>MAINT OF STRUC-PMN DRINKING WATER-ECRC</v>
          </cell>
          <cell r="C470">
            <v>1848</v>
          </cell>
          <cell r="D470">
            <v>10533</v>
          </cell>
          <cell r="E470">
            <v>30250</v>
          </cell>
        </row>
        <row r="471">
          <cell r="A471">
            <v>512000</v>
          </cell>
          <cell r="B471" t="str">
            <v>MAINT BOILER PLT-PLT ADMIN &amp; PWR RESRCES</v>
          </cell>
          <cell r="C471">
            <v>2666587</v>
          </cell>
          <cell r="D471">
            <v>2895037</v>
          </cell>
          <cell r="E471">
            <v>35908578</v>
          </cell>
        </row>
        <row r="472">
          <cell r="A472">
            <v>512039</v>
          </cell>
          <cell r="B472" t="str">
            <v>MAINT BOILER PLT-CONT EMISS MON-ECRC</v>
          </cell>
          <cell r="C472">
            <v>31699</v>
          </cell>
          <cell r="D472">
            <v>55269</v>
          </cell>
          <cell r="E472">
            <v>463164</v>
          </cell>
        </row>
        <row r="473">
          <cell r="A473">
            <v>512249</v>
          </cell>
          <cell r="B473" t="str">
            <v>MAINT BOILER PLT-REBURN MAINT-ECRC</v>
          </cell>
          <cell r="C473">
            <v>87507</v>
          </cell>
          <cell r="D473">
            <v>51885</v>
          </cell>
          <cell r="E473">
            <v>522903</v>
          </cell>
        </row>
        <row r="474">
          <cell r="A474">
            <v>512259</v>
          </cell>
          <cell r="B474" t="str">
            <v>MAINT BOILER PLT-ESP MAINT COSTS-ECRC</v>
          </cell>
          <cell r="C474">
            <v>15104</v>
          </cell>
          <cell r="D474">
            <v>299430</v>
          </cell>
          <cell r="E474">
            <v>706014</v>
          </cell>
        </row>
        <row r="475">
          <cell r="A475">
            <v>512319</v>
          </cell>
          <cell r="B475" t="str">
            <v>MNT BOIL PLT-CLN AIR INTERSTAT RULE-ECRC</v>
          </cell>
          <cell r="C475">
            <v>4515</v>
          </cell>
          <cell r="D475">
            <v>903</v>
          </cell>
          <cell r="E475">
            <v>9979</v>
          </cell>
        </row>
        <row r="476">
          <cell r="A476">
            <v>512339</v>
          </cell>
          <cell r="B476" t="str">
            <v>MNT BOILER PLT-CLEAN AIR MERC RULE-ECRC</v>
          </cell>
          <cell r="C476">
            <v>194783</v>
          </cell>
          <cell r="D476">
            <v>169480</v>
          </cell>
          <cell r="E476">
            <v>1588955</v>
          </cell>
        </row>
        <row r="477">
          <cell r="A477">
            <v>513000</v>
          </cell>
          <cell r="B477" t="str">
            <v>MAINT ELECTRIC PLT-PLT ADMIN &amp; PWR RESRC</v>
          </cell>
          <cell r="C477">
            <v>978916</v>
          </cell>
          <cell r="D477">
            <v>1173767</v>
          </cell>
          <cell r="E477">
            <v>11370544</v>
          </cell>
        </row>
        <row r="478">
          <cell r="A478">
            <v>513419</v>
          </cell>
          <cell r="B478" t="str">
            <v>MAINT ELEC PLT-MANATE TEMP HEAT SYS-ECRC</v>
          </cell>
          <cell r="C478">
            <v>42470</v>
          </cell>
          <cell r="D478">
            <v>581505</v>
          </cell>
          <cell r="E478">
            <v>699024</v>
          </cell>
        </row>
        <row r="479">
          <cell r="A479">
            <v>514000</v>
          </cell>
          <cell r="B479" t="str">
            <v>MAINT MISC PLT-PLT ADMIN &amp; PWR RESOURCES</v>
          </cell>
          <cell r="C479">
            <v>199016</v>
          </cell>
          <cell r="D479">
            <v>298038</v>
          </cell>
          <cell r="E479">
            <v>4152124</v>
          </cell>
        </row>
        <row r="480">
          <cell r="A480">
            <v>514089</v>
          </cell>
          <cell r="B480" t="str">
            <v>MAINT MISC PLT-OIL SPILL CLEAN-ECRC</v>
          </cell>
          <cell r="C480">
            <v>95</v>
          </cell>
          <cell r="D480">
            <v>95</v>
          </cell>
          <cell r="E480">
            <v>4413</v>
          </cell>
        </row>
        <row r="481">
          <cell r="A481">
            <v>514179</v>
          </cell>
          <cell r="B481" t="str">
            <v>MAINT MISC PLT-N/C LIQUID WASTES-ECRC</v>
          </cell>
          <cell r="C481">
            <v>0</v>
          </cell>
          <cell r="D481">
            <v>201</v>
          </cell>
          <cell r="E481">
            <v>184823</v>
          </cell>
        </row>
        <row r="482">
          <cell r="A482">
            <v>517000</v>
          </cell>
          <cell r="B482" t="str">
            <v>OPER SUPV &amp; ENGR-PLT ADMIN &amp; PWR RESRCES</v>
          </cell>
          <cell r="C482">
            <v>7765081</v>
          </cell>
          <cell r="D482">
            <v>7534459</v>
          </cell>
          <cell r="E482">
            <v>100047994</v>
          </cell>
        </row>
        <row r="483">
          <cell r="A483">
            <v>517100</v>
          </cell>
          <cell r="B483" t="str">
            <v>OPER SUPV &amp; ENGR-DEFERRED COMP-OFFICERS</v>
          </cell>
          <cell r="C483">
            <v>860</v>
          </cell>
          <cell r="D483">
            <v>860</v>
          </cell>
          <cell r="E483">
            <v>54499</v>
          </cell>
        </row>
        <row r="484">
          <cell r="A484">
            <v>518000</v>
          </cell>
          <cell r="B484" t="str">
            <v>NUCLEAR  FUEL EXPENSE</v>
          </cell>
          <cell r="C484">
            <v>11993231</v>
          </cell>
          <cell r="D484">
            <v>12564560</v>
          </cell>
          <cell r="E484">
            <v>112753286</v>
          </cell>
        </row>
        <row r="485">
          <cell r="A485">
            <v>518110</v>
          </cell>
          <cell r="B485" t="str">
            <v>NUC FUEL EXP-RECOV BURNUP CHG-LEASD FUEL</v>
          </cell>
          <cell r="C485">
            <v>0</v>
          </cell>
          <cell r="D485">
            <v>0</v>
          </cell>
          <cell r="E485">
            <v>23784975</v>
          </cell>
        </row>
        <row r="486">
          <cell r="A486">
            <v>518120</v>
          </cell>
          <cell r="B486" t="str">
            <v>NUC FUEL EXP-RECOV FINANCING CST-LEASED</v>
          </cell>
          <cell r="C486">
            <v>0</v>
          </cell>
          <cell r="D486">
            <v>0</v>
          </cell>
          <cell r="E486">
            <v>144033</v>
          </cell>
        </row>
        <row r="487">
          <cell r="A487">
            <v>518130</v>
          </cell>
          <cell r="B487" t="str">
            <v>NUC FUEL EXP-RECOV OTH ADMIN FEES-LEASED</v>
          </cell>
          <cell r="C487">
            <v>0</v>
          </cell>
          <cell r="D487">
            <v>0</v>
          </cell>
          <cell r="E487">
            <v>1770</v>
          </cell>
        </row>
        <row r="488">
          <cell r="A488">
            <v>518151</v>
          </cell>
          <cell r="B488" t="str">
            <v>NUC FUEL EXP-DSPL CST-CURR-ST LUCIE #1</v>
          </cell>
          <cell r="C488">
            <v>595604</v>
          </cell>
          <cell r="D488">
            <v>578737</v>
          </cell>
          <cell r="E488">
            <v>4941013</v>
          </cell>
        </row>
        <row r="489">
          <cell r="A489">
            <v>518152</v>
          </cell>
          <cell r="B489" t="str">
            <v>NUC FUEL EXP-DSPL CST-CURR-ST LUCIE #2</v>
          </cell>
          <cell r="C489">
            <v>507994</v>
          </cell>
          <cell r="D489">
            <v>492513</v>
          </cell>
          <cell r="E489">
            <v>5823875</v>
          </cell>
        </row>
        <row r="490">
          <cell r="A490">
            <v>518153</v>
          </cell>
          <cell r="B490" t="str">
            <v>NUC FUEL EXP-DSPL CST-CURR-TURKEY PT #3</v>
          </cell>
          <cell r="C490">
            <v>245387</v>
          </cell>
          <cell r="D490">
            <v>492124</v>
          </cell>
          <cell r="E490">
            <v>4994913</v>
          </cell>
        </row>
        <row r="491">
          <cell r="A491">
            <v>518154</v>
          </cell>
          <cell r="B491" t="str">
            <v>NUC FUEL EXP-DSPL CST-CURR-TURKEY PT #4</v>
          </cell>
          <cell r="C491">
            <v>503996</v>
          </cell>
          <cell r="D491">
            <v>344488</v>
          </cell>
          <cell r="E491">
            <v>5544046</v>
          </cell>
        </row>
        <row r="492">
          <cell r="A492">
            <v>518180</v>
          </cell>
          <cell r="B492" t="str">
            <v>NUCLEAR PLANTS RECOVERABLE ADJUSTMENTS</v>
          </cell>
          <cell r="C492">
            <v>0</v>
          </cell>
          <cell r="D492">
            <v>28548</v>
          </cell>
          <cell r="E492">
            <v>345724</v>
          </cell>
        </row>
        <row r="493">
          <cell r="A493">
            <v>518201</v>
          </cell>
          <cell r="B493" t="str">
            <v>NUCLEAR FUEL EXPENSE-LAST CORE</v>
          </cell>
          <cell r="C493">
            <v>397993</v>
          </cell>
          <cell r="D493">
            <v>397993</v>
          </cell>
          <cell r="E493">
            <v>4775920</v>
          </cell>
        </row>
        <row r="494">
          <cell r="A494">
            <v>519000</v>
          </cell>
          <cell r="B494" t="str">
            <v>COOLANTS &amp; WATER-PLT ADMIN &amp; PWR RESRCES</v>
          </cell>
          <cell r="C494">
            <v>648375</v>
          </cell>
          <cell r="D494">
            <v>680267</v>
          </cell>
          <cell r="E494">
            <v>10151144</v>
          </cell>
        </row>
        <row r="495">
          <cell r="A495">
            <v>520000</v>
          </cell>
          <cell r="B495" t="str">
            <v>STEAM EXPENSES-PLT ADMIN &amp; PWR RESOURCES</v>
          </cell>
          <cell r="C495">
            <v>4756633</v>
          </cell>
          <cell r="D495">
            <v>4224877</v>
          </cell>
          <cell r="E495">
            <v>55743492</v>
          </cell>
        </row>
        <row r="496">
          <cell r="A496">
            <v>520010</v>
          </cell>
          <cell r="B496" t="str">
            <v>STEAM EXPENSES-MECHANICAL MAINTENANCE</v>
          </cell>
          <cell r="C496">
            <v>0</v>
          </cell>
          <cell r="D496">
            <v>0</v>
          </cell>
          <cell r="E496">
            <v>33</v>
          </cell>
        </row>
        <row r="497">
          <cell r="A497">
            <v>520020</v>
          </cell>
          <cell r="B497" t="str">
            <v>STEAM EXPENSES-INSTRUMENTATION &amp; CNTROL</v>
          </cell>
          <cell r="C497">
            <v>807</v>
          </cell>
          <cell r="D497">
            <v>0</v>
          </cell>
          <cell r="E497">
            <v>807</v>
          </cell>
        </row>
        <row r="498">
          <cell r="A498">
            <v>520310</v>
          </cell>
          <cell r="B498" t="str">
            <v>STORED LOW LEVEL RADIOACTIVE WASTE</v>
          </cell>
          <cell r="C498">
            <v>476502</v>
          </cell>
          <cell r="D498">
            <v>260834</v>
          </cell>
          <cell r="E498">
            <v>6910239</v>
          </cell>
        </row>
        <row r="499">
          <cell r="A499">
            <v>523000</v>
          </cell>
          <cell r="B499" t="str">
            <v>ELECTRIC EXP-PLT ADMIN &amp; PWR RESOURCES</v>
          </cell>
          <cell r="C499">
            <v>-27955</v>
          </cell>
          <cell r="D499">
            <v>4903</v>
          </cell>
          <cell r="E499">
            <v>286160</v>
          </cell>
        </row>
        <row r="500">
          <cell r="A500">
            <v>524000</v>
          </cell>
          <cell r="B500" t="str">
            <v>MISC NUC PWR EXP-PLT ADMIN &amp; PWR RESRCES</v>
          </cell>
          <cell r="C500">
            <v>6118463</v>
          </cell>
          <cell r="D500">
            <v>4784520</v>
          </cell>
          <cell r="E500">
            <v>52875062</v>
          </cell>
        </row>
        <row r="501">
          <cell r="A501">
            <v>524010</v>
          </cell>
          <cell r="B501" t="str">
            <v>MISC NUC PWR EXP-MECHANICAL MAINTENANCE</v>
          </cell>
          <cell r="C501">
            <v>-1985</v>
          </cell>
          <cell r="D501">
            <v>7754</v>
          </cell>
          <cell r="E501">
            <v>98822</v>
          </cell>
        </row>
        <row r="502">
          <cell r="A502">
            <v>524020</v>
          </cell>
          <cell r="B502" t="str">
            <v>MISC NUC PWR EXP-I &amp; C MAINTENANCE</v>
          </cell>
          <cell r="C502">
            <v>321</v>
          </cell>
          <cell r="D502">
            <v>1273</v>
          </cell>
          <cell r="E502">
            <v>-6412</v>
          </cell>
        </row>
        <row r="503">
          <cell r="A503">
            <v>524030</v>
          </cell>
          <cell r="B503" t="str">
            <v>MISC NUC PWR EXP-ELECTRICAL MAINTENANCE</v>
          </cell>
          <cell r="C503">
            <v>206</v>
          </cell>
          <cell r="D503">
            <v>57</v>
          </cell>
          <cell r="E503">
            <v>20486</v>
          </cell>
        </row>
        <row r="504">
          <cell r="A504">
            <v>524149</v>
          </cell>
          <cell r="B504" t="str">
            <v>MISC NUC PWR EXP-WATER PERMIT FEES-ECRC</v>
          </cell>
          <cell r="C504">
            <v>0</v>
          </cell>
          <cell r="D504">
            <v>0</v>
          </cell>
          <cell r="E504">
            <v>11500</v>
          </cell>
        </row>
        <row r="505">
          <cell r="A505">
            <v>524220</v>
          </cell>
          <cell r="B505" t="str">
            <v>MISC NUC PWR EXP-HEIGHTNED SECURITY-CCR</v>
          </cell>
          <cell r="C505">
            <v>2825644</v>
          </cell>
          <cell r="D505">
            <v>5395311</v>
          </cell>
          <cell r="E505">
            <v>34000722</v>
          </cell>
        </row>
        <row r="506">
          <cell r="A506">
            <v>524289</v>
          </cell>
          <cell r="B506" t="str">
            <v>MISC_NUCL_PWR_EXP-316_B_COMPLIANC-ECRC 3</v>
          </cell>
          <cell r="C506">
            <v>0</v>
          </cell>
          <cell r="D506">
            <v>0</v>
          </cell>
          <cell r="E506">
            <v>-856</v>
          </cell>
        </row>
        <row r="507">
          <cell r="A507">
            <v>524300</v>
          </cell>
          <cell r="B507" t="str">
            <v>MISC NUC PWR EXP-RESEARCH &amp; DEVELOPMENT</v>
          </cell>
          <cell r="C507">
            <v>0</v>
          </cell>
          <cell r="D507">
            <v>0</v>
          </cell>
          <cell r="E507">
            <v>-735902</v>
          </cell>
        </row>
        <row r="508">
          <cell r="A508">
            <v>524315</v>
          </cell>
          <cell r="B508" t="str">
            <v>MISC NUC PWR EXP-R&amp;D-NUSTART PROJECT</v>
          </cell>
          <cell r="C508">
            <v>-7</v>
          </cell>
          <cell r="D508">
            <v>0</v>
          </cell>
          <cell r="E508">
            <v>199</v>
          </cell>
        </row>
        <row r="509">
          <cell r="A509">
            <v>524360</v>
          </cell>
          <cell r="B509" t="str">
            <v>MISC NUC PWR EXP-BACKFIT STARTUP</v>
          </cell>
          <cell r="C509">
            <v>3060</v>
          </cell>
          <cell r="D509">
            <v>-222</v>
          </cell>
          <cell r="E509">
            <v>90721</v>
          </cell>
        </row>
        <row r="510">
          <cell r="A510">
            <v>524620</v>
          </cell>
          <cell r="B510" t="str">
            <v>MISC NUC PWR EXP-MAINTENANCE SERVICES</v>
          </cell>
          <cell r="C510">
            <v>870</v>
          </cell>
          <cell r="D510">
            <v>24777</v>
          </cell>
          <cell r="E510">
            <v>212734</v>
          </cell>
        </row>
        <row r="511">
          <cell r="A511">
            <v>524650</v>
          </cell>
          <cell r="B511" t="str">
            <v>MISC NUC PWR EXP-VALVES &amp; WELDING</v>
          </cell>
          <cell r="C511">
            <v>2960</v>
          </cell>
          <cell r="D511">
            <v>840</v>
          </cell>
          <cell r="E511">
            <v>67612</v>
          </cell>
        </row>
        <row r="512">
          <cell r="A512">
            <v>524900</v>
          </cell>
          <cell r="B512" t="str">
            <v>NCRC_RECOVERABLE_O&amp;M</v>
          </cell>
          <cell r="C512">
            <v>0</v>
          </cell>
          <cell r="D512">
            <v>0</v>
          </cell>
          <cell r="E512">
            <v>0</v>
          </cell>
        </row>
        <row r="513">
          <cell r="A513">
            <v>524902</v>
          </cell>
          <cell r="B513" t="str">
            <v>NCRC NON-RETAIL O&amp;M                    N</v>
          </cell>
          <cell r="C513">
            <v>6358</v>
          </cell>
          <cell r="D513">
            <v>53673</v>
          </cell>
          <cell r="E513">
            <v>86822</v>
          </cell>
        </row>
        <row r="514">
          <cell r="A514">
            <v>524960</v>
          </cell>
          <cell r="B514" t="str">
            <v>DORMANT MATERIAL WRITE-OFF - NUCLEAR</v>
          </cell>
          <cell r="C514">
            <v>451593</v>
          </cell>
          <cell r="D514">
            <v>395355</v>
          </cell>
          <cell r="E514">
            <v>2694424</v>
          </cell>
        </row>
        <row r="515">
          <cell r="A515">
            <v>528000</v>
          </cell>
          <cell r="B515" t="str">
            <v>MAINT SUPV &amp; ENGR-PLT ADMIN &amp; PWR RESRCS</v>
          </cell>
          <cell r="C515">
            <v>4366765</v>
          </cell>
          <cell r="D515">
            <v>5481723</v>
          </cell>
          <cell r="E515">
            <v>80958990</v>
          </cell>
        </row>
        <row r="516">
          <cell r="A516">
            <v>528010</v>
          </cell>
          <cell r="B516" t="str">
            <v>MAINT SUPV &amp; ENGR-MECHANICAL MAINT</v>
          </cell>
          <cell r="C516">
            <v>0</v>
          </cell>
          <cell r="D516">
            <v>0</v>
          </cell>
          <cell r="E516">
            <v>260</v>
          </cell>
        </row>
        <row r="517">
          <cell r="A517">
            <v>528030</v>
          </cell>
          <cell r="B517" t="str">
            <v>MAINT SUPV &amp; ENGR-ELECTRICAL MAINT</v>
          </cell>
          <cell r="C517">
            <v>0</v>
          </cell>
          <cell r="D517">
            <v>1306</v>
          </cell>
          <cell r="E517">
            <v>1306</v>
          </cell>
        </row>
        <row r="518">
          <cell r="A518">
            <v>528410</v>
          </cell>
          <cell r="B518" t="str">
            <v>NUCLEAR MAINTENANCE RESERVE-SL1</v>
          </cell>
          <cell r="C518">
            <v>1979256</v>
          </cell>
          <cell r="D518">
            <v>1979256</v>
          </cell>
          <cell r="E518">
            <v>24684297</v>
          </cell>
        </row>
        <row r="519">
          <cell r="A519">
            <v>528411</v>
          </cell>
          <cell r="B519" t="str">
            <v>NUCLEAR MAINTENANCE RESERVE-SL2</v>
          </cell>
          <cell r="C519">
            <v>1788563</v>
          </cell>
          <cell r="D519">
            <v>2814378</v>
          </cell>
          <cell r="E519">
            <v>19397076</v>
          </cell>
        </row>
        <row r="520">
          <cell r="A520">
            <v>528412</v>
          </cell>
          <cell r="B520" t="str">
            <v>NUCLEAR MAINTENANCE RESERVE-TP3</v>
          </cell>
          <cell r="C520">
            <v>1800949</v>
          </cell>
          <cell r="D520">
            <v>1785192</v>
          </cell>
          <cell r="E520">
            <v>22270731</v>
          </cell>
        </row>
        <row r="521">
          <cell r="A521">
            <v>528413</v>
          </cell>
          <cell r="B521" t="str">
            <v>NUCLEAR MAINTENANCE RESERVE-TP4</v>
          </cell>
          <cell r="C521">
            <v>2026794</v>
          </cell>
          <cell r="D521">
            <v>2026794</v>
          </cell>
          <cell r="E521">
            <v>24699718</v>
          </cell>
        </row>
        <row r="522">
          <cell r="A522">
            <v>528420</v>
          </cell>
          <cell r="B522" t="str">
            <v>MAINT SUPV &amp; ENGR-MAINT RESERVES CHGS</v>
          </cell>
          <cell r="C522">
            <v>-3839440</v>
          </cell>
          <cell r="D522">
            <v>-9727593</v>
          </cell>
          <cell r="E522">
            <v>-80675412</v>
          </cell>
        </row>
        <row r="523">
          <cell r="A523">
            <v>528421</v>
          </cell>
          <cell r="B523" t="str">
            <v>MAINT SUPV &amp; ENGR-END OF LIFE M&amp;S INVEN</v>
          </cell>
          <cell r="C523">
            <v>89312</v>
          </cell>
          <cell r="D523">
            <v>89312</v>
          </cell>
          <cell r="E523">
            <v>1071739</v>
          </cell>
        </row>
        <row r="524">
          <cell r="A524">
            <v>528620</v>
          </cell>
          <cell r="B524" t="str">
            <v>MAINT SUPV &amp; ENGR-MAINTENANCE SERVICES</v>
          </cell>
          <cell r="C524">
            <v>0</v>
          </cell>
          <cell r="D524">
            <v>0</v>
          </cell>
          <cell r="E524">
            <v>302</v>
          </cell>
        </row>
        <row r="525">
          <cell r="A525">
            <v>529000</v>
          </cell>
          <cell r="B525" t="str">
            <v>MAINT STRUCTURES-PLT ADMIN &amp; PWR RESRCES</v>
          </cell>
          <cell r="C525">
            <v>349761</v>
          </cell>
          <cell r="D525">
            <v>629113</v>
          </cell>
          <cell r="E525">
            <v>5883624</v>
          </cell>
        </row>
        <row r="526">
          <cell r="A526">
            <v>529010</v>
          </cell>
          <cell r="B526" t="str">
            <v>MAINT STRUCTURES-MECHANICAL MAINTENANCE</v>
          </cell>
          <cell r="C526">
            <v>4192</v>
          </cell>
          <cell r="D526">
            <v>1064</v>
          </cell>
          <cell r="E526">
            <v>64616</v>
          </cell>
        </row>
        <row r="527">
          <cell r="A527">
            <v>529020</v>
          </cell>
          <cell r="B527" t="str">
            <v>MAINT STRUCTURES-I &amp; C MAINTENANCE</v>
          </cell>
          <cell r="C527">
            <v>-51282</v>
          </cell>
          <cell r="D527">
            <v>2817</v>
          </cell>
          <cell r="E527">
            <v>-35888</v>
          </cell>
        </row>
        <row r="528">
          <cell r="A528">
            <v>529030</v>
          </cell>
          <cell r="B528" t="str">
            <v>MAINT STRUCTURES-ELECTRICAL MAINTENANCE</v>
          </cell>
          <cell r="C528">
            <v>6406</v>
          </cell>
          <cell r="D528">
            <v>27569</v>
          </cell>
          <cell r="E528">
            <v>108023</v>
          </cell>
        </row>
        <row r="529">
          <cell r="A529">
            <v>529349</v>
          </cell>
          <cell r="B529" t="str">
            <v>MAINT_STRUCTURE-PSL_COOLING_WATER-ECRC</v>
          </cell>
          <cell r="C529">
            <v>221</v>
          </cell>
          <cell r="D529">
            <v>3855</v>
          </cell>
          <cell r="E529">
            <v>1129351</v>
          </cell>
        </row>
        <row r="530">
          <cell r="A530">
            <v>529360</v>
          </cell>
          <cell r="B530" t="str">
            <v>MAINT STRUCTURES-BACKFIT STARTUP</v>
          </cell>
          <cell r="C530">
            <v>-12829</v>
          </cell>
          <cell r="D530">
            <v>668</v>
          </cell>
          <cell r="E530">
            <v>15915</v>
          </cell>
        </row>
        <row r="531">
          <cell r="A531">
            <v>529429</v>
          </cell>
          <cell r="B531" t="str">
            <v>MAINT STRUCS-COOLING CANAL MONITOR-ECRC</v>
          </cell>
          <cell r="C531">
            <v>244976</v>
          </cell>
          <cell r="D531">
            <v>254325</v>
          </cell>
          <cell r="E531">
            <v>1756536</v>
          </cell>
        </row>
        <row r="532">
          <cell r="A532">
            <v>529620</v>
          </cell>
          <cell r="B532" t="str">
            <v>MAINT STRUCTURES-MAINTENANCE SERVICES</v>
          </cell>
          <cell r="C532">
            <v>15846</v>
          </cell>
          <cell r="D532">
            <v>1219</v>
          </cell>
          <cell r="E532">
            <v>-36733</v>
          </cell>
        </row>
        <row r="533">
          <cell r="A533">
            <v>529650</v>
          </cell>
          <cell r="B533" t="str">
            <v>MAINT STRUCTURES-VALVES &amp; WELDING</v>
          </cell>
          <cell r="C533">
            <v>15056</v>
          </cell>
          <cell r="D533">
            <v>-23609</v>
          </cell>
          <cell r="E533">
            <v>97423</v>
          </cell>
        </row>
        <row r="534">
          <cell r="A534">
            <v>530000</v>
          </cell>
          <cell r="B534" t="str">
            <v>MAINT REACTOR PLT EQUIP-PLT ADMIN</v>
          </cell>
          <cell r="C534">
            <v>1584232</v>
          </cell>
          <cell r="D534">
            <v>5186566</v>
          </cell>
          <cell r="E534">
            <v>36158323</v>
          </cell>
        </row>
        <row r="535">
          <cell r="A535">
            <v>530010</v>
          </cell>
          <cell r="B535" t="str">
            <v>MAINT REACTOR PLT EQUIP-MECHANICL MAINT</v>
          </cell>
          <cell r="C535">
            <v>-128596</v>
          </cell>
          <cell r="D535">
            <v>111252</v>
          </cell>
          <cell r="E535">
            <v>1945542</v>
          </cell>
        </row>
        <row r="536">
          <cell r="A536">
            <v>530020</v>
          </cell>
          <cell r="B536" t="str">
            <v>MAINT REACTOR PLT EQUIP-I &amp; C MAINT</v>
          </cell>
          <cell r="C536">
            <v>-110085</v>
          </cell>
          <cell r="D536">
            <v>296177</v>
          </cell>
          <cell r="E536">
            <v>3436408</v>
          </cell>
        </row>
        <row r="537">
          <cell r="A537">
            <v>530030</v>
          </cell>
          <cell r="B537" t="str">
            <v>MAINT REACTOR PLT EQUIP-ELECTRICL MAINT</v>
          </cell>
          <cell r="C537">
            <v>36235</v>
          </cell>
          <cell r="D537">
            <v>65169</v>
          </cell>
          <cell r="E537">
            <v>1009182</v>
          </cell>
        </row>
        <row r="538">
          <cell r="A538">
            <v>530360</v>
          </cell>
          <cell r="B538" t="str">
            <v>MAINT REACTOR PLT EQUIP-BACKFIT STARTUP</v>
          </cell>
          <cell r="C538">
            <v>-98437</v>
          </cell>
          <cell r="D538">
            <v>540</v>
          </cell>
          <cell r="E538">
            <v>292972</v>
          </cell>
        </row>
        <row r="539">
          <cell r="A539">
            <v>530620</v>
          </cell>
          <cell r="B539" t="str">
            <v>MAINT REACTOR PLT EQUIP-MAINT SERVICES</v>
          </cell>
          <cell r="C539">
            <v>12647</v>
          </cell>
          <cell r="D539">
            <v>429102</v>
          </cell>
          <cell r="E539">
            <v>893630</v>
          </cell>
        </row>
        <row r="540">
          <cell r="A540">
            <v>530650</v>
          </cell>
          <cell r="B540" t="str">
            <v>MAINT REACTOR PLT EQUIP-VALVES &amp; WELDNG</v>
          </cell>
          <cell r="C540">
            <v>111366</v>
          </cell>
          <cell r="D540">
            <v>420203</v>
          </cell>
          <cell r="E540">
            <v>3047414</v>
          </cell>
        </row>
        <row r="541">
          <cell r="A541">
            <v>531000</v>
          </cell>
          <cell r="B541" t="str">
            <v>MAINT ELECTRIC PLT-PLT ADMIN &amp; PWR RESCS</v>
          </cell>
          <cell r="C541">
            <v>1114776</v>
          </cell>
          <cell r="D541">
            <v>1914691</v>
          </cell>
          <cell r="E541">
            <v>15596884</v>
          </cell>
        </row>
        <row r="542">
          <cell r="A542">
            <v>531010</v>
          </cell>
          <cell r="B542" t="str">
            <v>MAINT ELECTRIC PLT-MECHANICAL MAINT</v>
          </cell>
          <cell r="C542">
            <v>43625</v>
          </cell>
          <cell r="D542">
            <v>262163</v>
          </cell>
          <cell r="E542">
            <v>830689</v>
          </cell>
        </row>
        <row r="543">
          <cell r="A543">
            <v>531020</v>
          </cell>
          <cell r="B543" t="str">
            <v>MAINT ELECTRIC PLT-I &amp; C MAINTENANCE</v>
          </cell>
          <cell r="C543">
            <v>-21275</v>
          </cell>
          <cell r="D543">
            <v>92851</v>
          </cell>
          <cell r="E543">
            <v>594106</v>
          </cell>
        </row>
        <row r="544">
          <cell r="A544">
            <v>531030</v>
          </cell>
          <cell r="B544" t="str">
            <v>MAINT ELECTRIC PLT-ELECTRICAL MAINT</v>
          </cell>
          <cell r="C544">
            <v>27175</v>
          </cell>
          <cell r="D544">
            <v>50115</v>
          </cell>
          <cell r="E544">
            <v>1878216</v>
          </cell>
        </row>
        <row r="545">
          <cell r="A545">
            <v>531239</v>
          </cell>
          <cell r="B545" t="str">
            <v>MAINTENANCE-SPCC_ECRC_PROJECT</v>
          </cell>
          <cell r="C545">
            <v>67773</v>
          </cell>
          <cell r="D545">
            <v>82753</v>
          </cell>
          <cell r="E545">
            <v>173757</v>
          </cell>
        </row>
        <row r="546">
          <cell r="A546">
            <v>531360</v>
          </cell>
          <cell r="B546" t="str">
            <v>MAINT ELECTRIC PLT-BACKFIT STARTUP</v>
          </cell>
          <cell r="C546">
            <v>-312892</v>
          </cell>
          <cell r="D546">
            <v>556</v>
          </cell>
          <cell r="E546">
            <v>-244701</v>
          </cell>
        </row>
        <row r="547">
          <cell r="A547">
            <v>531620</v>
          </cell>
          <cell r="B547" t="str">
            <v>MAINT ELECTRIC PLT-MAINTENANCE SERVICES</v>
          </cell>
          <cell r="C547">
            <v>22632</v>
          </cell>
          <cell r="D547">
            <v>12733</v>
          </cell>
          <cell r="E547">
            <v>644174</v>
          </cell>
        </row>
        <row r="548">
          <cell r="A548">
            <v>531650</v>
          </cell>
          <cell r="B548" t="str">
            <v>MAINT ELECTRIC PLT-VALVES &amp; WELDING</v>
          </cell>
          <cell r="C548">
            <v>176929</v>
          </cell>
          <cell r="D548">
            <v>-27507</v>
          </cell>
          <cell r="E548">
            <v>1237728</v>
          </cell>
        </row>
        <row r="549">
          <cell r="A549">
            <v>532000</v>
          </cell>
          <cell r="B549" t="str">
            <v>MAINT MISC NUC PLT-PLT ADMIN &amp; PWR RESRC</v>
          </cell>
          <cell r="C549">
            <v>185996</v>
          </cell>
          <cell r="D549">
            <v>108233</v>
          </cell>
          <cell r="E549">
            <v>2042687</v>
          </cell>
        </row>
        <row r="550">
          <cell r="A550">
            <v>532010</v>
          </cell>
          <cell r="B550" t="str">
            <v>MAINT MISC NUC PLT-MECHANICAL MAINT</v>
          </cell>
          <cell r="C550">
            <v>21994</v>
          </cell>
          <cell r="D550">
            <v>-38084</v>
          </cell>
          <cell r="E550">
            <v>365109</v>
          </cell>
        </row>
        <row r="551">
          <cell r="A551">
            <v>532020</v>
          </cell>
          <cell r="B551" t="str">
            <v>MAINT MISC NUC PLT-I &amp; C MAINTENANCE</v>
          </cell>
          <cell r="C551">
            <v>-57064</v>
          </cell>
          <cell r="D551">
            <v>129203</v>
          </cell>
          <cell r="E551">
            <v>1419418</v>
          </cell>
        </row>
        <row r="552">
          <cell r="A552">
            <v>532030</v>
          </cell>
          <cell r="B552" t="str">
            <v>MAINT MISC NUC PLT-ELECTRICAL MAINT</v>
          </cell>
          <cell r="C552">
            <v>3601</v>
          </cell>
          <cell r="D552">
            <v>12630</v>
          </cell>
          <cell r="E552">
            <v>320577</v>
          </cell>
        </row>
        <row r="553">
          <cell r="A553">
            <v>532139</v>
          </cell>
          <cell r="B553" t="str">
            <v>MAINT MISC PLT-CORCT ACTN PRG RCRA-ECRC</v>
          </cell>
          <cell r="C553">
            <v>0</v>
          </cell>
          <cell r="D553">
            <v>0</v>
          </cell>
          <cell r="E553">
            <v>1851</v>
          </cell>
        </row>
        <row r="554">
          <cell r="A554">
            <v>532360</v>
          </cell>
          <cell r="B554" t="str">
            <v>MAINT MISC NUC PLT-BACKFIT STARTUP</v>
          </cell>
          <cell r="C554">
            <v>4493</v>
          </cell>
          <cell r="D554">
            <v>5123</v>
          </cell>
          <cell r="E554">
            <v>144704</v>
          </cell>
        </row>
        <row r="555">
          <cell r="A555">
            <v>532620</v>
          </cell>
          <cell r="B555" t="str">
            <v>MAINT MISC NUC PLT-MAINTENANCE SERVICES</v>
          </cell>
          <cell r="C555">
            <v>2703</v>
          </cell>
          <cell r="D555">
            <v>101357</v>
          </cell>
          <cell r="E555">
            <v>257728</v>
          </cell>
        </row>
        <row r="556">
          <cell r="A556">
            <v>532650</v>
          </cell>
          <cell r="B556" t="str">
            <v>MAINT MISC NUC PLT-VALVES &amp; WELDING</v>
          </cell>
          <cell r="C556">
            <v>69345</v>
          </cell>
          <cell r="D556">
            <v>-1076</v>
          </cell>
          <cell r="E556">
            <v>559350</v>
          </cell>
        </row>
        <row r="557">
          <cell r="A557">
            <v>546000</v>
          </cell>
          <cell r="B557" t="str">
            <v>OPER SUPV &amp; ENGR-PLT ADMIN &amp; PWR RESRCES</v>
          </cell>
          <cell r="C557">
            <v>971082</v>
          </cell>
          <cell r="D557">
            <v>954140</v>
          </cell>
          <cell r="E557">
            <v>11401081</v>
          </cell>
        </row>
        <row r="558">
          <cell r="A558">
            <v>546379</v>
          </cell>
          <cell r="B558" t="str">
            <v>OPER SUPV &amp; ENG-DESOTO NEXT GEN SOLAR</v>
          </cell>
          <cell r="C558">
            <v>16953</v>
          </cell>
          <cell r="D558">
            <v>20096</v>
          </cell>
          <cell r="E558">
            <v>194855</v>
          </cell>
        </row>
        <row r="559">
          <cell r="A559">
            <v>546389</v>
          </cell>
          <cell r="B559" t="str">
            <v>OPER SUPV &amp; ENG-SPACE COAST SOLAR</v>
          </cell>
          <cell r="C559">
            <v>9180</v>
          </cell>
          <cell r="D559">
            <v>12082</v>
          </cell>
          <cell r="E559">
            <v>89635</v>
          </cell>
        </row>
        <row r="560">
          <cell r="A560">
            <v>547110</v>
          </cell>
          <cell r="B560" t="str">
            <v>FUEL-RECOVERABLE FUEL,OIL</v>
          </cell>
          <cell r="C560">
            <v>505799</v>
          </cell>
          <cell r="D560">
            <v>4347049</v>
          </cell>
          <cell r="E560">
            <v>40958067</v>
          </cell>
        </row>
        <row r="561">
          <cell r="A561">
            <v>547111</v>
          </cell>
          <cell r="B561" t="str">
            <v>FUEL OIL RECOVERABLE ADJUSTMENTS</v>
          </cell>
          <cell r="C561">
            <v>0</v>
          </cell>
          <cell r="D561">
            <v>0</v>
          </cell>
          <cell r="E561">
            <v>-12554</v>
          </cell>
        </row>
        <row r="562">
          <cell r="A562">
            <v>547120</v>
          </cell>
          <cell r="B562" t="str">
            <v>FUEL-RECOVERABLE FUEL,GAS</v>
          </cell>
          <cell r="C562">
            <v>215391460</v>
          </cell>
          <cell r="D562">
            <v>226747265</v>
          </cell>
          <cell r="E562">
            <v>2902423450</v>
          </cell>
        </row>
        <row r="563">
          <cell r="A563">
            <v>547130</v>
          </cell>
          <cell r="B563" t="str">
            <v>OIL, RECOV TEMPERATUE &amp; CALIBRATION ADJ</v>
          </cell>
          <cell r="C563">
            <v>-1428</v>
          </cell>
          <cell r="D563">
            <v>9442</v>
          </cell>
          <cell r="E563">
            <v>-656217</v>
          </cell>
        </row>
        <row r="564">
          <cell r="A564">
            <v>547210</v>
          </cell>
          <cell r="B564" t="str">
            <v>FUEL-NON-RECOVERABLE-OIL</v>
          </cell>
          <cell r="C564">
            <v>0</v>
          </cell>
          <cell r="D564">
            <v>0</v>
          </cell>
          <cell r="E564">
            <v>39929</v>
          </cell>
        </row>
        <row r="565">
          <cell r="A565">
            <v>547270</v>
          </cell>
          <cell r="B565" t="str">
            <v>FUEL-NON-RECOV-NON M&amp;S EXP-OIL</v>
          </cell>
          <cell r="C565">
            <v>2270</v>
          </cell>
          <cell r="D565">
            <v>2586</v>
          </cell>
          <cell r="E565">
            <v>28193</v>
          </cell>
        </row>
        <row r="566">
          <cell r="A566">
            <v>547271</v>
          </cell>
          <cell r="B566" t="str">
            <v>FUEL-NON-RECOV-NON M&amp;S EXP-GAS</v>
          </cell>
          <cell r="C566">
            <v>182570</v>
          </cell>
          <cell r="D566">
            <v>224973</v>
          </cell>
          <cell r="E566">
            <v>2056303</v>
          </cell>
        </row>
        <row r="567">
          <cell r="A567">
            <v>548000</v>
          </cell>
          <cell r="B567" t="str">
            <v>GENERATION EXP-PLT ADMIN &amp; PWR RESOURCES</v>
          </cell>
          <cell r="C567">
            <v>1216654</v>
          </cell>
          <cell r="D567">
            <v>1361780</v>
          </cell>
          <cell r="E567">
            <v>18010533</v>
          </cell>
        </row>
        <row r="568">
          <cell r="A568">
            <v>549000</v>
          </cell>
          <cell r="B568" t="str">
            <v>MISC OTH PWR GEN EXP-PLT ADMIN</v>
          </cell>
          <cell r="C568">
            <v>1287689</v>
          </cell>
          <cell r="D568">
            <v>1568572</v>
          </cell>
          <cell r="E568">
            <v>16026592</v>
          </cell>
        </row>
        <row r="569">
          <cell r="A569">
            <v>549010</v>
          </cell>
          <cell r="B569" t="str">
            <v>MISC OTH PWR GEN EXP-MECHANICAL</v>
          </cell>
          <cell r="C569">
            <v>0</v>
          </cell>
          <cell r="D569">
            <v>0</v>
          </cell>
          <cell r="E569">
            <v>1704</v>
          </cell>
        </row>
        <row r="570">
          <cell r="A570">
            <v>549019</v>
          </cell>
          <cell r="B570" t="str">
            <v>MSC OTH PWR GEN EXP-AIR PERMIT FEE-ECRC</v>
          </cell>
          <cell r="C570">
            <v>22494</v>
          </cell>
          <cell r="D570">
            <v>22494</v>
          </cell>
          <cell r="E570">
            <v>221025</v>
          </cell>
        </row>
        <row r="571">
          <cell r="A571">
            <v>549075</v>
          </cell>
          <cell r="B571" t="str">
            <v>MISC OTH PWR EXP-FOS PLANT SECURITY-CCR</v>
          </cell>
          <cell r="C571">
            <v>1084256</v>
          </cell>
          <cell r="D571">
            <v>873284</v>
          </cell>
          <cell r="E571">
            <v>4328410</v>
          </cell>
        </row>
        <row r="572">
          <cell r="A572">
            <v>549149</v>
          </cell>
          <cell r="B572" t="str">
            <v>MIS OTH PWR GN EXP-WTR PERMIT FEES-ECRC</v>
          </cell>
          <cell r="C572">
            <v>0</v>
          </cell>
          <cell r="D572">
            <v>0</v>
          </cell>
          <cell r="E572">
            <v>44850</v>
          </cell>
        </row>
        <row r="573">
          <cell r="A573">
            <v>549239</v>
          </cell>
          <cell r="B573" t="str">
            <v>MISC OTH PWR GEN EXP-SPILL PREVENT-ECRC</v>
          </cell>
          <cell r="C573">
            <v>78818</v>
          </cell>
          <cell r="D573">
            <v>107851</v>
          </cell>
          <cell r="E573">
            <v>219624</v>
          </cell>
        </row>
        <row r="574">
          <cell r="A574">
            <v>549279</v>
          </cell>
          <cell r="B574" t="str">
            <v>MSC OTH PWR GEN EXP-LOWST QLTY WTR-ECRC</v>
          </cell>
          <cell r="C574">
            <v>26852</v>
          </cell>
          <cell r="D574">
            <v>26102</v>
          </cell>
          <cell r="E574">
            <v>316936</v>
          </cell>
        </row>
        <row r="575">
          <cell r="A575">
            <v>549289</v>
          </cell>
          <cell r="B575" t="str">
            <v>MSC_OTH_PWR_GEN_EX-316_B_COMPLIANC-ECRC</v>
          </cell>
          <cell r="C575">
            <v>1355</v>
          </cell>
          <cell r="D575">
            <v>3734</v>
          </cell>
          <cell r="E575">
            <v>7114</v>
          </cell>
        </row>
        <row r="576">
          <cell r="A576">
            <v>549299</v>
          </cell>
          <cell r="B576" t="str">
            <v>MSC OTH PWR GEN EXP-SCR CONSUMABLS-ECRC</v>
          </cell>
          <cell r="C576">
            <v>52458</v>
          </cell>
          <cell r="D576">
            <v>27957</v>
          </cell>
          <cell r="E576">
            <v>342888</v>
          </cell>
        </row>
        <row r="577">
          <cell r="A577">
            <v>549309</v>
          </cell>
          <cell r="B577" t="str">
            <v>MISC OTH PWR GEN EXP-MANATEE HBMP-ECRC</v>
          </cell>
          <cell r="C577">
            <v>1720</v>
          </cell>
          <cell r="D577">
            <v>1720</v>
          </cell>
          <cell r="E577">
            <v>19797</v>
          </cell>
        </row>
        <row r="578">
          <cell r="A578">
            <v>549379</v>
          </cell>
          <cell r="B578" t="str">
            <v>MISC OTH PWR GEN-DESOTO NEXT GEN SOLAR</v>
          </cell>
          <cell r="C578">
            <v>30666</v>
          </cell>
          <cell r="D578">
            <v>26425</v>
          </cell>
          <cell r="E578">
            <v>383138</v>
          </cell>
        </row>
        <row r="579">
          <cell r="A579">
            <v>549389</v>
          </cell>
          <cell r="B579" t="str">
            <v>MISC OTH PWR GEN-SPACE COAST SOLAR</v>
          </cell>
          <cell r="C579">
            <v>10645</v>
          </cell>
          <cell r="D579">
            <v>16467</v>
          </cell>
          <cell r="E579">
            <v>97954</v>
          </cell>
        </row>
        <row r="580">
          <cell r="A580">
            <v>551000</v>
          </cell>
          <cell r="B580" t="str">
            <v>MAINT SUPV &amp; ENGR-PLT ADMIN &amp; PWR RESRCE</v>
          </cell>
          <cell r="C580">
            <v>519828</v>
          </cell>
          <cell r="D580">
            <v>576221</v>
          </cell>
          <cell r="E580">
            <v>6828314</v>
          </cell>
        </row>
        <row r="581">
          <cell r="A581">
            <v>551379</v>
          </cell>
          <cell r="B581" t="str">
            <v>MTCE SUPV &amp; ENG-DESOTO NEXT GEN SOLAR</v>
          </cell>
          <cell r="C581">
            <v>14573</v>
          </cell>
          <cell r="D581">
            <v>15638</v>
          </cell>
          <cell r="E581">
            <v>131884</v>
          </cell>
        </row>
        <row r="582">
          <cell r="A582">
            <v>551389</v>
          </cell>
          <cell r="B582" t="str">
            <v>MTCE SUPV &amp; ENG-SPACE COAST SOLAR</v>
          </cell>
          <cell r="C582">
            <v>8603</v>
          </cell>
          <cell r="D582">
            <v>9229</v>
          </cell>
          <cell r="E582">
            <v>74589</v>
          </cell>
        </row>
        <row r="583">
          <cell r="A583">
            <v>552000</v>
          </cell>
          <cell r="B583" t="str">
            <v>MAINT STRUCTURES-PLT ADMIN &amp; PWR RESRCES</v>
          </cell>
          <cell r="C583">
            <v>548977</v>
          </cell>
          <cell r="D583">
            <v>670625</v>
          </cell>
          <cell r="E583">
            <v>4998258</v>
          </cell>
        </row>
        <row r="584">
          <cell r="A584">
            <v>552059</v>
          </cell>
          <cell r="B584" t="str">
            <v>MAINT STRUCTURES-ABOVE GRND STORG-ECRC</v>
          </cell>
          <cell r="C584">
            <v>0</v>
          </cell>
          <cell r="D584">
            <v>1016</v>
          </cell>
          <cell r="E584">
            <v>396598</v>
          </cell>
        </row>
        <row r="585">
          <cell r="A585">
            <v>552239</v>
          </cell>
          <cell r="B585" t="str">
            <v>MAINT STRUCT-SPILL PREVENT/COUNTER-ECRC</v>
          </cell>
          <cell r="C585">
            <v>0</v>
          </cell>
          <cell r="D585">
            <v>12695</v>
          </cell>
          <cell r="E585">
            <v>23485</v>
          </cell>
        </row>
        <row r="586">
          <cell r="A586">
            <v>552379</v>
          </cell>
          <cell r="B586" t="str">
            <v>MAINT STRUCTURES-DESOTO NEXT GEN SOLAR</v>
          </cell>
          <cell r="C586">
            <v>19447</v>
          </cell>
          <cell r="D586">
            <v>12666</v>
          </cell>
          <cell r="E586">
            <v>162992</v>
          </cell>
        </row>
        <row r="587">
          <cell r="A587">
            <v>552389</v>
          </cell>
          <cell r="B587" t="str">
            <v>MAINT STRUCTURES-SPACE COAST SOLAR</v>
          </cell>
          <cell r="C587">
            <v>3643</v>
          </cell>
          <cell r="D587">
            <v>7364</v>
          </cell>
          <cell r="E587">
            <v>27664</v>
          </cell>
        </row>
        <row r="588">
          <cell r="A588">
            <v>553000</v>
          </cell>
          <cell r="B588" t="str">
            <v>MAINT GEN &amp; ELEC PLT-PLT ADMIN &amp; PWR RES</v>
          </cell>
          <cell r="C588">
            <v>5549704</v>
          </cell>
          <cell r="D588">
            <v>5186554</v>
          </cell>
          <cell r="E588">
            <v>45639425</v>
          </cell>
        </row>
        <row r="589">
          <cell r="A589">
            <v>553039</v>
          </cell>
          <cell r="B589" t="str">
            <v>MNT GEN &amp; ELEC PLT-CONT EMISS MON-EC0C</v>
          </cell>
          <cell r="C589">
            <v>37892</v>
          </cell>
          <cell r="D589">
            <v>45533</v>
          </cell>
          <cell r="E589">
            <v>674116</v>
          </cell>
        </row>
        <row r="590">
          <cell r="A590">
            <v>553379</v>
          </cell>
          <cell r="B590" t="str">
            <v>MTC GEN &amp; ELC PLT-DESOTO NEXT GEN SOLAR</v>
          </cell>
          <cell r="C590">
            <v>480</v>
          </cell>
          <cell r="D590">
            <v>2748</v>
          </cell>
          <cell r="E590">
            <v>62983</v>
          </cell>
        </row>
        <row r="591">
          <cell r="A591">
            <v>553389</v>
          </cell>
          <cell r="B591" t="str">
            <v>MTC GEN &amp; ELC PLT-SPACE COAST SOLAR</v>
          </cell>
          <cell r="C591">
            <v>1639</v>
          </cell>
          <cell r="D591">
            <v>2038</v>
          </cell>
          <cell r="E591">
            <v>17461</v>
          </cell>
        </row>
        <row r="592">
          <cell r="A592">
            <v>553399</v>
          </cell>
          <cell r="B592" t="str">
            <v>MTC GEN &amp; ELC PLT-MARTIN NEXT GEN SOLAR</v>
          </cell>
          <cell r="C592">
            <v>0</v>
          </cell>
          <cell r="D592">
            <v>8941</v>
          </cell>
          <cell r="E592">
            <v>8941</v>
          </cell>
        </row>
        <row r="593">
          <cell r="A593">
            <v>554000</v>
          </cell>
          <cell r="B593" t="str">
            <v>MAINT MISC OTH PWR GEN-PLT ADMIN</v>
          </cell>
          <cell r="C593">
            <v>227788</v>
          </cell>
          <cell r="D593">
            <v>313180</v>
          </cell>
          <cell r="E593">
            <v>2346734</v>
          </cell>
        </row>
        <row r="594">
          <cell r="A594">
            <v>554379</v>
          </cell>
          <cell r="B594" t="str">
            <v>MTC MISC OTH PWR-DESOTO NEXT GEN SOLAR</v>
          </cell>
          <cell r="C594">
            <v>146</v>
          </cell>
          <cell r="D594">
            <v>1355</v>
          </cell>
          <cell r="E594">
            <v>43382</v>
          </cell>
        </row>
        <row r="595">
          <cell r="A595">
            <v>554389</v>
          </cell>
          <cell r="B595" t="str">
            <v>MTC MISC OTH PWR-SPACE COAST SOLAR</v>
          </cell>
          <cell r="C595">
            <v>404</v>
          </cell>
          <cell r="D595">
            <v>766</v>
          </cell>
          <cell r="E595">
            <v>6870</v>
          </cell>
        </row>
        <row r="596">
          <cell r="A596">
            <v>555110</v>
          </cell>
          <cell r="B596" t="str">
            <v>PURCH PWR-RECOVERABLE INTRCHG-LOC 54</v>
          </cell>
          <cell r="C596">
            <v>1066324</v>
          </cell>
          <cell r="D596">
            <v>508963</v>
          </cell>
          <cell r="E596">
            <v>140009032</v>
          </cell>
        </row>
        <row r="597">
          <cell r="A597">
            <v>555120</v>
          </cell>
          <cell r="B597" t="str">
            <v>RECOVERABLE INTERCHANGE POWER-PSL</v>
          </cell>
          <cell r="C597">
            <v>269264</v>
          </cell>
          <cell r="D597">
            <v>255365</v>
          </cell>
          <cell r="E597">
            <v>3271044</v>
          </cell>
        </row>
        <row r="598">
          <cell r="A598">
            <v>555140</v>
          </cell>
          <cell r="B598" t="str">
            <v>PURCH PWR-UNIT PWR PURCH-SOUTHERN CO-EGY</v>
          </cell>
          <cell r="C598">
            <v>0</v>
          </cell>
          <cell r="D598">
            <v>-62473</v>
          </cell>
          <cell r="E598">
            <v>68956550</v>
          </cell>
        </row>
        <row r="599">
          <cell r="A599">
            <v>555141</v>
          </cell>
          <cell r="B599" t="str">
            <v>PURCHASE POWER - PPA - ENERGY</v>
          </cell>
          <cell r="C599">
            <v>33848</v>
          </cell>
          <cell r="D599">
            <v>556896</v>
          </cell>
          <cell r="E599">
            <v>12601375</v>
          </cell>
        </row>
        <row r="600">
          <cell r="A600">
            <v>555142</v>
          </cell>
          <cell r="B600" t="str">
            <v>PURCH PWR-SJRPP ENERGY EXPENSE</v>
          </cell>
          <cell r="C600">
            <v>7999127</v>
          </cell>
          <cell r="D600">
            <v>7438234</v>
          </cell>
          <cell r="E600">
            <v>97346258</v>
          </cell>
        </row>
        <row r="601">
          <cell r="A601">
            <v>555143</v>
          </cell>
          <cell r="B601" t="str">
            <v>PUR PWR-PPA-L/T CONTR-MIN PYMT-FUEL</v>
          </cell>
          <cell r="C601">
            <v>3887758</v>
          </cell>
          <cell r="D601">
            <v>10759684</v>
          </cell>
          <cell r="E601">
            <v>95709480</v>
          </cell>
        </row>
        <row r="602">
          <cell r="A602">
            <v>555160</v>
          </cell>
          <cell r="B602" t="str">
            <v>PURCH PWR-RECOVERABLE EXP-QUALIFY FACIL</v>
          </cell>
          <cell r="C602">
            <v>9121680</v>
          </cell>
          <cell r="D602">
            <v>14072274</v>
          </cell>
          <cell r="E602">
            <v>171555291</v>
          </cell>
        </row>
        <row r="603">
          <cell r="A603">
            <v>555250</v>
          </cell>
          <cell r="B603" t="str">
            <v>CAP CHARGES-NOT CCR-FPSC-'90 RATE REDUCN</v>
          </cell>
          <cell r="C603">
            <v>0</v>
          </cell>
          <cell r="D603">
            <v>0</v>
          </cell>
          <cell r="E603">
            <v>10481302</v>
          </cell>
        </row>
        <row r="604">
          <cell r="A604">
            <v>555410</v>
          </cell>
          <cell r="B604" t="str">
            <v>UPS CAPACITY CHARGES-CCR</v>
          </cell>
          <cell r="C604">
            <v>135941</v>
          </cell>
          <cell r="D604">
            <v>438338</v>
          </cell>
          <cell r="E604">
            <v>68816619</v>
          </cell>
        </row>
        <row r="605">
          <cell r="A605">
            <v>555420</v>
          </cell>
          <cell r="B605" t="str">
            <v>QF  CAPACITY CHARGES-CCR</v>
          </cell>
          <cell r="C605">
            <v>24808637</v>
          </cell>
          <cell r="D605">
            <v>24807594</v>
          </cell>
          <cell r="E605">
            <v>305289952</v>
          </cell>
        </row>
        <row r="606">
          <cell r="A606">
            <v>555429</v>
          </cell>
          <cell r="B606" t="str">
            <v>OTH DEF CR-SJRPP CAPACITY ACCEL RECOVRY</v>
          </cell>
          <cell r="C606">
            <v>134495</v>
          </cell>
          <cell r="D606">
            <v>134495</v>
          </cell>
          <cell r="E606">
            <v>1613940</v>
          </cell>
        </row>
        <row r="607">
          <cell r="A607">
            <v>555430</v>
          </cell>
          <cell r="B607" t="str">
            <v>SJRPP CAPACITY CHARGES-CCR</v>
          </cell>
          <cell r="C607">
            <v>7599648</v>
          </cell>
          <cell r="D607">
            <v>8096555</v>
          </cell>
          <cell r="E607">
            <v>97270367</v>
          </cell>
        </row>
        <row r="608">
          <cell r="A608">
            <v>555431</v>
          </cell>
          <cell r="B608" t="str">
            <v>CAP CHARGES-CCR-FPSC-'90 RATE REDUCTION</v>
          </cell>
          <cell r="C608">
            <v>0</v>
          </cell>
          <cell r="D608">
            <v>0</v>
          </cell>
          <cell r="E608">
            <v>-10481302</v>
          </cell>
        </row>
        <row r="609">
          <cell r="A609">
            <v>555432</v>
          </cell>
          <cell r="B609" t="str">
            <v>SJRPP DEFERRED INTEREST PAYMENTS-CCR</v>
          </cell>
          <cell r="C609">
            <v>-275163</v>
          </cell>
          <cell r="D609">
            <v>-275163</v>
          </cell>
          <cell r="E609">
            <v>-3301962</v>
          </cell>
        </row>
        <row r="610">
          <cell r="A610">
            <v>555441</v>
          </cell>
          <cell r="B610" t="str">
            <v>PUR PWR-CAPAC PUR-L/T CNTR-MIN PYMT-CCR</v>
          </cell>
          <cell r="C610">
            <v>8330767</v>
          </cell>
          <cell r="D610">
            <v>8658127</v>
          </cell>
          <cell r="E610">
            <v>64285322</v>
          </cell>
        </row>
        <row r="611">
          <cell r="A611">
            <v>556000</v>
          </cell>
          <cell r="B611" t="str">
            <v>SYSTEM CONTROL &amp; LOAD DISPATCHING</v>
          </cell>
          <cell r="C611">
            <v>279642</v>
          </cell>
          <cell r="D611">
            <v>282510</v>
          </cell>
          <cell r="E611">
            <v>3110930</v>
          </cell>
        </row>
        <row r="612">
          <cell r="A612">
            <v>557000</v>
          </cell>
          <cell r="B612" t="str">
            <v>OTHER POWER SUPPLY EXPENSES</v>
          </cell>
          <cell r="C612">
            <v>184243</v>
          </cell>
          <cell r="D612">
            <v>211309</v>
          </cell>
          <cell r="E612">
            <v>2313227</v>
          </cell>
        </row>
        <row r="613">
          <cell r="A613">
            <v>557900</v>
          </cell>
          <cell r="B613" t="str">
            <v>OTHER EXPENSES-DEFERRED FUEL CSTS-FPSC</v>
          </cell>
          <cell r="C613">
            <v>56731543</v>
          </cell>
          <cell r="D613">
            <v>-19722741</v>
          </cell>
          <cell r="E613">
            <v>-275990853</v>
          </cell>
        </row>
        <row r="614">
          <cell r="A614">
            <v>557944</v>
          </cell>
          <cell r="B614" t="str">
            <v>OTHER EXPENSES-DEF EXP-UNDERRECOVERY-CCR</v>
          </cell>
          <cell r="C614">
            <v>-5839423</v>
          </cell>
          <cell r="D614">
            <v>-8512611</v>
          </cell>
          <cell r="E614">
            <v>-11492086</v>
          </cell>
        </row>
        <row r="615">
          <cell r="A615">
            <v>557980</v>
          </cell>
          <cell r="B615" t="str">
            <v>OTHER EXPENSES-FUEL CSTS DEFERRED-FERC</v>
          </cell>
          <cell r="C615">
            <v>-347</v>
          </cell>
          <cell r="D615">
            <v>2310</v>
          </cell>
          <cell r="E615">
            <v>213</v>
          </cell>
        </row>
        <row r="616">
          <cell r="A616">
            <v>560000</v>
          </cell>
          <cell r="B616" t="str">
            <v>OPERATION SUPERVISION &amp; ENGINEERING</v>
          </cell>
          <cell r="C616">
            <v>322334</v>
          </cell>
          <cell r="D616">
            <v>335440</v>
          </cell>
          <cell r="E616">
            <v>5272939</v>
          </cell>
        </row>
        <row r="617">
          <cell r="A617">
            <v>560050</v>
          </cell>
          <cell r="B617" t="str">
            <v>TRANS PROJ-TRNS LINE-CANCELLED WO ER 09</v>
          </cell>
          <cell r="C617">
            <v>0</v>
          </cell>
          <cell r="D617">
            <v>0</v>
          </cell>
          <cell r="E617">
            <v>0</v>
          </cell>
        </row>
        <row r="618">
          <cell r="A618">
            <v>560200</v>
          </cell>
          <cell r="B618" t="str">
            <v>OPER SUPV &amp; ENGR-SUBSTATION-TRANSMISSION</v>
          </cell>
          <cell r="C618">
            <v>80679</v>
          </cell>
          <cell r="D618">
            <v>116410</v>
          </cell>
          <cell r="E618">
            <v>1251433</v>
          </cell>
        </row>
        <row r="619">
          <cell r="A619">
            <v>561100</v>
          </cell>
          <cell r="B619" t="str">
            <v>LOAD DISPATCH-RELIABILITY</v>
          </cell>
          <cell r="C619">
            <v>32446</v>
          </cell>
          <cell r="D619">
            <v>11285</v>
          </cell>
          <cell r="E619">
            <v>347876</v>
          </cell>
        </row>
        <row r="620">
          <cell r="A620">
            <v>561200</v>
          </cell>
          <cell r="B620" t="str">
            <v>LOAD DISPATCH-MONITOR/OPERAT TRANSM SYS</v>
          </cell>
          <cell r="C620">
            <v>189540</v>
          </cell>
          <cell r="D620">
            <v>165649</v>
          </cell>
          <cell r="E620">
            <v>2278719</v>
          </cell>
        </row>
        <row r="621">
          <cell r="A621">
            <v>561300</v>
          </cell>
          <cell r="B621" t="str">
            <v>LOAD DISPATCH-TRANSMN SERVC &amp; SCHEDULNG</v>
          </cell>
          <cell r="C621">
            <v>48276</v>
          </cell>
          <cell r="D621">
            <v>20158</v>
          </cell>
          <cell r="E621">
            <v>524636</v>
          </cell>
        </row>
        <row r="622">
          <cell r="A622">
            <v>561500</v>
          </cell>
          <cell r="B622" t="str">
            <v>RELIABILITY, PLANNING &amp; STANDARD DEVELP</v>
          </cell>
          <cell r="C622">
            <v>71001</v>
          </cell>
          <cell r="D622">
            <v>61072</v>
          </cell>
          <cell r="E622">
            <v>1064727</v>
          </cell>
        </row>
        <row r="623">
          <cell r="A623">
            <v>561600</v>
          </cell>
          <cell r="B623" t="str">
            <v>TRANSMISSION SERVICE STUDIES</v>
          </cell>
          <cell r="C623">
            <v>1495</v>
          </cell>
          <cell r="D623">
            <v>1286</v>
          </cell>
          <cell r="E623">
            <v>22413</v>
          </cell>
        </row>
        <row r="624">
          <cell r="A624">
            <v>561700</v>
          </cell>
          <cell r="B624" t="str">
            <v>GENERATION INTERCONNECTION STUDIES</v>
          </cell>
          <cell r="C624">
            <v>2242</v>
          </cell>
          <cell r="D624">
            <v>1929</v>
          </cell>
          <cell r="E624">
            <v>33622</v>
          </cell>
        </row>
        <row r="625">
          <cell r="A625">
            <v>562000</v>
          </cell>
          <cell r="B625" t="str">
            <v>SUBSTATION-TRANSMISSION OPER STATION EXP</v>
          </cell>
          <cell r="C625">
            <v>114566</v>
          </cell>
          <cell r="D625">
            <v>111740</v>
          </cell>
          <cell r="E625">
            <v>1421641</v>
          </cell>
        </row>
        <row r="626">
          <cell r="A626">
            <v>562160</v>
          </cell>
          <cell r="B626" t="str">
            <v>SUBSTATION DOEMANT MATERIAL EXPENSE W/O</v>
          </cell>
          <cell r="C626">
            <v>0</v>
          </cell>
          <cell r="D626">
            <v>0</v>
          </cell>
          <cell r="E626">
            <v>12436</v>
          </cell>
        </row>
        <row r="627">
          <cell r="A627">
            <v>562896</v>
          </cell>
          <cell r="B627" t="str">
            <v>TRANSM OPERATIONS-SUPPORT PAYMENTS-FPNE</v>
          </cell>
          <cell r="C627">
            <v>0</v>
          </cell>
          <cell r="D627">
            <v>0</v>
          </cell>
          <cell r="E627">
            <v>114915</v>
          </cell>
        </row>
        <row r="628">
          <cell r="A628">
            <v>562898</v>
          </cell>
          <cell r="B628" t="str">
            <v>TRANS OPERATIONS-I/CO SRVS FRM FPL-FPNE</v>
          </cell>
          <cell r="C628">
            <v>0</v>
          </cell>
          <cell r="D628">
            <v>0</v>
          </cell>
          <cell r="E628">
            <v>29647</v>
          </cell>
        </row>
        <row r="629">
          <cell r="A629">
            <v>562899</v>
          </cell>
          <cell r="B629" t="str">
            <v>TRANSM OPERATIONS-MISC STATION EXP-FPNE</v>
          </cell>
          <cell r="C629">
            <v>0</v>
          </cell>
          <cell r="D629">
            <v>0</v>
          </cell>
          <cell r="E629">
            <v>53997</v>
          </cell>
        </row>
        <row r="630">
          <cell r="A630">
            <v>563000</v>
          </cell>
          <cell r="B630" t="str">
            <v>OVERHEAD LINE EXPENSES</v>
          </cell>
          <cell r="C630">
            <v>11992</v>
          </cell>
          <cell r="D630">
            <v>154862</v>
          </cell>
          <cell r="E630">
            <v>327206</v>
          </cell>
        </row>
        <row r="631">
          <cell r="A631">
            <v>563100</v>
          </cell>
          <cell r="B631" t="str">
            <v>OVERHEAD LINE EXP-GROUND PATROL OF SYSTM</v>
          </cell>
          <cell r="C631">
            <v>9157</v>
          </cell>
          <cell r="D631">
            <v>13467</v>
          </cell>
          <cell r="E631">
            <v>62838</v>
          </cell>
        </row>
        <row r="632">
          <cell r="A632">
            <v>565000</v>
          </cell>
          <cell r="B632" t="str">
            <v>TRANSMISSION OF ELECTRICITY BY OTHERS</v>
          </cell>
          <cell r="C632">
            <v>1194609</v>
          </cell>
          <cell r="D632">
            <v>1182596</v>
          </cell>
          <cell r="E632">
            <v>15067748</v>
          </cell>
        </row>
        <row r="633">
          <cell r="A633">
            <v>565120</v>
          </cell>
          <cell r="B633" t="str">
            <v>TRANS OF ELECTRICITY BY OTHERS-CCRC</v>
          </cell>
          <cell r="C633">
            <v>1930189</v>
          </cell>
          <cell r="D633">
            <v>1382076</v>
          </cell>
          <cell r="E633">
            <v>7328158</v>
          </cell>
        </row>
        <row r="634">
          <cell r="A634">
            <v>565130</v>
          </cell>
          <cell r="B634" t="str">
            <v>TRANS OF ELECTRICITY BY OTHERS-FCRC</v>
          </cell>
          <cell r="C634">
            <v>5291</v>
          </cell>
          <cell r="D634">
            <v>2964</v>
          </cell>
          <cell r="E634">
            <v>346018</v>
          </cell>
        </row>
        <row r="635">
          <cell r="A635">
            <v>565140</v>
          </cell>
          <cell r="B635" t="str">
            <v>TRANSMSN OF ELECTRICITY-OTHERS-FCRC A7</v>
          </cell>
          <cell r="C635">
            <v>330058</v>
          </cell>
          <cell r="D635">
            <v>893681</v>
          </cell>
          <cell r="E635">
            <v>8462327</v>
          </cell>
        </row>
        <row r="636">
          <cell r="A636">
            <v>566000</v>
          </cell>
          <cell r="B636" t="str">
            <v>MISCELLANEOUS TRANSMISSION EXPENSES</v>
          </cell>
          <cell r="C636">
            <v>235992</v>
          </cell>
          <cell r="D636">
            <v>169690</v>
          </cell>
          <cell r="E636">
            <v>1602220</v>
          </cell>
        </row>
        <row r="637">
          <cell r="A637">
            <v>566160</v>
          </cell>
          <cell r="B637" t="str">
            <v>DORMANT MATERIAL WRITE-OFF -TRANSMISSION</v>
          </cell>
          <cell r="C637">
            <v>0</v>
          </cell>
          <cell r="D637">
            <v>0</v>
          </cell>
          <cell r="E637">
            <v>-905</v>
          </cell>
        </row>
        <row r="638">
          <cell r="A638">
            <v>566200</v>
          </cell>
          <cell r="B638" t="str">
            <v>MISC TRANS EXP-SUBSTATION-OPER MISC EXP</v>
          </cell>
          <cell r="C638">
            <v>177098</v>
          </cell>
          <cell r="D638">
            <v>380379</v>
          </cell>
          <cell r="E638">
            <v>1402963</v>
          </cell>
        </row>
        <row r="639">
          <cell r="A639">
            <v>566300</v>
          </cell>
          <cell r="B639" t="str">
            <v>MISC TRANS EXP-RESEARCH &amp; DEVELOPMENT</v>
          </cell>
          <cell r="C639">
            <v>729</v>
          </cell>
          <cell r="D639">
            <v>177</v>
          </cell>
          <cell r="E639">
            <v>67335</v>
          </cell>
        </row>
        <row r="640">
          <cell r="A640">
            <v>566600</v>
          </cell>
          <cell r="B640" t="str">
            <v>MISC TRANS EXP-EMPLOYEE WELFARE</v>
          </cell>
          <cell r="C640">
            <v>440</v>
          </cell>
          <cell r="D640">
            <v>400</v>
          </cell>
          <cell r="E640">
            <v>10161</v>
          </cell>
        </row>
        <row r="641">
          <cell r="A641">
            <v>566810</v>
          </cell>
          <cell r="B641" t="str">
            <v>MISC TRANS EXP-SAFETY TRAINING</v>
          </cell>
          <cell r="C641">
            <v>0</v>
          </cell>
          <cell r="D641">
            <v>0</v>
          </cell>
          <cell r="E641">
            <v>40542</v>
          </cell>
        </row>
        <row r="642">
          <cell r="A642">
            <v>568000</v>
          </cell>
          <cell r="B642" t="str">
            <v>MAINTENANCE SUPERVISION &amp; ENGINEERING</v>
          </cell>
          <cell r="C642">
            <v>37392</v>
          </cell>
          <cell r="D642">
            <v>38126</v>
          </cell>
          <cell r="E642">
            <v>481188</v>
          </cell>
        </row>
        <row r="643">
          <cell r="A643">
            <v>568200</v>
          </cell>
          <cell r="B643" t="str">
            <v>MAINT SUPV &amp; ENGR-SUBSTATION-TRANSMISSIN</v>
          </cell>
          <cell r="C643">
            <v>9974</v>
          </cell>
          <cell r="D643">
            <v>37739</v>
          </cell>
          <cell r="E643">
            <v>208875</v>
          </cell>
        </row>
        <row r="644">
          <cell r="A644">
            <v>569000</v>
          </cell>
          <cell r="B644" t="str">
            <v>MAINTENANCE OF STRUCTURES</v>
          </cell>
          <cell r="C644">
            <v>19611</v>
          </cell>
          <cell r="D644">
            <v>103341</v>
          </cell>
          <cell r="E644">
            <v>337115</v>
          </cell>
        </row>
        <row r="645">
          <cell r="A645">
            <v>569190</v>
          </cell>
          <cell r="B645" t="str">
            <v>MTC STRUC-MAINT COMP HARDWARE-TRNS FUNC</v>
          </cell>
          <cell r="C645">
            <v>2153</v>
          </cell>
          <cell r="D645">
            <v>2471</v>
          </cell>
          <cell r="E645">
            <v>6102</v>
          </cell>
        </row>
        <row r="646">
          <cell r="A646">
            <v>569239</v>
          </cell>
          <cell r="B646" t="str">
            <v>MAINT OF STRUC-TRANSMN-SUBSTN-SPCC-ECRC</v>
          </cell>
          <cell r="C646">
            <v>32270</v>
          </cell>
          <cell r="D646">
            <v>22552</v>
          </cell>
          <cell r="E646">
            <v>173628</v>
          </cell>
        </row>
        <row r="647">
          <cell r="A647">
            <v>569290</v>
          </cell>
          <cell r="B647" t="str">
            <v>MTC STRUC-MAINT COMP SOFTWARE-TRNS FUNC</v>
          </cell>
          <cell r="C647">
            <v>310678</v>
          </cell>
          <cell r="D647">
            <v>338849</v>
          </cell>
          <cell r="E647">
            <v>3007526</v>
          </cell>
        </row>
        <row r="648">
          <cell r="A648">
            <v>569390</v>
          </cell>
          <cell r="B648" t="str">
            <v>MTC STRUC-MAINT COMMUN EQUIPT-TRNS FUNC</v>
          </cell>
          <cell r="C648">
            <v>55359</v>
          </cell>
          <cell r="D648">
            <v>57034</v>
          </cell>
          <cell r="E648">
            <v>646820</v>
          </cell>
        </row>
        <row r="649">
          <cell r="A649">
            <v>570100</v>
          </cell>
          <cell r="B649" t="str">
            <v>SUBSTATION-TRANS MAINT OF STATION EQUIP</v>
          </cell>
          <cell r="C649">
            <v>959868</v>
          </cell>
          <cell r="D649">
            <v>1169674</v>
          </cell>
          <cell r="E649">
            <v>7745354</v>
          </cell>
        </row>
        <row r="650">
          <cell r="A650">
            <v>570180</v>
          </cell>
          <cell r="B650" t="str">
            <v>SUBSTATION-EQUIP MAINT-WORK ORDER ALLOC</v>
          </cell>
          <cell r="C650">
            <v>-19</v>
          </cell>
          <cell r="D650">
            <v>558</v>
          </cell>
          <cell r="E650">
            <v>471</v>
          </cell>
        </row>
        <row r="651">
          <cell r="A651">
            <v>570190</v>
          </cell>
          <cell r="B651" t="str">
            <v>NON-REC TRANS SUBST POLLUTION PREVENT</v>
          </cell>
          <cell r="C651">
            <v>23343</v>
          </cell>
          <cell r="D651">
            <v>23343</v>
          </cell>
          <cell r="E651">
            <v>280116</v>
          </cell>
        </row>
        <row r="652">
          <cell r="A652">
            <v>570199</v>
          </cell>
          <cell r="B652" t="str">
            <v>SUBSTATION-POLLUTION PREVENTION-ECRC</v>
          </cell>
          <cell r="C652">
            <v>49591</v>
          </cell>
          <cell r="D652">
            <v>276739</v>
          </cell>
          <cell r="E652">
            <v>507114</v>
          </cell>
        </row>
        <row r="653">
          <cell r="A653">
            <v>570897</v>
          </cell>
          <cell r="B653" t="str">
            <v>TRANS MAINT-I/CO SERVICES FROM FPLE-FPNE</v>
          </cell>
          <cell r="C653">
            <v>0</v>
          </cell>
          <cell r="D653">
            <v>0</v>
          </cell>
          <cell r="E653">
            <v>1269799</v>
          </cell>
        </row>
        <row r="654">
          <cell r="A654">
            <v>571100</v>
          </cell>
          <cell r="B654" t="str">
            <v>MAINTENANCE OF OVERHEAD LINES</v>
          </cell>
          <cell r="C654">
            <v>1044531</v>
          </cell>
          <cell r="D654">
            <v>1595065</v>
          </cell>
          <cell r="E654">
            <v>7283917</v>
          </cell>
        </row>
        <row r="655">
          <cell r="A655">
            <v>571150</v>
          </cell>
          <cell r="B655" t="str">
            <v>TRANSMN LINE-CANCELLED WORK ORDER ER 09</v>
          </cell>
          <cell r="C655">
            <v>0</v>
          </cell>
          <cell r="D655">
            <v>0</v>
          </cell>
          <cell r="E655">
            <v>-23</v>
          </cell>
        </row>
        <row r="656">
          <cell r="A656">
            <v>571180</v>
          </cell>
          <cell r="B656" t="str">
            <v>MAINT OVERHEAD LINE-WORK ORDER ALLOC</v>
          </cell>
          <cell r="C656">
            <v>-18486</v>
          </cell>
          <cell r="D656">
            <v>63871</v>
          </cell>
          <cell r="E656">
            <v>479961</v>
          </cell>
        </row>
        <row r="657">
          <cell r="A657">
            <v>571200</v>
          </cell>
          <cell r="B657" t="str">
            <v>MAINT OVERHEAD LINE-LINE CLEARING</v>
          </cell>
          <cell r="C657">
            <v>569944</v>
          </cell>
          <cell r="D657">
            <v>1333714</v>
          </cell>
          <cell r="E657">
            <v>5990438</v>
          </cell>
        </row>
        <row r="658">
          <cell r="A658">
            <v>571280</v>
          </cell>
          <cell r="B658" t="str">
            <v>MAINT OVERHEAD LINE-LINE CLRNG-WORK ORDR</v>
          </cell>
          <cell r="C658">
            <v>-1900</v>
          </cell>
          <cell r="D658">
            <v>1143</v>
          </cell>
          <cell r="E658">
            <v>5438</v>
          </cell>
        </row>
        <row r="659">
          <cell r="A659">
            <v>572080</v>
          </cell>
          <cell r="B659" t="str">
            <v>MAINT UNDERGROUND LINE-WORK ORDER ALLOC</v>
          </cell>
          <cell r="C659">
            <v>0</v>
          </cell>
          <cell r="D659">
            <v>-1010</v>
          </cell>
          <cell r="E659">
            <v>-12414</v>
          </cell>
        </row>
        <row r="660">
          <cell r="A660">
            <v>573000</v>
          </cell>
          <cell r="B660" t="str">
            <v>MAINTENANCE OF MISC TRANSMISSION PLANT</v>
          </cell>
          <cell r="C660">
            <v>56202</v>
          </cell>
          <cell r="D660">
            <v>45304</v>
          </cell>
          <cell r="E660">
            <v>574213</v>
          </cell>
        </row>
        <row r="661">
          <cell r="A661">
            <v>580000</v>
          </cell>
          <cell r="B661" t="str">
            <v>OPERATION SUPERVISION AND ENGINEERING</v>
          </cell>
          <cell r="C661">
            <v>620218</v>
          </cell>
          <cell r="D661">
            <v>1044909</v>
          </cell>
          <cell r="E661">
            <v>13659202</v>
          </cell>
        </row>
        <row r="662">
          <cell r="A662">
            <v>580200</v>
          </cell>
          <cell r="B662" t="str">
            <v>SUBSTATION DISTRIB OPER SUPV &amp; ENGINEER</v>
          </cell>
          <cell r="C662">
            <v>161544</v>
          </cell>
          <cell r="D662">
            <v>340962</v>
          </cell>
          <cell r="E662">
            <v>2511795</v>
          </cell>
        </row>
        <row r="663">
          <cell r="A663">
            <v>580250</v>
          </cell>
          <cell r="B663" t="str">
            <v>TRANS PROJ-DSBN SUBST-CANCELED WO ER 09</v>
          </cell>
          <cell r="C663">
            <v>0</v>
          </cell>
          <cell r="D663">
            <v>0</v>
          </cell>
          <cell r="E663">
            <v>-36</v>
          </cell>
        </row>
        <row r="664">
          <cell r="A664">
            <v>580650</v>
          </cell>
          <cell r="B664" t="str">
            <v>SUBST OPERN-DISTRIBTN-CANCELED WO ER 09</v>
          </cell>
          <cell r="C664">
            <v>0</v>
          </cell>
          <cell r="D664">
            <v>0</v>
          </cell>
          <cell r="E664">
            <v>-6</v>
          </cell>
        </row>
        <row r="665">
          <cell r="A665">
            <v>581000</v>
          </cell>
          <cell r="B665" t="str">
            <v>LOAD DISPATCHING</v>
          </cell>
          <cell r="C665">
            <v>54818</v>
          </cell>
          <cell r="D665">
            <v>56217</v>
          </cell>
          <cell r="E665">
            <v>660141</v>
          </cell>
        </row>
        <row r="666">
          <cell r="A666">
            <v>582000</v>
          </cell>
          <cell r="B666" t="str">
            <v>SUBSTATION - DISTRIB OP STATION EXPENSES</v>
          </cell>
          <cell r="C666">
            <v>219258</v>
          </cell>
          <cell r="D666">
            <v>215729</v>
          </cell>
          <cell r="E666">
            <v>2721808</v>
          </cell>
        </row>
        <row r="667">
          <cell r="A667">
            <v>582080</v>
          </cell>
          <cell r="B667" t="str">
            <v>STATION EXPENSES - WORK ORDER ALLOC</v>
          </cell>
          <cell r="C667">
            <v>-484</v>
          </cell>
          <cell r="D667">
            <v>-2072</v>
          </cell>
          <cell r="E667">
            <v>2959</v>
          </cell>
        </row>
        <row r="668">
          <cell r="A668">
            <v>582300</v>
          </cell>
          <cell r="B668" t="str">
            <v>REGULATOR INSTALLATION CAPITAL EXP W/O</v>
          </cell>
          <cell r="C668">
            <v>-8385</v>
          </cell>
          <cell r="D668">
            <v>-6708</v>
          </cell>
          <cell r="E668">
            <v>-138000</v>
          </cell>
        </row>
        <row r="669">
          <cell r="A669">
            <v>582380</v>
          </cell>
          <cell r="B669" t="str">
            <v>REGULATOR 1ST INSTALLATION EXPENSE W/O</v>
          </cell>
          <cell r="C669">
            <v>29842</v>
          </cell>
          <cell r="D669">
            <v>-34940</v>
          </cell>
          <cell r="E669">
            <v>16373</v>
          </cell>
        </row>
        <row r="670">
          <cell r="A670">
            <v>582400</v>
          </cell>
          <cell r="B670" t="str">
            <v>REGULATOR REPLACE EXPENSE</v>
          </cell>
          <cell r="C670">
            <v>1381</v>
          </cell>
          <cell r="D670">
            <v>7372</v>
          </cell>
          <cell r="E670">
            <v>66044</v>
          </cell>
        </row>
        <row r="671">
          <cell r="A671">
            <v>583100</v>
          </cell>
          <cell r="B671" t="str">
            <v>OVERHEAD LINE EXPENSES</v>
          </cell>
          <cell r="C671">
            <v>513399</v>
          </cell>
          <cell r="D671">
            <v>763597</v>
          </cell>
          <cell r="E671">
            <v>6585253</v>
          </cell>
        </row>
        <row r="672">
          <cell r="A672">
            <v>583110</v>
          </cell>
          <cell r="B672" t="str">
            <v>OH LINE EXPENSES - TRUCK STOCK ALLOC</v>
          </cell>
          <cell r="C672">
            <v>1640</v>
          </cell>
          <cell r="D672">
            <v>786</v>
          </cell>
          <cell r="E672">
            <v>13337</v>
          </cell>
        </row>
        <row r="673">
          <cell r="A673">
            <v>583150</v>
          </cell>
          <cell r="B673" t="str">
            <v>OVERHEAD LINE EXPENSES-CANCELLED W.O.</v>
          </cell>
          <cell r="C673">
            <v>18685</v>
          </cell>
          <cell r="D673">
            <v>112371</v>
          </cell>
          <cell r="E673">
            <v>385268</v>
          </cell>
        </row>
        <row r="674">
          <cell r="A674">
            <v>583180</v>
          </cell>
          <cell r="B674" t="str">
            <v>OH LINES EXPENSES - WORK ORDER ALLOC</v>
          </cell>
          <cell r="C674">
            <v>288703</v>
          </cell>
          <cell r="D674">
            <v>238029</v>
          </cell>
          <cell r="E674">
            <v>4376548</v>
          </cell>
        </row>
        <row r="675">
          <cell r="A675">
            <v>583200</v>
          </cell>
          <cell r="B675" t="str">
            <v>LINE TRANSFORMER 1ST INSTALL CAPITALIZED</v>
          </cell>
          <cell r="C675">
            <v>-373998</v>
          </cell>
          <cell r="D675">
            <v>-285929</v>
          </cell>
          <cell r="E675">
            <v>-6201492</v>
          </cell>
        </row>
        <row r="676">
          <cell r="A676">
            <v>583280</v>
          </cell>
          <cell r="B676" t="str">
            <v>LINE TRANSFORMER 1ST INSTALLATION EXPENS</v>
          </cell>
          <cell r="C676">
            <v>471286</v>
          </cell>
          <cell r="D676">
            <v>586685</v>
          </cell>
          <cell r="E676">
            <v>5741267</v>
          </cell>
        </row>
        <row r="677">
          <cell r="A677">
            <v>584600</v>
          </cell>
          <cell r="B677" t="str">
            <v>DUCT SYSTEM EXPENSES</v>
          </cell>
          <cell r="C677">
            <v>208904</v>
          </cell>
          <cell r="D677">
            <v>252019</v>
          </cell>
          <cell r="E677">
            <v>2569846</v>
          </cell>
        </row>
        <row r="678">
          <cell r="A678">
            <v>584610</v>
          </cell>
          <cell r="B678" t="str">
            <v>DUCT SYSTEM EXPENSES - TS ALLOCATION</v>
          </cell>
          <cell r="C678">
            <v>4890</v>
          </cell>
          <cell r="D678">
            <v>2339</v>
          </cell>
          <cell r="E678">
            <v>39719</v>
          </cell>
        </row>
        <row r="679">
          <cell r="A679">
            <v>584650</v>
          </cell>
          <cell r="B679" t="str">
            <v>DUCT SYSTEM EXPENSES-CANCELLED W.O.</v>
          </cell>
          <cell r="C679">
            <v>14384</v>
          </cell>
          <cell r="D679">
            <v>254341</v>
          </cell>
          <cell r="E679">
            <v>437131</v>
          </cell>
        </row>
        <row r="680">
          <cell r="A680">
            <v>584680</v>
          </cell>
          <cell r="B680" t="str">
            <v>DUCT SYSTEM EXPENSES - WORK ORDER ALLOC</v>
          </cell>
          <cell r="C680">
            <v>0</v>
          </cell>
          <cell r="D680">
            <v>0</v>
          </cell>
          <cell r="E680">
            <v>-451</v>
          </cell>
        </row>
        <row r="681">
          <cell r="A681">
            <v>584700</v>
          </cell>
          <cell r="B681" t="str">
            <v>BURIED SYSTEM EXPENSES</v>
          </cell>
          <cell r="C681">
            <v>247122</v>
          </cell>
          <cell r="D681">
            <v>276409</v>
          </cell>
          <cell r="E681">
            <v>2895452</v>
          </cell>
        </row>
        <row r="682">
          <cell r="A682">
            <v>584780</v>
          </cell>
          <cell r="B682" t="str">
            <v>BURIED SYSTEM EXPENSES -WORK ORDER ALLOC</v>
          </cell>
          <cell r="C682">
            <v>0</v>
          </cell>
          <cell r="D682">
            <v>0</v>
          </cell>
          <cell r="E682">
            <v>263</v>
          </cell>
        </row>
        <row r="683">
          <cell r="A683">
            <v>585000</v>
          </cell>
          <cell r="B683" t="str">
            <v>STREET LIGHTING &amp; SIGNAL SYSTEM EXP</v>
          </cell>
          <cell r="C683">
            <v>270075</v>
          </cell>
          <cell r="D683">
            <v>333912</v>
          </cell>
          <cell r="E683">
            <v>2818044</v>
          </cell>
        </row>
        <row r="684">
          <cell r="A684">
            <v>585010</v>
          </cell>
          <cell r="B684" t="str">
            <v>STREET LIGHT &amp; SIGNAL EXP - TS ALLOC</v>
          </cell>
          <cell r="C684">
            <v>19461</v>
          </cell>
          <cell r="D684">
            <v>9301</v>
          </cell>
          <cell r="E684">
            <v>157972</v>
          </cell>
        </row>
        <row r="685">
          <cell r="A685">
            <v>585050</v>
          </cell>
          <cell r="B685" t="str">
            <v>STREET LIGHT/SIGNAL SYS EXP-CANC W.O.</v>
          </cell>
          <cell r="C685">
            <v>72</v>
          </cell>
          <cell r="D685">
            <v>22662</v>
          </cell>
          <cell r="E685">
            <v>37820</v>
          </cell>
        </row>
        <row r="686">
          <cell r="A686">
            <v>586100</v>
          </cell>
          <cell r="B686" t="str">
            <v>METER EXPENSES</v>
          </cell>
          <cell r="C686">
            <v>724375</v>
          </cell>
          <cell r="D686">
            <v>750101</v>
          </cell>
          <cell r="E686">
            <v>7542985</v>
          </cell>
        </row>
        <row r="687">
          <cell r="A687">
            <v>586180</v>
          </cell>
          <cell r="B687" t="str">
            <v>METER EXPENSES - WORK ORDER ALLOCATION</v>
          </cell>
          <cell r="C687">
            <v>16377</v>
          </cell>
          <cell r="D687">
            <v>29644</v>
          </cell>
          <cell r="E687">
            <v>328479</v>
          </cell>
        </row>
        <row r="688">
          <cell r="A688">
            <v>586200</v>
          </cell>
          <cell r="B688" t="str">
            <v>CONNECTING AND DISCONNECTING METERS</v>
          </cell>
          <cell r="C688">
            <v>349615</v>
          </cell>
          <cell r="D688">
            <v>328491</v>
          </cell>
          <cell r="E688">
            <v>3927458</v>
          </cell>
        </row>
        <row r="689">
          <cell r="A689">
            <v>586300</v>
          </cell>
          <cell r="B689" t="str">
            <v>DSBN METER EQUIP 1ST INSTALL CAPITALIZED</v>
          </cell>
          <cell r="C689">
            <v>203949</v>
          </cell>
          <cell r="D689">
            <v>-465303</v>
          </cell>
          <cell r="E689">
            <v>-2977325</v>
          </cell>
        </row>
        <row r="690">
          <cell r="A690">
            <v>586380</v>
          </cell>
          <cell r="B690" t="str">
            <v>DSBN MTR EQUIP 1ST INSTALL CAP -WO ALLOC</v>
          </cell>
          <cell r="C690">
            <v>40658</v>
          </cell>
          <cell r="D690">
            <v>70862</v>
          </cell>
          <cell r="E690">
            <v>827368</v>
          </cell>
        </row>
        <row r="691">
          <cell r="A691">
            <v>586850</v>
          </cell>
          <cell r="B691" t="str">
            <v>SOLID STATE DATA RECEIVER EXPENSE</v>
          </cell>
          <cell r="C691">
            <v>5661</v>
          </cell>
          <cell r="D691">
            <v>25875</v>
          </cell>
          <cell r="E691">
            <v>207689</v>
          </cell>
        </row>
        <row r="692">
          <cell r="A692">
            <v>587080</v>
          </cell>
          <cell r="B692" t="str">
            <v>CUSTOMER INSTALLATION EXPENSES -WO ALLOC</v>
          </cell>
          <cell r="C692">
            <v>-11187</v>
          </cell>
          <cell r="D692">
            <v>1212</v>
          </cell>
          <cell r="E692">
            <v>-2656</v>
          </cell>
        </row>
        <row r="693">
          <cell r="A693">
            <v>587200</v>
          </cell>
          <cell r="B693" t="str">
            <v>LOAD_MANAGEMENT_TRANSPONDER-CREDIT ECCR</v>
          </cell>
          <cell r="C693">
            <v>31440</v>
          </cell>
          <cell r="D693">
            <v>299543</v>
          </cell>
          <cell r="E693">
            <v>635573</v>
          </cell>
        </row>
        <row r="694">
          <cell r="A694">
            <v>587250</v>
          </cell>
          <cell r="B694" t="str">
            <v>GS LOAD MGT FIELD EQUIP INSTALLTN-ECCR</v>
          </cell>
          <cell r="C694">
            <v>16154</v>
          </cell>
          <cell r="D694">
            <v>-213762</v>
          </cell>
          <cell r="E694">
            <v>-23551</v>
          </cell>
        </row>
        <row r="695">
          <cell r="A695">
            <v>587300</v>
          </cell>
          <cell r="B695" t="str">
            <v>CUR DIVRSN FIELD INVEST ACT - CONS SRVS</v>
          </cell>
          <cell r="C695">
            <v>76990</v>
          </cell>
          <cell r="D695">
            <v>96078</v>
          </cell>
          <cell r="E695">
            <v>1163861</v>
          </cell>
        </row>
        <row r="696">
          <cell r="A696">
            <v>587400</v>
          </cell>
          <cell r="B696" t="str">
            <v>CUR DIVRSN FIELD INVEST ACTIVITIES - T&amp;D</v>
          </cell>
          <cell r="C696">
            <v>16036</v>
          </cell>
          <cell r="D696">
            <v>22086</v>
          </cell>
          <cell r="E696">
            <v>206045</v>
          </cell>
        </row>
        <row r="697">
          <cell r="A697">
            <v>587900</v>
          </cell>
          <cell r="B697" t="str">
            <v>OUTDOOR LIGHTING EXPENSE</v>
          </cell>
          <cell r="C697">
            <v>31452</v>
          </cell>
          <cell r="D697">
            <v>30498</v>
          </cell>
          <cell r="E697">
            <v>291529</v>
          </cell>
        </row>
        <row r="698">
          <cell r="A698">
            <v>588000</v>
          </cell>
          <cell r="B698" t="str">
            <v>MISCELLANEOUS DISTRIBUTION EXPENSES</v>
          </cell>
          <cell r="C698">
            <v>804251</v>
          </cell>
          <cell r="D698">
            <v>1519876</v>
          </cell>
          <cell r="E698">
            <v>14112724</v>
          </cell>
        </row>
        <row r="699">
          <cell r="A699">
            <v>588100</v>
          </cell>
          <cell r="B699" t="str">
            <v>MISCELLANEOUS DISTRIBUTION EXPENSES</v>
          </cell>
          <cell r="C699">
            <v>419045</v>
          </cell>
          <cell r="D699">
            <v>1325194</v>
          </cell>
          <cell r="E699">
            <v>8638562</v>
          </cell>
        </row>
        <row r="700">
          <cell r="A700">
            <v>588160</v>
          </cell>
          <cell r="B700" t="str">
            <v>DORMANT MATERIAL WRITE-OFF -DISTRIBUTION</v>
          </cell>
          <cell r="C700">
            <v>0</v>
          </cell>
          <cell r="D700">
            <v>3509</v>
          </cell>
          <cell r="E700">
            <v>184406</v>
          </cell>
        </row>
        <row r="701">
          <cell r="A701">
            <v>588200</v>
          </cell>
          <cell r="B701" t="str">
            <v>SUBSTATION - DSBN MISC OPERATION EXP</v>
          </cell>
          <cell r="C701">
            <v>212446</v>
          </cell>
          <cell r="D701">
            <v>390818</v>
          </cell>
          <cell r="E701">
            <v>2989191</v>
          </cell>
        </row>
        <row r="702">
          <cell r="A702">
            <v>588400</v>
          </cell>
          <cell r="B702" t="str">
            <v>PURCHASE &amp; TEST RUBBER PROTECTIVE EQUIP</v>
          </cell>
          <cell r="C702">
            <v>12708</v>
          </cell>
          <cell r="D702">
            <v>16009</v>
          </cell>
          <cell r="E702">
            <v>232187</v>
          </cell>
        </row>
        <row r="703">
          <cell r="A703">
            <v>588500</v>
          </cell>
          <cell r="B703" t="str">
            <v>ADM EXPENSES (T&amp;D MGR AND LOC 61 ONLY)</v>
          </cell>
          <cell r="C703">
            <v>0</v>
          </cell>
          <cell r="D703">
            <v>0</v>
          </cell>
          <cell r="E703">
            <v>513</v>
          </cell>
        </row>
        <row r="704">
          <cell r="A704">
            <v>588600</v>
          </cell>
          <cell r="B704" t="str">
            <v>DISTRIBUTION EXPENSES - EMPLOYEE WELFARE</v>
          </cell>
          <cell r="C704">
            <v>886</v>
          </cell>
          <cell r="D704">
            <v>300</v>
          </cell>
          <cell r="E704">
            <v>14021</v>
          </cell>
        </row>
        <row r="705">
          <cell r="A705">
            <v>588700</v>
          </cell>
          <cell r="B705" t="str">
            <v>FLEET SERVICES EXPENSES</v>
          </cell>
          <cell r="C705">
            <v>3715592</v>
          </cell>
          <cell r="D705">
            <v>3932373</v>
          </cell>
          <cell r="E705">
            <v>42865560</v>
          </cell>
        </row>
        <row r="706">
          <cell r="A706">
            <v>588710</v>
          </cell>
          <cell r="B706" t="str">
            <v>FLEET SERVICES REIMBURSEMENTS/EXPENSES</v>
          </cell>
          <cell r="C706">
            <v>-4989978</v>
          </cell>
          <cell r="D706">
            <v>-4960866</v>
          </cell>
          <cell r="E706">
            <v>-59633334</v>
          </cell>
        </row>
        <row r="707">
          <cell r="A707">
            <v>588730</v>
          </cell>
          <cell r="B707" t="str">
            <v>FLEET SERVICES EXPENSES-DEPRECIATION</v>
          </cell>
          <cell r="C707">
            <v>1043746</v>
          </cell>
          <cell r="D707">
            <v>1040671</v>
          </cell>
          <cell r="E707">
            <v>12611950</v>
          </cell>
        </row>
        <row r="708">
          <cell r="A708">
            <v>588810</v>
          </cell>
          <cell r="B708" t="str">
            <v>SAFETY TRAINING</v>
          </cell>
          <cell r="C708">
            <v>304170</v>
          </cell>
          <cell r="D708">
            <v>423463</v>
          </cell>
          <cell r="E708">
            <v>3652533</v>
          </cell>
        </row>
        <row r="709">
          <cell r="A709">
            <v>588830</v>
          </cell>
          <cell r="B709" t="str">
            <v>GROUNDSMAN TRAINING PROGRAM</v>
          </cell>
          <cell r="C709">
            <v>14347</v>
          </cell>
          <cell r="D709">
            <v>5038</v>
          </cell>
          <cell r="E709">
            <v>43564</v>
          </cell>
        </row>
        <row r="710">
          <cell r="A710">
            <v>589100</v>
          </cell>
          <cell r="B710" t="str">
            <v>RENTS - POLE ATTACHMENTS</v>
          </cell>
          <cell r="C710">
            <v>731325</v>
          </cell>
          <cell r="D710">
            <v>731318</v>
          </cell>
          <cell r="E710">
            <v>8524352</v>
          </cell>
        </row>
        <row r="711">
          <cell r="A711">
            <v>590000</v>
          </cell>
          <cell r="B711" t="str">
            <v>MAINTENANCE SUPERVISION AND ENGINEERING</v>
          </cell>
          <cell r="C711">
            <v>1172047</v>
          </cell>
          <cell r="D711">
            <v>1244943</v>
          </cell>
          <cell r="E711">
            <v>16087873</v>
          </cell>
        </row>
        <row r="712">
          <cell r="A712">
            <v>590200</v>
          </cell>
          <cell r="B712" t="str">
            <v>SUBSTATION - DSBN MAINT SUPV &amp; ENGINEER</v>
          </cell>
          <cell r="C712">
            <v>58747</v>
          </cell>
          <cell r="D712">
            <v>206937</v>
          </cell>
          <cell r="E712">
            <v>906951</v>
          </cell>
        </row>
        <row r="713">
          <cell r="A713">
            <v>591000</v>
          </cell>
          <cell r="B713" t="str">
            <v>MAINTENANCE OF STRUCTURES</v>
          </cell>
          <cell r="C713">
            <v>3340</v>
          </cell>
          <cell r="D713">
            <v>1452</v>
          </cell>
          <cell r="E713">
            <v>25820</v>
          </cell>
        </row>
        <row r="714">
          <cell r="A714">
            <v>591239</v>
          </cell>
          <cell r="B714" t="str">
            <v>MAINT OF STRUC-DISTRIB-SUBSTN-SPCC-ECRC</v>
          </cell>
          <cell r="C714">
            <v>51328</v>
          </cell>
          <cell r="D714">
            <v>35421</v>
          </cell>
          <cell r="E714">
            <v>656546</v>
          </cell>
        </row>
        <row r="715">
          <cell r="A715">
            <v>592000</v>
          </cell>
          <cell r="B715" t="str">
            <v>SUBSTATION - DSBN MAINT OF STATION EQUIP</v>
          </cell>
          <cell r="C715">
            <v>277254</v>
          </cell>
          <cell r="D715">
            <v>497134</v>
          </cell>
          <cell r="E715">
            <v>6700698</v>
          </cell>
        </row>
        <row r="716">
          <cell r="A716">
            <v>592080</v>
          </cell>
          <cell r="B716" t="str">
            <v>MAINT OF STATION EQUIP - WO ALLOC</v>
          </cell>
          <cell r="C716">
            <v>-294</v>
          </cell>
          <cell r="D716">
            <v>92</v>
          </cell>
          <cell r="E716">
            <v>425</v>
          </cell>
        </row>
        <row r="717">
          <cell r="A717">
            <v>592120</v>
          </cell>
          <cell r="B717" t="str">
            <v>SUB SCHED INSPECT- DSBN MAINT STAT EQUIP</v>
          </cell>
          <cell r="C717">
            <v>41522</v>
          </cell>
          <cell r="D717">
            <v>85</v>
          </cell>
          <cell r="E717">
            <v>136463</v>
          </cell>
        </row>
        <row r="718">
          <cell r="A718">
            <v>592130</v>
          </cell>
          <cell r="B718" t="str">
            <v>SUB CORRECT MAINT-DSBN MAINT STAT EQUIP</v>
          </cell>
          <cell r="C718">
            <v>70375</v>
          </cell>
          <cell r="D718">
            <v>268450</v>
          </cell>
          <cell r="E718">
            <v>361650</v>
          </cell>
        </row>
        <row r="719">
          <cell r="A719">
            <v>592190</v>
          </cell>
          <cell r="B719" t="str">
            <v>NON-REC DISTRBN SUBST POLLUTION PREVENT</v>
          </cell>
          <cell r="C719">
            <v>23343</v>
          </cell>
          <cell r="D719">
            <v>23343</v>
          </cell>
          <cell r="E719">
            <v>280116</v>
          </cell>
        </row>
        <row r="720">
          <cell r="A720">
            <v>592199</v>
          </cell>
          <cell r="B720" t="str">
            <v>DISTRIB SUBST POLLUTION PREVENTION-ECRC</v>
          </cell>
          <cell r="C720">
            <v>40981</v>
          </cell>
          <cell r="D720">
            <v>271319</v>
          </cell>
          <cell r="E720">
            <v>1192290</v>
          </cell>
        </row>
        <row r="721">
          <cell r="A721">
            <v>592400</v>
          </cell>
          <cell r="B721" t="str">
            <v>SUB TRBL OR EMERG RPR - DSBN MAINT STAT</v>
          </cell>
          <cell r="C721">
            <v>2120</v>
          </cell>
          <cell r="D721">
            <v>105</v>
          </cell>
          <cell r="E721">
            <v>14742</v>
          </cell>
        </row>
        <row r="722">
          <cell r="A722">
            <v>592800</v>
          </cell>
          <cell r="B722" t="str">
            <v>LMS-SUBS_CTRL_EQ-RCV_(ECCR)_</v>
          </cell>
          <cell r="C722">
            <v>14827</v>
          </cell>
          <cell r="D722">
            <v>7713</v>
          </cell>
          <cell r="E722">
            <v>404778</v>
          </cell>
        </row>
        <row r="723">
          <cell r="A723">
            <v>593100</v>
          </cell>
          <cell r="B723" t="str">
            <v>MAINTENANCE OF OVERHEAD LINES</v>
          </cell>
          <cell r="C723">
            <v>870730</v>
          </cell>
          <cell r="D723">
            <v>1332875</v>
          </cell>
          <cell r="E723">
            <v>13653263</v>
          </cell>
        </row>
        <row r="724">
          <cell r="A724">
            <v>593110</v>
          </cell>
          <cell r="B724" t="str">
            <v>MAINTENANCE OF OVERHEAD LINES - TS ALLOC</v>
          </cell>
          <cell r="C724">
            <v>-172696</v>
          </cell>
          <cell r="D724">
            <v>-57687</v>
          </cell>
          <cell r="E724">
            <v>-5329</v>
          </cell>
        </row>
        <row r="725">
          <cell r="A725">
            <v>593180</v>
          </cell>
          <cell r="B725" t="str">
            <v>MAINTENANCE OF OVERHEAD LINES - WO ALLOC</v>
          </cell>
          <cell r="C725">
            <v>2073908</v>
          </cell>
          <cell r="D725">
            <v>2197935</v>
          </cell>
          <cell r="E725">
            <v>31182657</v>
          </cell>
        </row>
        <row r="726">
          <cell r="A726">
            <v>593300</v>
          </cell>
          <cell r="B726" t="str">
            <v>MAINTENANCE OF OVERHEAD LINES - CLEARING</v>
          </cell>
          <cell r="C726">
            <v>2905370</v>
          </cell>
          <cell r="D726">
            <v>3632863</v>
          </cell>
          <cell r="E726">
            <v>40091506</v>
          </cell>
        </row>
        <row r="727">
          <cell r="A727">
            <v>593380</v>
          </cell>
          <cell r="B727" t="str">
            <v>MAINTENANCE OH LINES-CLEARING-WO ALLOC</v>
          </cell>
          <cell r="C727">
            <v>1747189</v>
          </cell>
          <cell r="D727">
            <v>1115165</v>
          </cell>
          <cell r="E727">
            <v>17720765</v>
          </cell>
        </row>
        <row r="728">
          <cell r="A728">
            <v>594600</v>
          </cell>
          <cell r="B728" t="str">
            <v>MAINTENANCE OF DUCT SYSTEM</v>
          </cell>
          <cell r="C728">
            <v>319994</v>
          </cell>
          <cell r="D728">
            <v>562470</v>
          </cell>
          <cell r="E728">
            <v>3962696</v>
          </cell>
        </row>
        <row r="729">
          <cell r="A729">
            <v>594610</v>
          </cell>
          <cell r="B729" t="str">
            <v>MAINTENANCE OF DUCT SYSTEM - TS ALLOC</v>
          </cell>
          <cell r="C729">
            <v>-15991</v>
          </cell>
          <cell r="D729">
            <v>-5377</v>
          </cell>
          <cell r="E729">
            <v>-1191</v>
          </cell>
        </row>
        <row r="730">
          <cell r="A730">
            <v>594680</v>
          </cell>
          <cell r="B730" t="str">
            <v>MAINTENANCE OF DUCT SYSTEM - WO ALLOC</v>
          </cell>
          <cell r="C730">
            <v>1429730</v>
          </cell>
          <cell r="D730">
            <v>2287032</v>
          </cell>
          <cell r="E730">
            <v>23240454</v>
          </cell>
        </row>
        <row r="731">
          <cell r="A731">
            <v>594700</v>
          </cell>
          <cell r="B731" t="str">
            <v>MAINTENACE OF BURIED SYSTEM</v>
          </cell>
          <cell r="C731">
            <v>336691</v>
          </cell>
          <cell r="D731">
            <v>578640</v>
          </cell>
          <cell r="E731">
            <v>7918289</v>
          </cell>
        </row>
        <row r="732">
          <cell r="A732">
            <v>594780</v>
          </cell>
          <cell r="B732" t="str">
            <v>MAINTENANCE OF BURIED SYS - WO ALLOC</v>
          </cell>
          <cell r="C732">
            <v>7261</v>
          </cell>
          <cell r="D732">
            <v>18456</v>
          </cell>
          <cell r="E732">
            <v>159145</v>
          </cell>
        </row>
        <row r="733">
          <cell r="A733">
            <v>595100</v>
          </cell>
          <cell r="B733" t="str">
            <v>MAINTENANCE OF LINE TRANSFORMERS - GRP A</v>
          </cell>
          <cell r="C733">
            <v>1959</v>
          </cell>
          <cell r="D733">
            <v>7558</v>
          </cell>
          <cell r="E733">
            <v>301434</v>
          </cell>
        </row>
        <row r="734">
          <cell r="A734">
            <v>595600</v>
          </cell>
          <cell r="B734" t="str">
            <v>MAINTENANCE OF LINE TRANSFORMERS - GRP B</v>
          </cell>
          <cell r="C734">
            <v>6750</v>
          </cell>
          <cell r="D734">
            <v>4980</v>
          </cell>
          <cell r="E734">
            <v>336308</v>
          </cell>
        </row>
        <row r="735">
          <cell r="A735">
            <v>595680</v>
          </cell>
          <cell r="B735" t="str">
            <v>MTCE OF LINE TRANSFORMERS-GRP B-WO ALLOC</v>
          </cell>
          <cell r="C735">
            <v>0</v>
          </cell>
          <cell r="D735">
            <v>-1</v>
          </cell>
          <cell r="E735">
            <v>-114</v>
          </cell>
        </row>
        <row r="736">
          <cell r="A736">
            <v>595700</v>
          </cell>
          <cell r="B736" t="str">
            <v>MAINTENANCE OF LINE TRANSFORMERS - GRP C</v>
          </cell>
          <cell r="C736">
            <v>202</v>
          </cell>
          <cell r="D736">
            <v>442</v>
          </cell>
          <cell r="E736">
            <v>81026</v>
          </cell>
        </row>
        <row r="737">
          <cell r="A737">
            <v>596000</v>
          </cell>
          <cell r="B737" t="str">
            <v>MTCE OF STREET LIGHTING &amp; SIGNAL REPAIR</v>
          </cell>
          <cell r="C737">
            <v>416244</v>
          </cell>
          <cell r="D737">
            <v>623894</v>
          </cell>
          <cell r="E737">
            <v>4733660</v>
          </cell>
        </row>
        <row r="738">
          <cell r="A738">
            <v>596010</v>
          </cell>
          <cell r="B738" t="str">
            <v>MTCE STREET LIGHT &amp; SIGNAL SYS-TS ALLOC</v>
          </cell>
          <cell r="C738">
            <v>-21237</v>
          </cell>
          <cell r="D738">
            <v>-7133</v>
          </cell>
          <cell r="E738">
            <v>-1403</v>
          </cell>
        </row>
        <row r="739">
          <cell r="A739">
            <v>596080</v>
          </cell>
          <cell r="B739" t="str">
            <v>MTCE STREET LIGHT &amp; SIGNAL SYS-WO ALLOC</v>
          </cell>
          <cell r="C739">
            <v>45178</v>
          </cell>
          <cell r="D739">
            <v>35835</v>
          </cell>
          <cell r="E739">
            <v>818573</v>
          </cell>
        </row>
        <row r="740">
          <cell r="A740">
            <v>597000</v>
          </cell>
          <cell r="B740" t="str">
            <v>MAINTENANCE OF METERS</v>
          </cell>
          <cell r="C740">
            <v>218760</v>
          </cell>
          <cell r="D740">
            <v>228921</v>
          </cell>
          <cell r="E740">
            <v>2271142</v>
          </cell>
        </row>
        <row r="741">
          <cell r="A741">
            <v>598000</v>
          </cell>
          <cell r="B741" t="str">
            <v>MAINTENANCE OF MISC DSBN PLANT</v>
          </cell>
          <cell r="C741">
            <v>241006</v>
          </cell>
          <cell r="D741">
            <v>377505</v>
          </cell>
          <cell r="E741">
            <v>3730370</v>
          </cell>
        </row>
        <row r="742">
          <cell r="A742">
            <v>598080</v>
          </cell>
          <cell r="B742" t="str">
            <v>MTCE OF MISC DSBN PLANT - WO ALLOC</v>
          </cell>
          <cell r="C742">
            <v>8942</v>
          </cell>
          <cell r="D742">
            <v>8773</v>
          </cell>
          <cell r="E742">
            <v>165855</v>
          </cell>
        </row>
        <row r="743">
          <cell r="A743">
            <v>598140</v>
          </cell>
          <cell r="B743" t="str">
            <v>MAINT MISC DIST PLT-GS LOAD CONTRL-ECCR</v>
          </cell>
          <cell r="C743">
            <v>4083</v>
          </cell>
          <cell r="D743">
            <v>3921</v>
          </cell>
          <cell r="E743">
            <v>29878</v>
          </cell>
        </row>
        <row r="744">
          <cell r="A744">
            <v>598400</v>
          </cell>
          <cell r="B744" t="str">
            <v>MAINTENANCE OF OUTDOOR LIGHTS</v>
          </cell>
          <cell r="C744">
            <v>86291</v>
          </cell>
          <cell r="D744">
            <v>82447</v>
          </cell>
          <cell r="E744">
            <v>814576</v>
          </cell>
        </row>
        <row r="745">
          <cell r="A745">
            <v>598870</v>
          </cell>
          <cell r="B745" t="str">
            <v>LMS_LOAD_CTRL_RECOV_(ECCR)</v>
          </cell>
          <cell r="C745">
            <v>90050</v>
          </cell>
          <cell r="D745">
            <v>168759</v>
          </cell>
          <cell r="E745">
            <v>1386296</v>
          </cell>
        </row>
        <row r="746">
          <cell r="A746">
            <v>901000</v>
          </cell>
          <cell r="B746" t="str">
            <v>SUPERVISION</v>
          </cell>
          <cell r="C746">
            <v>262641</v>
          </cell>
          <cell r="D746">
            <v>200714</v>
          </cell>
          <cell r="E746">
            <v>2336096</v>
          </cell>
        </row>
        <row r="747">
          <cell r="A747">
            <v>901800</v>
          </cell>
          <cell r="B747" t="str">
            <v>CUST SERV-TRNG &amp; ADMIN EXPENSES</v>
          </cell>
          <cell r="C747">
            <v>137172</v>
          </cell>
          <cell r="D747">
            <v>165619</v>
          </cell>
          <cell r="E747">
            <v>1810986</v>
          </cell>
        </row>
        <row r="748">
          <cell r="A748">
            <v>902000</v>
          </cell>
          <cell r="B748" t="str">
            <v>METER READING EXPENSES</v>
          </cell>
          <cell r="C748">
            <v>3204730</v>
          </cell>
          <cell r="D748">
            <v>3360711</v>
          </cell>
          <cell r="E748">
            <v>31581252</v>
          </cell>
        </row>
        <row r="749">
          <cell r="A749">
            <v>903000</v>
          </cell>
          <cell r="B749" t="str">
            <v>CUSTOMER RECORDS &amp; COLLECTION EXPENSES</v>
          </cell>
          <cell r="C749">
            <v>1636516</v>
          </cell>
          <cell r="D749">
            <v>1780611</v>
          </cell>
          <cell r="E749">
            <v>18638834</v>
          </cell>
        </row>
        <row r="750">
          <cell r="A750">
            <v>903100</v>
          </cell>
          <cell r="B750" t="str">
            <v>CUST RECDS &amp; COLLECT EXPENSES</v>
          </cell>
          <cell r="C750">
            <v>1852993</v>
          </cell>
          <cell r="D750">
            <v>1377245</v>
          </cell>
          <cell r="E750">
            <v>19208077</v>
          </cell>
        </row>
        <row r="751">
          <cell r="A751">
            <v>903150</v>
          </cell>
          <cell r="B751" t="str">
            <v>CUST SERVICE TELEPHONE EXPENSES</v>
          </cell>
          <cell r="C751">
            <v>2032783</v>
          </cell>
          <cell r="D751">
            <v>2292970</v>
          </cell>
          <cell r="E751">
            <v>25605632</v>
          </cell>
        </row>
        <row r="752">
          <cell r="A752">
            <v>903200</v>
          </cell>
          <cell r="B752" t="str">
            <v>CUST RECDS &amp; COLL EXP-REMOTE PROCESS</v>
          </cell>
          <cell r="C752">
            <v>7079</v>
          </cell>
          <cell r="D752">
            <v>5574</v>
          </cell>
          <cell r="E752">
            <v>62938</v>
          </cell>
        </row>
        <row r="753">
          <cell r="A753">
            <v>903210</v>
          </cell>
          <cell r="B753" t="str">
            <v>CUST RECDS &amp; COLL EXP-REMT PROC EQ RENT</v>
          </cell>
          <cell r="C753">
            <v>12007</v>
          </cell>
          <cell r="D753">
            <v>58469</v>
          </cell>
          <cell r="E753">
            <v>409757</v>
          </cell>
        </row>
        <row r="754">
          <cell r="A754">
            <v>903300</v>
          </cell>
          <cell r="B754" t="str">
            <v>CUSTOMER COLLECTION EXPENSES</v>
          </cell>
          <cell r="C754">
            <v>1147075</v>
          </cell>
          <cell r="D754">
            <v>1375035</v>
          </cell>
          <cell r="E754">
            <v>14149113</v>
          </cell>
        </row>
        <row r="755">
          <cell r="A755">
            <v>903400</v>
          </cell>
          <cell r="B755" t="str">
            <v>CUST RECDS &amp; COLL EXP-DISCON/RECONN</v>
          </cell>
          <cell r="C755">
            <v>455715</v>
          </cell>
          <cell r="D755">
            <v>431729</v>
          </cell>
          <cell r="E755">
            <v>5127107</v>
          </cell>
        </row>
        <row r="756">
          <cell r="A756">
            <v>903480</v>
          </cell>
          <cell r="B756" t="str">
            <v>SERVICE DISCONCTS-RECONCTS-ALLOCATIONS</v>
          </cell>
          <cell r="C756">
            <v>34499</v>
          </cell>
          <cell r="D756">
            <v>32325</v>
          </cell>
          <cell r="E756">
            <v>449797</v>
          </cell>
        </row>
        <row r="757">
          <cell r="A757">
            <v>903700</v>
          </cell>
          <cell r="B757" t="str">
            <v>CASHIER OVERAGE &amp; SHORTAGE DISTRICT OFF</v>
          </cell>
          <cell r="C757">
            <v>-1</v>
          </cell>
          <cell r="D757">
            <v>0</v>
          </cell>
          <cell r="E757">
            <v>-183</v>
          </cell>
        </row>
        <row r="758">
          <cell r="A758">
            <v>904000</v>
          </cell>
          <cell r="B758" t="str">
            <v>UNCOLLECTIBLE ACCOUNTS (GO ONLY)</v>
          </cell>
          <cell r="C758">
            <v>-697007</v>
          </cell>
          <cell r="D758">
            <v>1585288</v>
          </cell>
          <cell r="E758">
            <v>15224006</v>
          </cell>
        </row>
        <row r="759">
          <cell r="A759">
            <v>904010</v>
          </cell>
          <cell r="B759" t="str">
            <v>UNCOLLECTIVE ACCTS EXP-UNBILLED REVENUE</v>
          </cell>
          <cell r="C759">
            <v>-477091</v>
          </cell>
          <cell r="D759">
            <v>142701</v>
          </cell>
          <cell r="E759">
            <v>-304784</v>
          </cell>
        </row>
        <row r="760">
          <cell r="A760">
            <v>904100</v>
          </cell>
          <cell r="B760" t="str">
            <v>UNCOLLECTIBLE ACCOUNTS-MISC RECEIVABLES</v>
          </cell>
          <cell r="C760">
            <v>0</v>
          </cell>
          <cell r="D760">
            <v>0</v>
          </cell>
          <cell r="E760">
            <v>150</v>
          </cell>
        </row>
        <row r="761">
          <cell r="A761">
            <v>904151</v>
          </cell>
          <cell r="B761" t="str">
            <v>UNCOLLECTBL ACCT-STORM SECURE COMPONENT</v>
          </cell>
          <cell r="C761">
            <v>19271</v>
          </cell>
          <cell r="D761">
            <v>19648</v>
          </cell>
          <cell r="E761">
            <v>250025</v>
          </cell>
        </row>
        <row r="762">
          <cell r="A762">
            <v>904152</v>
          </cell>
          <cell r="B762" t="str">
            <v>UNCOLLECTBL ACCT-STORM SECURE OFFSET</v>
          </cell>
          <cell r="C762">
            <v>-19271</v>
          </cell>
          <cell r="D762">
            <v>-19648</v>
          </cell>
          <cell r="E762">
            <v>-250025</v>
          </cell>
        </row>
        <row r="763">
          <cell r="A763">
            <v>907000</v>
          </cell>
          <cell r="B763" t="str">
            <v>SUPERVISION</v>
          </cell>
          <cell r="C763">
            <v>46043</v>
          </cell>
          <cell r="D763">
            <v>-39365</v>
          </cell>
          <cell r="E763">
            <v>33929</v>
          </cell>
        </row>
        <row r="764">
          <cell r="A764">
            <v>907100</v>
          </cell>
          <cell r="B764" t="str">
            <v>MKTG CONSERVATION ADM - RECOVERABLE</v>
          </cell>
          <cell r="C764">
            <v>659580</v>
          </cell>
          <cell r="D764">
            <v>827675</v>
          </cell>
          <cell r="E764">
            <v>9518530</v>
          </cell>
        </row>
        <row r="765">
          <cell r="A765">
            <v>907110</v>
          </cell>
          <cell r="B765" t="str">
            <v>MKT CONSERVATION - NON-RECOVERABLE</v>
          </cell>
          <cell r="C765">
            <v>502335</v>
          </cell>
          <cell r="D765">
            <v>206917</v>
          </cell>
          <cell r="E765">
            <v>7001592</v>
          </cell>
        </row>
        <row r="766">
          <cell r="A766">
            <v>908000</v>
          </cell>
          <cell r="B766" t="str">
            <v>CUSTOMER ASSISTANCE EXPENSES</v>
          </cell>
          <cell r="C766">
            <v>186627</v>
          </cell>
          <cell r="D766">
            <v>336903</v>
          </cell>
          <cell r="E766">
            <v>2439098</v>
          </cell>
        </row>
        <row r="767">
          <cell r="A767">
            <v>908130</v>
          </cell>
          <cell r="B767" t="str">
            <v>CONSRVATN_HOTLINE_(ECCR)</v>
          </cell>
          <cell r="C767">
            <v>19501</v>
          </cell>
          <cell r="D767">
            <v>24531</v>
          </cell>
          <cell r="E767">
            <v>235371</v>
          </cell>
        </row>
        <row r="768">
          <cell r="A768">
            <v>908150</v>
          </cell>
          <cell r="B768" t="str">
            <v>C/I_HIGH_EFFCY_SPLIT_PKG_DX_A/C_PRG-ECCR</v>
          </cell>
          <cell r="C768">
            <v>31011</v>
          </cell>
          <cell r="D768">
            <v>52043</v>
          </cell>
          <cell r="E768">
            <v>823016</v>
          </cell>
        </row>
        <row r="769">
          <cell r="A769">
            <v>908170</v>
          </cell>
          <cell r="B769" t="str">
            <v>C/I_LIGHTING_PROGRAM-ECCR</v>
          </cell>
          <cell r="C769">
            <v>42822</v>
          </cell>
          <cell r="D769">
            <v>126346</v>
          </cell>
          <cell r="E769">
            <v>474690</v>
          </cell>
        </row>
        <row r="770">
          <cell r="A770">
            <v>908190</v>
          </cell>
          <cell r="B770" t="str">
            <v>C/I CUSTOM INCENTIVES-ECCR</v>
          </cell>
          <cell r="C770">
            <v>85695</v>
          </cell>
          <cell r="D770">
            <v>576967</v>
          </cell>
          <cell r="E770">
            <v>767913</v>
          </cell>
        </row>
        <row r="771">
          <cell r="A771">
            <v>908300</v>
          </cell>
          <cell r="B771" t="str">
            <v>C/I BUILDING ENVELOP (CIBE) PROG-ECCR</v>
          </cell>
          <cell r="C771">
            <v>390047</v>
          </cell>
          <cell r="D771">
            <v>188938</v>
          </cell>
          <cell r="E771">
            <v>5820717</v>
          </cell>
        </row>
        <row r="772">
          <cell r="A772">
            <v>908350</v>
          </cell>
          <cell r="B772" t="str">
            <v>COGENERATION SMALL POWER-ECCR</v>
          </cell>
          <cell r="C772">
            <v>38088</v>
          </cell>
          <cell r="D772">
            <v>39632</v>
          </cell>
          <cell r="E772">
            <v>434934</v>
          </cell>
        </row>
        <row r="773">
          <cell r="A773">
            <v>908400</v>
          </cell>
          <cell r="B773" t="str">
            <v>BUSINESS ENERGY EVALUATION - ECCR</v>
          </cell>
          <cell r="C773">
            <v>374492</v>
          </cell>
          <cell r="D773">
            <v>404951</v>
          </cell>
          <cell r="E773">
            <v>3135833</v>
          </cell>
        </row>
        <row r="774">
          <cell r="A774">
            <v>908410</v>
          </cell>
          <cell r="B774" t="str">
            <v>RESIDENTIAL HIGH EFFICIENCY - HVAC ECCR</v>
          </cell>
          <cell r="C774">
            <v>6463535</v>
          </cell>
          <cell r="D774">
            <v>5503729</v>
          </cell>
          <cell r="E774">
            <v>65211389</v>
          </cell>
        </row>
        <row r="775">
          <cell r="A775">
            <v>908420</v>
          </cell>
          <cell r="B775" t="str">
            <v>CHILLER REPLACEMENT ECCR</v>
          </cell>
          <cell r="C775">
            <v>15162</v>
          </cell>
          <cell r="D775">
            <v>33483</v>
          </cell>
          <cell r="E775">
            <v>284737</v>
          </cell>
        </row>
        <row r="776">
          <cell r="A776">
            <v>908430</v>
          </cell>
          <cell r="B776" t="str">
            <v>BEE-BUS ENERGY EVAL-NC-NEW CONST-ECCR</v>
          </cell>
          <cell r="C776">
            <v>0</v>
          </cell>
          <cell r="D776">
            <v>0</v>
          </cell>
          <cell r="E776">
            <v>766</v>
          </cell>
        </row>
        <row r="777">
          <cell r="A777">
            <v>908440</v>
          </cell>
          <cell r="B777" t="str">
            <v>C/I THERMAL ENERGY STORAGE PROG-ECCR</v>
          </cell>
          <cell r="C777">
            <v>69303</v>
          </cell>
          <cell r="D777">
            <v>55382</v>
          </cell>
          <cell r="E777">
            <v>4132605</v>
          </cell>
        </row>
        <row r="778">
          <cell r="A778">
            <v>908450</v>
          </cell>
          <cell r="B778" t="str">
            <v>ECCR-ENERGY CONSERVATION SUPERVISOR</v>
          </cell>
          <cell r="C778">
            <v>106921</v>
          </cell>
          <cell r="D778">
            <v>128958</v>
          </cell>
          <cell r="E778">
            <v>523336</v>
          </cell>
        </row>
        <row r="779">
          <cell r="A779">
            <v>908490</v>
          </cell>
          <cell r="B779" t="str">
            <v>C/I DEMAND REDUCTION PROGRAM (CDR)-ECCR</v>
          </cell>
          <cell r="C779">
            <v>14502</v>
          </cell>
          <cell r="D779">
            <v>11327</v>
          </cell>
          <cell r="E779">
            <v>225178</v>
          </cell>
        </row>
        <row r="780">
          <cell r="A780">
            <v>908500</v>
          </cell>
          <cell r="B780" t="str">
            <v>RESIDNTIAL ON CALL PROG ENHANCEMNT-ECCR</v>
          </cell>
          <cell r="C780">
            <v>42961</v>
          </cell>
          <cell r="D780">
            <v>43100</v>
          </cell>
          <cell r="E780">
            <v>557025</v>
          </cell>
        </row>
        <row r="781">
          <cell r="A781">
            <v>908540</v>
          </cell>
          <cell r="B781" t="str">
            <v>RESIDENTIAL LOAD CONTROL-ECCR</v>
          </cell>
          <cell r="C781">
            <v>91837</v>
          </cell>
          <cell r="D781">
            <v>16897</v>
          </cell>
          <cell r="E781">
            <v>510078</v>
          </cell>
        </row>
        <row r="782">
          <cell r="A782">
            <v>908550</v>
          </cell>
          <cell r="B782" t="str">
            <v>COMM/IND LOAD CONTROL RECOVERABLE-ECCR</v>
          </cell>
          <cell r="C782">
            <v>29912</v>
          </cell>
          <cell r="D782">
            <v>28911</v>
          </cell>
          <cell r="E782">
            <v>395602</v>
          </cell>
        </row>
        <row r="783">
          <cell r="A783">
            <v>908580</v>
          </cell>
          <cell r="B783" t="str">
            <v>BUSINESS ON CALL PROGRAM/ECCR</v>
          </cell>
          <cell r="C783">
            <v>18753</v>
          </cell>
          <cell r="D783">
            <v>6559</v>
          </cell>
          <cell r="E783">
            <v>169058</v>
          </cell>
        </row>
        <row r="784">
          <cell r="A784">
            <v>908600</v>
          </cell>
          <cell r="B784" t="str">
            <v>RESIDENTIAL BUILDING ENVELOPE-ECCR</v>
          </cell>
          <cell r="C784">
            <v>421086</v>
          </cell>
          <cell r="D784">
            <v>484853</v>
          </cell>
          <cell r="E784">
            <v>6016178</v>
          </cell>
        </row>
        <row r="785">
          <cell r="A785">
            <v>908620</v>
          </cell>
          <cell r="B785" t="str">
            <v>RESIDENTIAL_CONSERVATION_SVC_PROG-ECCR</v>
          </cell>
          <cell r="C785">
            <v>499080</v>
          </cell>
          <cell r="D785">
            <v>451623</v>
          </cell>
          <cell r="E785">
            <v>5337366</v>
          </cell>
        </row>
        <row r="786">
          <cell r="A786">
            <v>908710</v>
          </cell>
          <cell r="B786" t="str">
            <v>HELP PROG-DUCT SYSTEM TEST</v>
          </cell>
          <cell r="C786">
            <v>114037</v>
          </cell>
          <cell r="D786">
            <v>125490</v>
          </cell>
          <cell r="E786">
            <v>1654221</v>
          </cell>
        </row>
        <row r="787">
          <cell r="A787">
            <v>908770</v>
          </cell>
          <cell r="B787" t="str">
            <v>BUILDSMART_PROGRAM_ECCR</v>
          </cell>
          <cell r="C787">
            <v>82526</v>
          </cell>
          <cell r="D787">
            <v>53504</v>
          </cell>
          <cell r="E787">
            <v>623594</v>
          </cell>
        </row>
        <row r="788">
          <cell r="A788">
            <v>908800</v>
          </cell>
          <cell r="B788" t="str">
            <v>LOW INCOME WEATHERIZATION PROGRAM-ECCR</v>
          </cell>
          <cell r="C788">
            <v>11938</v>
          </cell>
          <cell r="D788">
            <v>3234</v>
          </cell>
          <cell r="E788">
            <v>110217</v>
          </cell>
        </row>
        <row r="789">
          <cell r="A789">
            <v>908860</v>
          </cell>
          <cell r="B789" t="str">
            <v>BUS DEMAND CONTROL VENTILATION SYS-ECCR</v>
          </cell>
          <cell r="C789">
            <v>44679</v>
          </cell>
          <cell r="D789">
            <v>11324</v>
          </cell>
          <cell r="E789">
            <v>360180</v>
          </cell>
        </row>
        <row r="790">
          <cell r="A790">
            <v>908870</v>
          </cell>
          <cell r="B790" t="str">
            <v>BUSINESS WATER HEATING PROGRAM-ECCR</v>
          </cell>
          <cell r="C790">
            <v>150</v>
          </cell>
          <cell r="D790">
            <v>2058</v>
          </cell>
          <cell r="E790">
            <v>20079</v>
          </cell>
        </row>
        <row r="791">
          <cell r="A791">
            <v>908880</v>
          </cell>
          <cell r="B791" t="str">
            <v>BUSINESS REFRIGERATION PROGRAM-ECCR</v>
          </cell>
          <cell r="C791">
            <v>711</v>
          </cell>
          <cell r="D791">
            <v>1254</v>
          </cell>
          <cell r="E791">
            <v>18758</v>
          </cell>
        </row>
        <row r="792">
          <cell r="A792">
            <v>909101</v>
          </cell>
          <cell r="B792" t="str">
            <v>RESIDENTIAL ENERGY AUDITS-ADVERTISING</v>
          </cell>
          <cell r="C792">
            <v>6375</v>
          </cell>
          <cell r="D792">
            <v>4265</v>
          </cell>
          <cell r="E792">
            <v>7573760</v>
          </cell>
        </row>
        <row r="793">
          <cell r="A793">
            <v>909170</v>
          </cell>
          <cell r="B793" t="str">
            <v>C/I LIGHTING PROGRAM-ADVERTISING</v>
          </cell>
          <cell r="C793">
            <v>0</v>
          </cell>
          <cell r="D793">
            <v>0</v>
          </cell>
          <cell r="E793">
            <v>3375</v>
          </cell>
        </row>
        <row r="794">
          <cell r="A794">
            <v>909300</v>
          </cell>
          <cell r="B794" t="str">
            <v>OTHER INFORM, INSTRUCT, OR CONSUMER ADV</v>
          </cell>
          <cell r="C794">
            <v>155738</v>
          </cell>
          <cell r="D794">
            <v>61227</v>
          </cell>
          <cell r="E794">
            <v>1078347</v>
          </cell>
        </row>
        <row r="795">
          <cell r="A795">
            <v>909310</v>
          </cell>
          <cell r="B795" t="str">
            <v>C/I BUILDING ENVELOPE (CIBE) PROGRAM</v>
          </cell>
          <cell r="C795">
            <v>0</v>
          </cell>
          <cell r="D795">
            <v>0</v>
          </cell>
          <cell r="E795">
            <v>59175</v>
          </cell>
        </row>
        <row r="796">
          <cell r="A796">
            <v>909410</v>
          </cell>
          <cell r="B796" t="str">
            <v>RESIDENTIAL HIGH EFFICIENCY-HVAC ECCR</v>
          </cell>
          <cell r="C796">
            <v>0</v>
          </cell>
          <cell r="D796">
            <v>0</v>
          </cell>
          <cell r="E796">
            <v>37260</v>
          </cell>
        </row>
        <row r="797">
          <cell r="A797">
            <v>909420</v>
          </cell>
          <cell r="B797" t="str">
            <v>CHILLER REPLACEMENT PROGRAM</v>
          </cell>
          <cell r="C797">
            <v>0</v>
          </cell>
          <cell r="D797">
            <v>17820</v>
          </cell>
          <cell r="E797">
            <v>18120</v>
          </cell>
        </row>
        <row r="798">
          <cell r="A798">
            <v>909450</v>
          </cell>
          <cell r="B798" t="str">
            <v>BEE-BUSINESS ENGY EVAL-ADV &amp; PROMO ECCR</v>
          </cell>
          <cell r="C798">
            <v>30278</v>
          </cell>
          <cell r="D798">
            <v>498</v>
          </cell>
          <cell r="E798">
            <v>184034</v>
          </cell>
        </row>
        <row r="799">
          <cell r="A799">
            <v>910000</v>
          </cell>
          <cell r="B799" t="str">
            <v>MISC CUSTOMER SERVICE &amp; INFORM EXPENSES</v>
          </cell>
          <cell r="C799">
            <v>41956</v>
          </cell>
          <cell r="D799">
            <v>53736</v>
          </cell>
          <cell r="E799">
            <v>473926</v>
          </cell>
        </row>
        <row r="800">
          <cell r="A800">
            <v>910100</v>
          </cell>
          <cell r="B800" t="str">
            <v>MKT NRGY CONS CLERCL &amp; MISC OFF EX-ECCR</v>
          </cell>
          <cell r="C800">
            <v>154777</v>
          </cell>
          <cell r="D800">
            <v>232553</v>
          </cell>
          <cell r="E800">
            <v>2378445</v>
          </cell>
        </row>
        <row r="801">
          <cell r="A801">
            <v>910105</v>
          </cell>
          <cell r="B801" t="str">
            <v>MISC CUST SVC (ECCR)-FIBERNET</v>
          </cell>
          <cell r="C801">
            <v>35742</v>
          </cell>
          <cell r="D801">
            <v>17844</v>
          </cell>
          <cell r="E801">
            <v>240685</v>
          </cell>
        </row>
        <row r="802">
          <cell r="A802">
            <v>910200</v>
          </cell>
          <cell r="B802" t="str">
            <v>MKT &amp; ENGY CONSERV-OTHER</v>
          </cell>
          <cell r="C802">
            <v>11319</v>
          </cell>
          <cell r="D802">
            <v>16265</v>
          </cell>
          <cell r="E802">
            <v>129098</v>
          </cell>
        </row>
        <row r="803">
          <cell r="A803">
            <v>910203</v>
          </cell>
          <cell r="B803" t="str">
            <v>UNINTERRUPTABLE POWER SUPPLY - NON-RECVR</v>
          </cell>
          <cell r="C803">
            <v>28835</v>
          </cell>
          <cell r="D803">
            <v>40403</v>
          </cell>
          <cell r="E803">
            <v>369581</v>
          </cell>
        </row>
        <row r="804">
          <cell r="A804">
            <v>910205</v>
          </cell>
          <cell r="B804" t="str">
            <v>TELEMARKETING PROGRAM</v>
          </cell>
          <cell r="C804">
            <v>26313</v>
          </cell>
          <cell r="D804">
            <v>30068</v>
          </cell>
          <cell r="E804">
            <v>365828</v>
          </cell>
        </row>
        <row r="805">
          <cell r="A805">
            <v>910499</v>
          </cell>
          <cell r="B805" t="str">
            <v>CONSERVATION R&amp;D PROGRAM-ECCR</v>
          </cell>
          <cell r="C805">
            <v>12050</v>
          </cell>
          <cell r="D805">
            <v>64813</v>
          </cell>
          <cell r="E805">
            <v>551980</v>
          </cell>
        </row>
        <row r="806">
          <cell r="A806">
            <v>910500</v>
          </cell>
          <cell r="B806" t="str">
            <v>GERONTOLOGY PROGRAM-CUSTOMERS</v>
          </cell>
          <cell r="C806">
            <v>12175</v>
          </cell>
          <cell r="D806">
            <v>12668</v>
          </cell>
          <cell r="E806">
            <v>150130</v>
          </cell>
        </row>
        <row r="807">
          <cell r="A807">
            <v>910999</v>
          </cell>
          <cell r="B807" t="str">
            <v>BASE INITIATIVES-MISC CS &amp; INFORM EXP</v>
          </cell>
          <cell r="C807">
            <v>443079</v>
          </cell>
          <cell r="D807">
            <v>735604</v>
          </cell>
          <cell r="E807">
            <v>3508032</v>
          </cell>
        </row>
        <row r="808">
          <cell r="A808">
            <v>911000</v>
          </cell>
          <cell r="B808" t="str">
            <v>SUPERVISION-SALES EXPENSES</v>
          </cell>
          <cell r="C808">
            <v>7</v>
          </cell>
          <cell r="D808">
            <v>7</v>
          </cell>
          <cell r="E808">
            <v>83</v>
          </cell>
        </row>
        <row r="809">
          <cell r="A809">
            <v>916022</v>
          </cell>
          <cell r="B809" t="str">
            <v>THERMAL SCAN EXPENSES</v>
          </cell>
          <cell r="C809">
            <v>5403</v>
          </cell>
          <cell r="D809">
            <v>6047</v>
          </cell>
          <cell r="E809">
            <v>79353</v>
          </cell>
        </row>
        <row r="810">
          <cell r="A810">
            <v>916027</v>
          </cell>
          <cell r="B810" t="str">
            <v>POWER MONITORING EXPENSES</v>
          </cell>
          <cell r="C810">
            <v>14588</v>
          </cell>
          <cell r="D810">
            <v>18736</v>
          </cell>
          <cell r="E810">
            <v>202353</v>
          </cell>
        </row>
        <row r="811">
          <cell r="A811">
            <v>916028</v>
          </cell>
          <cell r="B811" t="str">
            <v>MARKETING PROGRAM ADMINISTRATION EXPNS</v>
          </cell>
          <cell r="C811">
            <v>36649</v>
          </cell>
          <cell r="D811">
            <v>35925</v>
          </cell>
          <cell r="E811">
            <v>753662</v>
          </cell>
        </row>
        <row r="812">
          <cell r="A812">
            <v>916060</v>
          </cell>
          <cell r="B812" t="str">
            <v>DAC/PERF CONTRACT-PROJECT COGS</v>
          </cell>
          <cell r="C812">
            <v>321181</v>
          </cell>
          <cell r="D812">
            <v>322014</v>
          </cell>
          <cell r="E812">
            <v>6442387</v>
          </cell>
        </row>
        <row r="813">
          <cell r="A813">
            <v>916061</v>
          </cell>
          <cell r="B813" t="str">
            <v>DAC/PERF CONTRACT-SGA EXPENSES</v>
          </cell>
          <cell r="C813">
            <v>173089</v>
          </cell>
          <cell r="D813">
            <v>262473</v>
          </cell>
          <cell r="E813">
            <v>2033220</v>
          </cell>
        </row>
        <row r="814">
          <cell r="A814">
            <v>916063</v>
          </cell>
          <cell r="B814" t="str">
            <v>QUALITY POWER CONDITIONING EXPENSES</v>
          </cell>
          <cell r="C814">
            <v>-964</v>
          </cell>
          <cell r="D814">
            <v>117</v>
          </cell>
          <cell r="E814">
            <v>2504</v>
          </cell>
        </row>
        <row r="815">
          <cell r="A815">
            <v>920000</v>
          </cell>
          <cell r="B815" t="str">
            <v>ADMINISTRATIVE AND GENERAL SALARIES</v>
          </cell>
          <cell r="C815">
            <v>9204003</v>
          </cell>
          <cell r="D815">
            <v>9816434</v>
          </cell>
          <cell r="E815">
            <v>134458653</v>
          </cell>
        </row>
        <row r="816">
          <cell r="A816">
            <v>920100</v>
          </cell>
          <cell r="B816" t="str">
            <v>ADMINS AND GENERAL-DEFERRED COMPENSATION</v>
          </cell>
          <cell r="C816">
            <v>3534583</v>
          </cell>
          <cell r="D816">
            <v>7150659</v>
          </cell>
          <cell r="E816">
            <v>36324209</v>
          </cell>
        </row>
        <row r="817">
          <cell r="A817">
            <v>920110</v>
          </cell>
          <cell r="B817" t="str">
            <v>OFFICERS &amp; MANAGEMENT INCENTIVE PROGRAM</v>
          </cell>
          <cell r="C817">
            <v>4426206</v>
          </cell>
          <cell r="D817">
            <v>8698105</v>
          </cell>
          <cell r="E817">
            <v>6005725</v>
          </cell>
        </row>
        <row r="818">
          <cell r="A818">
            <v>920120</v>
          </cell>
          <cell r="B818" t="str">
            <v>DEFERRED COMPENSATION - STOCK OPTIONS</v>
          </cell>
          <cell r="C818">
            <v>234818</v>
          </cell>
          <cell r="D818">
            <v>427738</v>
          </cell>
          <cell r="E818">
            <v>3365586</v>
          </cell>
        </row>
        <row r="819">
          <cell r="A819">
            <v>920400</v>
          </cell>
          <cell r="B819" t="str">
            <v>MULTIPLE OWNER COSTS-PAYROLL</v>
          </cell>
          <cell r="C819">
            <v>0</v>
          </cell>
          <cell r="D819">
            <v>0</v>
          </cell>
          <cell r="E819">
            <v>-2083</v>
          </cell>
        </row>
        <row r="820">
          <cell r="A820">
            <v>920898</v>
          </cell>
          <cell r="B820" t="str">
            <v>ADMINISTRATIVE AND GENERAL SALARIES-FPNE</v>
          </cell>
          <cell r="C820">
            <v>0</v>
          </cell>
          <cell r="D820">
            <v>0</v>
          </cell>
          <cell r="E820">
            <v>6426</v>
          </cell>
        </row>
        <row r="821">
          <cell r="A821">
            <v>921100</v>
          </cell>
          <cell r="B821" t="str">
            <v>OFFICE SUPPLIES AND EXPENSES-GENERAL</v>
          </cell>
          <cell r="C821">
            <v>4270539</v>
          </cell>
          <cell r="D821">
            <v>6997714</v>
          </cell>
          <cell r="E821">
            <v>47705319</v>
          </cell>
        </row>
        <row r="822">
          <cell r="A822">
            <v>921105</v>
          </cell>
          <cell r="B822" t="str">
            <v>FIBER NETWORK &amp; TELEPHONE EXP-FIBERNET</v>
          </cell>
          <cell r="C822">
            <v>1137122</v>
          </cell>
          <cell r="D822">
            <v>554042</v>
          </cell>
          <cell r="E822">
            <v>7568219</v>
          </cell>
        </row>
        <row r="823">
          <cell r="A823">
            <v>921200</v>
          </cell>
          <cell r="B823" t="str">
            <v>EXPENSES GENERAL OFFICERS, EXEC, OTH EMP</v>
          </cell>
          <cell r="C823">
            <v>223129</v>
          </cell>
          <cell r="D823">
            <v>550623</v>
          </cell>
          <cell r="E823">
            <v>2931758</v>
          </cell>
        </row>
        <row r="824">
          <cell r="A824">
            <v>921400</v>
          </cell>
          <cell r="B824" t="str">
            <v>MOC - OFFICE SUPPLY AND EXPENSE</v>
          </cell>
          <cell r="C824">
            <v>0</v>
          </cell>
          <cell r="D824">
            <v>11997</v>
          </cell>
          <cell r="E824">
            <v>11997</v>
          </cell>
        </row>
        <row r="825">
          <cell r="A825">
            <v>921500</v>
          </cell>
          <cell r="B825" t="str">
            <v>ADMIN FEES - FREC</v>
          </cell>
          <cell r="C825">
            <v>10417</v>
          </cell>
          <cell r="D825">
            <v>10417</v>
          </cell>
          <cell r="E825">
            <v>125000</v>
          </cell>
        </row>
        <row r="826">
          <cell r="A826">
            <v>921800</v>
          </cell>
          <cell r="B826" t="str">
            <v>SAP DISCOUNTS LOST</v>
          </cell>
          <cell r="C826">
            <v>24</v>
          </cell>
          <cell r="D826">
            <v>-147</v>
          </cell>
          <cell r="E826">
            <v>-845</v>
          </cell>
        </row>
        <row r="827">
          <cell r="A827">
            <v>921899</v>
          </cell>
          <cell r="B827" t="str">
            <v>A&amp;G-OFFICE SUPPLIES &amp; EXP-I/CO SRVS FROM</v>
          </cell>
          <cell r="C827">
            <v>0</v>
          </cell>
          <cell r="D827">
            <v>0</v>
          </cell>
          <cell r="E827">
            <v>22890</v>
          </cell>
        </row>
        <row r="828">
          <cell r="A828">
            <v>922000</v>
          </cell>
          <cell r="B828" t="str">
            <v>ADMINISTRATIVE EXPENSES TRANSFERRED-CR</v>
          </cell>
          <cell r="C828">
            <v>-5594370</v>
          </cell>
          <cell r="D828">
            <v>-6424996</v>
          </cell>
          <cell r="E828">
            <v>-66903508</v>
          </cell>
        </row>
        <row r="829">
          <cell r="A829">
            <v>922120</v>
          </cell>
          <cell r="B829" t="str">
            <v>A&amp;G/PENSION &amp; WELFARE TRANSFER-FPL GROUP</v>
          </cell>
          <cell r="C829">
            <v>0</v>
          </cell>
          <cell r="D829">
            <v>0</v>
          </cell>
          <cell r="E829">
            <v>889</v>
          </cell>
        </row>
        <row r="830">
          <cell r="A830">
            <v>922130</v>
          </cell>
          <cell r="B830" t="str">
            <v>A&amp;G EXPENSES TRANSFERRED-ASSOC COMPANIES</v>
          </cell>
          <cell r="C830">
            <v>-502690</v>
          </cell>
          <cell r="D830">
            <v>-564989</v>
          </cell>
          <cell r="E830">
            <v>-6175405</v>
          </cell>
        </row>
        <row r="831">
          <cell r="A831">
            <v>922150</v>
          </cell>
          <cell r="B831" t="str">
            <v>A&amp;G EXP TRANSFERRED-FPL RECOVRY FUNDING</v>
          </cell>
          <cell r="C831">
            <v>-37583</v>
          </cell>
          <cell r="D831">
            <v>-37583</v>
          </cell>
          <cell r="E831">
            <v>-451000</v>
          </cell>
        </row>
        <row r="832">
          <cell r="A832">
            <v>922898</v>
          </cell>
          <cell r="B832" t="str">
            <v>A&amp;G/PENSION &amp; WELFARE TRANSFER-FPNE</v>
          </cell>
          <cell r="C832">
            <v>0</v>
          </cell>
          <cell r="D832">
            <v>0</v>
          </cell>
          <cell r="E832">
            <v>23565</v>
          </cell>
        </row>
        <row r="833">
          <cell r="A833">
            <v>923100</v>
          </cell>
          <cell r="B833" t="str">
            <v>OUTSIDE SERVICES EMPLOYED-OTH THAN LEGAL</v>
          </cell>
          <cell r="C833">
            <v>1546331</v>
          </cell>
          <cell r="D833">
            <v>2519278</v>
          </cell>
          <cell r="E833">
            <v>17144482</v>
          </cell>
        </row>
        <row r="834">
          <cell r="A834">
            <v>923108</v>
          </cell>
          <cell r="B834" t="str">
            <v>OUTSIDE SERVICES EMPLOYED-OTH THAN LEGAL</v>
          </cell>
          <cell r="C834">
            <v>18165</v>
          </cell>
          <cell r="D834">
            <v>5905</v>
          </cell>
          <cell r="E834">
            <v>61871</v>
          </cell>
        </row>
        <row r="835">
          <cell r="A835">
            <v>923200</v>
          </cell>
          <cell r="B835" t="str">
            <v>OUTSIDE SERVICES-LEGAL</v>
          </cell>
          <cell r="C835">
            <v>295333</v>
          </cell>
          <cell r="D835">
            <v>567025</v>
          </cell>
          <cell r="E835">
            <v>3476383</v>
          </cell>
        </row>
        <row r="836">
          <cell r="A836">
            <v>923500</v>
          </cell>
          <cell r="B836" t="str">
            <v>SERVICING FEES - FREC</v>
          </cell>
          <cell r="C836">
            <v>27167</v>
          </cell>
          <cell r="D836">
            <v>27167</v>
          </cell>
          <cell r="E836">
            <v>326000</v>
          </cell>
        </row>
        <row r="837">
          <cell r="A837">
            <v>923899</v>
          </cell>
          <cell r="B837" t="str">
            <v>OUTSIDE SERVICES EMPLOYED-OTH THAN LEGAL</v>
          </cell>
          <cell r="C837">
            <v>0</v>
          </cell>
          <cell r="D837">
            <v>0</v>
          </cell>
          <cell r="E837">
            <v>50833</v>
          </cell>
        </row>
        <row r="838">
          <cell r="A838">
            <v>924000</v>
          </cell>
          <cell r="B838" t="str">
            <v>PROPERTY INSURANCE</v>
          </cell>
          <cell r="C838">
            <v>1326402</v>
          </cell>
          <cell r="D838">
            <v>1335491</v>
          </cell>
          <cell r="E838">
            <v>15446207</v>
          </cell>
        </row>
        <row r="839">
          <cell r="A839">
            <v>924100</v>
          </cell>
          <cell r="B839" t="str">
            <v>PROPERTY INSURANCE-NUCLEAR OUTAGE</v>
          </cell>
          <cell r="C839">
            <v>180785</v>
          </cell>
          <cell r="D839">
            <v>180785</v>
          </cell>
          <cell r="E839">
            <v>2173262</v>
          </cell>
        </row>
        <row r="840">
          <cell r="A840">
            <v>924120</v>
          </cell>
          <cell r="B840" t="str">
            <v>PROPERTY INSURANCE-STORM FUND CONTRIBS</v>
          </cell>
          <cell r="C840">
            <v>263083</v>
          </cell>
          <cell r="D840">
            <v>37583</v>
          </cell>
          <cell r="E840">
            <v>676500</v>
          </cell>
        </row>
        <row r="841">
          <cell r="A841">
            <v>924121</v>
          </cell>
          <cell r="B841" t="str">
            <v>PROP INS-STORM DEFICIT</v>
          </cell>
          <cell r="C841">
            <v>9575</v>
          </cell>
          <cell r="D841">
            <v>9736</v>
          </cell>
          <cell r="E841">
            <v>129736</v>
          </cell>
        </row>
        <row r="842">
          <cell r="A842">
            <v>924898</v>
          </cell>
          <cell r="B842" t="str">
            <v>PROPERTY INSURANCE-FPNE</v>
          </cell>
          <cell r="C842">
            <v>0</v>
          </cell>
          <cell r="D842">
            <v>0</v>
          </cell>
          <cell r="E842">
            <v>10978</v>
          </cell>
        </row>
        <row r="843">
          <cell r="A843">
            <v>925000</v>
          </cell>
          <cell r="B843" t="str">
            <v>STORM INJURIES</v>
          </cell>
          <cell r="C843">
            <v>-15978</v>
          </cell>
          <cell r="D843">
            <v>0</v>
          </cell>
          <cell r="E843">
            <v>0</v>
          </cell>
        </row>
        <row r="844">
          <cell r="A844">
            <v>925100</v>
          </cell>
          <cell r="B844" t="str">
            <v>INJURIES AND DAMAGES-GENERAL</v>
          </cell>
          <cell r="C844">
            <v>718513</v>
          </cell>
          <cell r="D844">
            <v>1828873</v>
          </cell>
          <cell r="E844">
            <v>13859403</v>
          </cell>
        </row>
        <row r="845">
          <cell r="A845">
            <v>925101</v>
          </cell>
          <cell r="B845" t="str">
            <v>INJ &amp; DAMGE-LIABILITY INSURANCE PREMIUMS</v>
          </cell>
          <cell r="C845">
            <v>932828</v>
          </cell>
          <cell r="D845">
            <v>968640</v>
          </cell>
          <cell r="E845">
            <v>10853842</v>
          </cell>
        </row>
        <row r="846">
          <cell r="A846">
            <v>925102</v>
          </cell>
          <cell r="B846" t="str">
            <v>WRAP UP W/C INSURANCE EXPENSE</v>
          </cell>
          <cell r="C846">
            <v>125086</v>
          </cell>
          <cell r="D846">
            <v>57910</v>
          </cell>
          <cell r="E846">
            <v>2101619</v>
          </cell>
        </row>
        <row r="847">
          <cell r="A847">
            <v>925103</v>
          </cell>
          <cell r="B847" t="str">
            <v>EMPLOYEE WORKER COMP INSURANCE EXPENSE</v>
          </cell>
          <cell r="C847">
            <v>297808</v>
          </cell>
          <cell r="D847">
            <v>389023</v>
          </cell>
          <cell r="E847">
            <v>4974696</v>
          </cell>
        </row>
        <row r="848">
          <cell r="A848">
            <v>925104</v>
          </cell>
          <cell r="B848" t="str">
            <v>NUCL CNTR WCOMP HEIGHTENED SECURITY-CCR</v>
          </cell>
          <cell r="C848">
            <v>34785</v>
          </cell>
          <cell r="D848">
            <v>26942</v>
          </cell>
          <cell r="E848">
            <v>507474</v>
          </cell>
        </row>
        <row r="849">
          <cell r="A849">
            <v>925898</v>
          </cell>
          <cell r="B849" t="str">
            <v>EMPLOYEE WORKER COMP INS-FPNE</v>
          </cell>
          <cell r="C849">
            <v>0</v>
          </cell>
          <cell r="D849">
            <v>0</v>
          </cell>
          <cell r="E849">
            <v>613</v>
          </cell>
        </row>
        <row r="850">
          <cell r="A850">
            <v>926100</v>
          </cell>
          <cell r="B850" t="str">
            <v>EMPLOYEE WELFARE</v>
          </cell>
          <cell r="C850">
            <v>14721</v>
          </cell>
          <cell r="D850">
            <v>218844</v>
          </cell>
          <cell r="E850">
            <v>621314</v>
          </cell>
        </row>
        <row r="851">
          <cell r="A851">
            <v>926110</v>
          </cell>
          <cell r="B851" t="str">
            <v>SUPPLEMENTAL PENSION EXPENSES</v>
          </cell>
          <cell r="C851">
            <v>603991</v>
          </cell>
          <cell r="D851">
            <v>531680</v>
          </cell>
          <cell r="E851">
            <v>4919536</v>
          </cell>
        </row>
        <row r="852">
          <cell r="A852">
            <v>926111</v>
          </cell>
          <cell r="B852" t="str">
            <v>SUPPLEMENTAL PENSION SERVICE COSTS</v>
          </cell>
          <cell r="C852">
            <v>88531</v>
          </cell>
          <cell r="D852">
            <v>88531</v>
          </cell>
          <cell r="E852">
            <v>1062370</v>
          </cell>
        </row>
        <row r="853">
          <cell r="A853">
            <v>926120</v>
          </cell>
          <cell r="B853" t="str">
            <v>OTHER EMPLOYEE WELFARE EXPENSES</v>
          </cell>
          <cell r="C853">
            <v>229610</v>
          </cell>
          <cell r="D853">
            <v>516193</v>
          </cell>
          <cell r="E853">
            <v>2688544</v>
          </cell>
        </row>
        <row r="854">
          <cell r="A854">
            <v>926121</v>
          </cell>
          <cell r="B854" t="str">
            <v>P&amp;W-OFFST TO BASE O&amp;M FOR ECCR/ECRC RCV</v>
          </cell>
          <cell r="C854">
            <v>-331829</v>
          </cell>
          <cell r="D854">
            <v>-315007</v>
          </cell>
          <cell r="E854">
            <v>-4101997</v>
          </cell>
        </row>
        <row r="855">
          <cell r="A855">
            <v>926122</v>
          </cell>
          <cell r="B855" t="str">
            <v>PENSION &amp; WELFARE TRANSFER-FPL GROUP</v>
          </cell>
          <cell r="C855">
            <v>-530640</v>
          </cell>
          <cell r="D855">
            <v>-643515</v>
          </cell>
          <cell r="E855">
            <v>-6382661</v>
          </cell>
        </row>
        <row r="856">
          <cell r="A856">
            <v>926126</v>
          </cell>
          <cell r="B856" t="str">
            <v>PENSIONS &amp; WELFARE-FUEL CLAUSE OFFSET</v>
          </cell>
          <cell r="C856">
            <v>0</v>
          </cell>
          <cell r="D856">
            <v>0</v>
          </cell>
          <cell r="E856">
            <v>-8753</v>
          </cell>
        </row>
        <row r="857">
          <cell r="A857">
            <v>926140</v>
          </cell>
          <cell r="B857" t="str">
            <v>WELFARE COSTS TRANSFERRED - CR</v>
          </cell>
          <cell r="C857">
            <v>-1977041</v>
          </cell>
          <cell r="D857">
            <v>-2210664</v>
          </cell>
          <cell r="E857">
            <v>-28277080</v>
          </cell>
        </row>
        <row r="858">
          <cell r="A858">
            <v>926141</v>
          </cell>
          <cell r="B858" t="str">
            <v>WELFARE UNFUNDED TRANSFER - CR</v>
          </cell>
          <cell r="C858">
            <v>374001</v>
          </cell>
          <cell r="D858">
            <v>430118</v>
          </cell>
          <cell r="E858">
            <v>5670165</v>
          </cell>
        </row>
        <row r="859">
          <cell r="A859">
            <v>926180</v>
          </cell>
          <cell r="B859" t="str">
            <v>TUITION REFUND</v>
          </cell>
          <cell r="C859">
            <v>2188</v>
          </cell>
          <cell r="D859">
            <v>13089</v>
          </cell>
          <cell r="E859">
            <v>475275</v>
          </cell>
        </row>
        <row r="860">
          <cell r="A860">
            <v>926202</v>
          </cell>
          <cell r="B860" t="str">
            <v>PENSIONS-FAS 87</v>
          </cell>
          <cell r="C860">
            <v>-8074579</v>
          </cell>
          <cell r="D860">
            <v>-8074579</v>
          </cell>
          <cell r="E860">
            <v>-96894947</v>
          </cell>
        </row>
        <row r="861">
          <cell r="A861">
            <v>926203</v>
          </cell>
          <cell r="B861" t="str">
            <v>PENSION SERVICE COSTS</v>
          </cell>
          <cell r="C861">
            <v>3232111</v>
          </cell>
          <cell r="D861">
            <v>3232111</v>
          </cell>
          <cell r="E861">
            <v>38785332</v>
          </cell>
        </row>
        <row r="862">
          <cell r="A862">
            <v>926211</v>
          </cell>
          <cell r="B862" t="str">
            <v>EMPL PENSIONS EXP-ENGY CONS COST RECVRY</v>
          </cell>
          <cell r="C862">
            <v>315205</v>
          </cell>
          <cell r="D862">
            <v>297581</v>
          </cell>
          <cell r="E862">
            <v>3948294</v>
          </cell>
        </row>
        <row r="863">
          <cell r="A863">
            <v>926213</v>
          </cell>
          <cell r="B863" t="str">
            <v>EMPLOYEE PENSIONS EXP-ENV COST RECOVERY</v>
          </cell>
          <cell r="C863">
            <v>294</v>
          </cell>
          <cell r="D863">
            <v>1101</v>
          </cell>
          <cell r="E863">
            <v>7752</v>
          </cell>
        </row>
        <row r="864">
          <cell r="A864">
            <v>926226</v>
          </cell>
          <cell r="B864" t="str">
            <v>PENSIONS &amp; WELFARE-FUEL CLAUSE RECOVERY</v>
          </cell>
          <cell r="C864">
            <v>0</v>
          </cell>
          <cell r="D864">
            <v>0</v>
          </cell>
          <cell r="E864">
            <v>8753</v>
          </cell>
        </row>
        <row r="865">
          <cell r="A865">
            <v>926230</v>
          </cell>
          <cell r="B865" t="str">
            <v>PENSIONS &amp; WELFARE-CLAUSE ADJUSTMENT</v>
          </cell>
          <cell r="C865">
            <v>-114414</v>
          </cell>
          <cell r="D865">
            <v>-108016</v>
          </cell>
          <cell r="E865">
            <v>-1445356</v>
          </cell>
        </row>
        <row r="866">
          <cell r="A866">
            <v>926231</v>
          </cell>
          <cell r="B866" t="str">
            <v>PENSIONS &amp; WELFARE-CLAUSE ADJMNT OFFSET</v>
          </cell>
          <cell r="C866">
            <v>114414</v>
          </cell>
          <cell r="D866">
            <v>108016</v>
          </cell>
          <cell r="E866">
            <v>1445356</v>
          </cell>
        </row>
        <row r="867">
          <cell r="A867">
            <v>926300</v>
          </cell>
          <cell r="B867" t="str">
            <v>POST-RETIRE BNFIT OTH THN PENSIONS-UNFND</v>
          </cell>
          <cell r="C867">
            <v>1515364</v>
          </cell>
          <cell r="D867">
            <v>1515364</v>
          </cell>
          <cell r="E867">
            <v>18184375</v>
          </cell>
        </row>
        <row r="868">
          <cell r="A868">
            <v>926301</v>
          </cell>
          <cell r="B868" t="str">
            <v>POST-RETIREMENT BENEFITS-SERVICE COSTS</v>
          </cell>
          <cell r="C868">
            <v>370814</v>
          </cell>
          <cell r="D868">
            <v>370814</v>
          </cell>
          <cell r="E868">
            <v>4449764</v>
          </cell>
        </row>
        <row r="869">
          <cell r="A869">
            <v>926400</v>
          </cell>
          <cell r="B869" t="str">
            <v>EMPLOYEE 401(K) PLAN EXPENSE</v>
          </cell>
          <cell r="C869">
            <v>2019406</v>
          </cell>
          <cell r="D869">
            <v>-318945</v>
          </cell>
          <cell r="E869">
            <v>25785709</v>
          </cell>
        </row>
        <row r="870">
          <cell r="A870">
            <v>926500</v>
          </cell>
          <cell r="B870" t="str">
            <v>GROUP LIFE INSURANCE PREMIUMS</v>
          </cell>
          <cell r="C870">
            <v>118726</v>
          </cell>
          <cell r="D870">
            <v>112734</v>
          </cell>
          <cell r="E870">
            <v>1447420</v>
          </cell>
        </row>
        <row r="871">
          <cell r="A871">
            <v>926600</v>
          </cell>
          <cell r="B871" t="str">
            <v>GROUP MED BENEFITS-INS PREM &amp; EXPENSES</v>
          </cell>
          <cell r="C871">
            <v>6794857</v>
          </cell>
          <cell r="D871">
            <v>8292567</v>
          </cell>
          <cell r="E871">
            <v>87163508</v>
          </cell>
        </row>
        <row r="872">
          <cell r="A872">
            <v>926621</v>
          </cell>
          <cell r="B872" t="str">
            <v>UNFUNDED POST EMPLOYMNT BENEFTS FAS 112</v>
          </cell>
          <cell r="C872">
            <v>538021</v>
          </cell>
          <cell r="D872">
            <v>-1428733</v>
          </cell>
          <cell r="E872">
            <v>4721200</v>
          </cell>
        </row>
        <row r="873">
          <cell r="A873">
            <v>926650</v>
          </cell>
          <cell r="B873" t="str">
            <v>GROUP MED BENEFITS-INS PREM &amp; EXPENSES</v>
          </cell>
          <cell r="C873">
            <v>497361</v>
          </cell>
          <cell r="D873">
            <v>449312</v>
          </cell>
          <cell r="E873">
            <v>5368073</v>
          </cell>
        </row>
        <row r="874">
          <cell r="A874">
            <v>926720</v>
          </cell>
          <cell r="B874" t="str">
            <v>ACCRUED VACATION EXPENSES</v>
          </cell>
          <cell r="C874">
            <v>-2940000</v>
          </cell>
          <cell r="D874">
            <v>-581010</v>
          </cell>
          <cell r="E874">
            <v>-4993002</v>
          </cell>
        </row>
        <row r="875">
          <cell r="A875">
            <v>926730</v>
          </cell>
          <cell r="B875" t="str">
            <v>FITNESS CENTER EXPENSES</v>
          </cell>
          <cell r="C875">
            <v>302220</v>
          </cell>
          <cell r="D875">
            <v>309589</v>
          </cell>
          <cell r="E875">
            <v>2938013</v>
          </cell>
        </row>
        <row r="876">
          <cell r="A876">
            <v>926731</v>
          </cell>
          <cell r="B876" t="str">
            <v>CHILD DEVELOPMENT CENTER-EXPENSES</v>
          </cell>
          <cell r="C876">
            <v>15343</v>
          </cell>
          <cell r="D876">
            <v>6634</v>
          </cell>
          <cell r="E876">
            <v>157139</v>
          </cell>
        </row>
        <row r="877">
          <cell r="A877">
            <v>926898</v>
          </cell>
          <cell r="B877" t="str">
            <v>PENSION &amp; WELFARE TRANSFER-FPNE</v>
          </cell>
          <cell r="C877">
            <v>0</v>
          </cell>
          <cell r="D877">
            <v>0</v>
          </cell>
          <cell r="E877">
            <v>5650</v>
          </cell>
        </row>
        <row r="878">
          <cell r="A878">
            <v>928000</v>
          </cell>
          <cell r="B878" t="str">
            <v>REGULATORY COMMISSION EXPENSES</v>
          </cell>
          <cell r="C878">
            <v>180748</v>
          </cell>
          <cell r="D878">
            <v>220170</v>
          </cell>
          <cell r="E878">
            <v>2810227</v>
          </cell>
        </row>
        <row r="879">
          <cell r="A879">
            <v>928100</v>
          </cell>
          <cell r="B879" t="str">
            <v>REGULATORY COMMISSION EXPENSE-FERC FEE</v>
          </cell>
          <cell r="C879">
            <v>128016</v>
          </cell>
          <cell r="D879">
            <v>64008</v>
          </cell>
          <cell r="E879">
            <v>786066</v>
          </cell>
        </row>
        <row r="880">
          <cell r="A880">
            <v>928110</v>
          </cell>
          <cell r="B880" t="str">
            <v>REGULATORY COMMISSION EXPENSE-FERC</v>
          </cell>
          <cell r="C880">
            <v>51440</v>
          </cell>
          <cell r="D880">
            <v>39447</v>
          </cell>
          <cell r="E880">
            <v>1476114</v>
          </cell>
        </row>
        <row r="881">
          <cell r="A881">
            <v>928898</v>
          </cell>
          <cell r="B881" t="str">
            <v>REGULATORY COMMISSION EXPENSES-FPL NED</v>
          </cell>
          <cell r="C881">
            <v>0</v>
          </cell>
          <cell r="D881">
            <v>0</v>
          </cell>
          <cell r="E881">
            <v>74377</v>
          </cell>
        </row>
        <row r="882">
          <cell r="A882">
            <v>929100</v>
          </cell>
          <cell r="B882" t="str">
            <v>CONSERVATION COSTS - DEFERRED</v>
          </cell>
          <cell r="C882">
            <v>-2359172</v>
          </cell>
          <cell r="D882">
            <v>-1905292</v>
          </cell>
          <cell r="E882">
            <v>-29639297</v>
          </cell>
        </row>
        <row r="883">
          <cell r="A883">
            <v>930200</v>
          </cell>
          <cell r="B883" t="str">
            <v>MISCELLANEOUS GENERAL EXPENSES</v>
          </cell>
          <cell r="C883">
            <v>-74683</v>
          </cell>
          <cell r="D883">
            <v>211855</v>
          </cell>
          <cell r="E883">
            <v>2331717</v>
          </cell>
        </row>
        <row r="884">
          <cell r="A884">
            <v>930203</v>
          </cell>
          <cell r="B884" t="str">
            <v>A &amp; G EXPENSES-FREC</v>
          </cell>
          <cell r="C884">
            <v>0</v>
          </cell>
          <cell r="D884">
            <v>0</v>
          </cell>
          <cell r="E884">
            <v>89181</v>
          </cell>
        </row>
        <row r="885">
          <cell r="A885">
            <v>930260</v>
          </cell>
          <cell r="B885" t="str">
            <v>INDUSTRY ASSOCIATION DUES</v>
          </cell>
          <cell r="C885">
            <v>899601</v>
          </cell>
          <cell r="D885">
            <v>634143</v>
          </cell>
          <cell r="E885">
            <v>10823608</v>
          </cell>
        </row>
        <row r="886">
          <cell r="A886">
            <v>930299</v>
          </cell>
          <cell r="B886" t="str">
            <v>MISC GEN EXP-RESTRUCTURING COSTS</v>
          </cell>
          <cell r="C886">
            <v>-97799</v>
          </cell>
          <cell r="D886">
            <v>-101107</v>
          </cell>
          <cell r="E886">
            <v>18969329</v>
          </cell>
        </row>
        <row r="887">
          <cell r="A887">
            <v>930490</v>
          </cell>
          <cell r="B887" t="str">
            <v>MGMT DEV CST-OUTSIDE MANAGEMENT</v>
          </cell>
          <cell r="C887">
            <v>2695</v>
          </cell>
          <cell r="D887">
            <v>224</v>
          </cell>
          <cell r="E887">
            <v>294080</v>
          </cell>
        </row>
        <row r="888">
          <cell r="A888">
            <v>931000</v>
          </cell>
          <cell r="B888" t="str">
            <v>RENTS</v>
          </cell>
          <cell r="C888">
            <v>16219</v>
          </cell>
          <cell r="D888">
            <v>40008</v>
          </cell>
          <cell r="E888">
            <v>591511</v>
          </cell>
        </row>
        <row r="889">
          <cell r="A889">
            <v>931005</v>
          </cell>
          <cell r="B889" t="str">
            <v>RENT EXPENSE-FIBERNET</v>
          </cell>
          <cell r="C889">
            <v>8610</v>
          </cell>
          <cell r="D889">
            <v>4305</v>
          </cell>
          <cell r="E889">
            <v>50032</v>
          </cell>
        </row>
        <row r="890">
          <cell r="A890">
            <v>935000</v>
          </cell>
          <cell r="B890" t="str">
            <v>MAINTENANCE OF GENERAL PLANT</v>
          </cell>
          <cell r="C890">
            <v>1600215</v>
          </cell>
          <cell r="D890">
            <v>3190975</v>
          </cell>
          <cell r="E890">
            <v>15462003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N/A</v>
          </cell>
          <cell r="K2" t="str">
            <v>Yes</v>
          </cell>
        </row>
        <row r="3">
          <cell r="I3" t="str">
            <v>Various</v>
          </cell>
          <cell r="K3" t="str">
            <v>No</v>
          </cell>
        </row>
        <row r="4">
          <cell r="I4" t="str">
            <v>Statistical</v>
          </cell>
          <cell r="K4" t="str">
            <v>Add Mult. Accts</v>
          </cell>
        </row>
        <row r="5">
          <cell r="I5" t="str">
            <v>To Be Assigned</v>
          </cell>
        </row>
        <row r="6">
          <cell r="I6" t="str">
            <v>Deferrals</v>
          </cell>
        </row>
        <row r="7">
          <cell r="I7" t="str">
            <v>CC27-Customer Service Capital</v>
          </cell>
        </row>
        <row r="8">
          <cell r="I8" t="str">
            <v>CO11-Customer Service O&amp;M</v>
          </cell>
        </row>
        <row r="9">
          <cell r="I9" t="str">
            <v>DC25-Distribution Capital</v>
          </cell>
        </row>
        <row r="10">
          <cell r="I10" t="str">
            <v>DD20-Distribution Job Orders</v>
          </cell>
        </row>
        <row r="11">
          <cell r="I11" t="str">
            <v>DO04-Distribution O&amp;M (WMS)</v>
          </cell>
        </row>
        <row r="12">
          <cell r="I12" t="str">
            <v>DO05-Distribution O&amp;M (Non-WMS)</v>
          </cell>
        </row>
        <row r="13">
          <cell r="I13" t="str">
            <v>DO06-Distribution Non-Productive</v>
          </cell>
        </row>
        <row r="14">
          <cell r="I14" t="str">
            <v>FO10-Fleet O&amp;M</v>
          </cell>
        </row>
        <row r="15">
          <cell r="I15" t="str">
            <v>GC23-Power Generation Capital</v>
          </cell>
        </row>
        <row r="17">
          <cell r="I17" t="str">
            <v>GO02-Power Generation O&amp;M (Non-WMS)</v>
          </cell>
        </row>
        <row r="18">
          <cell r="I18" t="str">
            <v>NC24-Nuclear Capital</v>
          </cell>
        </row>
        <row r="19">
          <cell r="I19" t="str">
            <v>NO02-Nuclear O&amp;M (Non-NAMS)</v>
          </cell>
        </row>
        <row r="20">
          <cell r="I20" t="str">
            <v xml:space="preserve">NO03-Nuclear O&amp;M </v>
          </cell>
        </row>
        <row r="21">
          <cell r="I21" t="str">
            <v>OF36-Other Income &amp; Expenses</v>
          </cell>
        </row>
        <row r="22">
          <cell r="I22" t="str">
            <v>PC34-PowerPlant Capital</v>
          </cell>
        </row>
        <row r="23">
          <cell r="I23" t="str">
            <v>RF35-Utility Revenue</v>
          </cell>
        </row>
        <row r="24">
          <cell r="I24" t="str">
            <v>SC28-Corporate Groups Capital</v>
          </cell>
        </row>
        <row r="25">
          <cell r="I25" t="str">
            <v>SC29-Reserve Materials - Distribution</v>
          </cell>
        </row>
        <row r="26">
          <cell r="I26" t="str">
            <v>SC30-Reserve Materials - Transmission</v>
          </cell>
        </row>
        <row r="27">
          <cell r="I27" t="str">
            <v>SC31-Storm Capital</v>
          </cell>
        </row>
        <row r="28">
          <cell r="I28" t="str">
            <v>SC32-FPLES (Energy Services)</v>
          </cell>
        </row>
        <row r="29">
          <cell r="I29" t="str">
            <v>SC33-Readi Power</v>
          </cell>
        </row>
        <row r="30">
          <cell r="I30" t="str">
            <v xml:space="preserve">SD19-Storm Deferral </v>
          </cell>
        </row>
        <row r="31">
          <cell r="I31" t="str">
            <v>SD22-Other Balance Sheet Orders</v>
          </cell>
        </row>
        <row r="32">
          <cell r="I32" t="str">
            <v>SO12-Corporate Groups O&amp;M</v>
          </cell>
        </row>
        <row r="33">
          <cell r="I33" t="str">
            <v>SO14-Storm O&amp;M</v>
          </cell>
        </row>
        <row r="34">
          <cell r="I34" t="str">
            <v>SO15-Inter-Company</v>
          </cell>
        </row>
        <row r="35">
          <cell r="I35" t="str">
            <v>SO17-FPLES (Energy Services)</v>
          </cell>
        </row>
        <row r="36">
          <cell r="I36" t="str">
            <v>SO18-Readi Power</v>
          </cell>
        </row>
        <row r="37">
          <cell r="I37" t="str">
            <v>TC26-Transmission Capital</v>
          </cell>
        </row>
        <row r="38">
          <cell r="I38" t="str">
            <v>TD21-Transmission Job Orders</v>
          </cell>
        </row>
        <row r="39">
          <cell r="I39" t="str">
            <v>TO08-Transmission O&amp;M (Non-PUR)</v>
          </cell>
        </row>
        <row r="40">
          <cell r="I40" t="str">
            <v>TO09-Transmission Non-Productive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  <sheetName val="FPLSUM.XLS"/>
      <sheetName val="DATE_CHG.XLS"/>
      <sheetName val="PCICS"/>
      <sheetName val="Instructions"/>
      <sheetName val="Out of Period"/>
      <sheetName val="AFDC"/>
      <sheetName val="AFUDC - Add'l Perm Diff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INJ&amp;DAM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  <sheetName val="0494OBF.XLS (2)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UP"/>
      <sheetName val="1997 PSA"/>
      <sheetName val="1998 PSA"/>
      <sheetName val="1999 PSA"/>
      <sheetName val="2000 PSA"/>
      <sheetName val="98, 99 and 2000 SVI"/>
      <sheetName val="FPL - PS,SV Payouts"/>
      <sheetName val="GROUP - PS,SV Payouts"/>
      <sheetName val="Energy - PS,SV Payouts-NON 16B"/>
      <sheetName val="Turner"/>
      <sheetName val="Restricted Stock"/>
      <sheetName val="16B - Restricte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 - FY1997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015 (2)"/>
      <sheetName val="DATABASE"/>
      <sheetName val="010098"/>
      <sheetName val="010114"/>
      <sheetName val="13.351260"/>
      <sheetName val="13.351290"/>
      <sheetName val="020015"/>
      <sheetName val="13.149125.05"/>
      <sheetName val="13.149125.08"/>
      <sheetName val="13.149130.05"/>
      <sheetName val="13.149130.08"/>
      <sheetName val="0901BR"/>
      <sheetName val="090017"/>
      <sheetName val="090034"/>
      <sheetName val="090048"/>
      <sheetName val="1001BR"/>
      <sheetName val="100067"/>
      <sheetName val="100244"/>
      <sheetName val="100274"/>
      <sheetName val="1301BR"/>
      <sheetName val="FERC Form 1 Labor pg 354"/>
      <sheetName val="130018"/>
      <sheetName val="130025"/>
      <sheetName val="13.431560"/>
      <sheetName val="130045"/>
      <sheetName val="130058"/>
      <sheetName val="13.331900"/>
      <sheetName val="13.331100"/>
      <sheetName val="130068"/>
      <sheetName val="130078"/>
      <sheetName val="13.337100"/>
      <sheetName val="1301BR (2)"/>
      <sheetName val="140108"/>
      <sheetName val="140118"/>
      <sheetName val="150018"/>
      <sheetName val="170012"/>
      <sheetName val="170028"/>
      <sheetName val="state inc taxes paid"/>
      <sheetName val="180018"/>
      <sheetName val="180025"/>
      <sheetName val="180035"/>
      <sheetName val="aci calc"/>
      <sheetName val="180045"/>
      <sheetName val="200018"/>
      <sheetName val="corptax depr profile adjustment"/>
      <sheetName val="200025"/>
      <sheetName val="auto depr exp"/>
      <sheetName val="220018"/>
      <sheetName val="dep on royalty inc"/>
      <sheetName val="999004.825250"/>
      <sheetName val="220038"/>
      <sheetName val="Depl on Wtr Rghts"/>
      <sheetName val="240015"/>
      <sheetName val="240025"/>
      <sheetName val="250028"/>
      <sheetName val="250038"/>
      <sheetName val="13.151900"/>
      <sheetName val="250095"/>
      <sheetName val="250105"/>
      <sheetName val="250115"/>
      <sheetName val="p &amp; b capitalized"/>
      <sheetName val="2601BR"/>
      <sheetName val="260015"/>
      <sheetName val="260025"/>
      <sheetName val="XXXXXX.723850"/>
      <sheetName val="260035"/>
      <sheetName val="723835 analysis"/>
      <sheetName val="260118"/>
      <sheetName val="260568"/>
      <sheetName val="260815"/>
      <sheetName val="260828"/>
      <sheetName val="260845"/>
      <sheetName val="260855"/>
      <sheetName val="260985"/>
      <sheetName val="260995"/>
      <sheetName val="261005"/>
      <sheetName val="261028"/>
      <sheetName val="261068"/>
      <sheetName val="261105"/>
      <sheetName val="def dr recon"/>
      <sheetName val="261118"/>
      <sheetName val="261248"/>
      <sheetName val="amort pref stk exp &amp; premium"/>
      <sheetName val="cis conversion"/>
      <sheetName val="trial balance"/>
      <sheetName val="Update Dates"/>
      <sheetName val="DSM"/>
      <sheetName val="DSM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>
        <row r="1">
          <cell r="A1" t="str">
            <v>Company_Cd</v>
          </cell>
          <cell r="B1" t="str">
            <v>Company_Desc</v>
          </cell>
          <cell r="C1" t="str">
            <v>Obj_Acct</v>
          </cell>
          <cell r="D1" t="str">
            <v>Posting_Acct_Desc</v>
          </cell>
          <cell r="E1" t="str">
            <v>Dec_Act_LTD</v>
          </cell>
        </row>
        <row r="2">
          <cell r="A2" t="str">
            <v>00013</v>
          </cell>
          <cell r="B2" t="str">
            <v>Southwestern Public Service Co</v>
          </cell>
          <cell r="C2" t="str">
            <v>111100</v>
          </cell>
          <cell r="D2" t="str">
            <v>In Banks and on Hand</v>
          </cell>
          <cell r="E2">
            <v>3462309.48</v>
          </cell>
        </row>
        <row r="3">
          <cell r="A3" t="str">
            <v>00013</v>
          </cell>
          <cell r="B3" t="str">
            <v>Southwestern Public Service Co</v>
          </cell>
          <cell r="C3" t="str">
            <v>111200</v>
          </cell>
          <cell r="D3" t="str">
            <v>Service Deposits</v>
          </cell>
          <cell r="E3">
            <v>0</v>
          </cell>
        </row>
        <row r="4">
          <cell r="A4" t="str">
            <v>00013</v>
          </cell>
          <cell r="B4" t="str">
            <v>Southwestern Public Service Co</v>
          </cell>
          <cell r="C4" t="str">
            <v>111400</v>
          </cell>
          <cell r="D4" t="str">
            <v>Cash In Transit</v>
          </cell>
          <cell r="E4">
            <v>0</v>
          </cell>
        </row>
        <row r="5">
          <cell r="A5" t="str">
            <v>00013</v>
          </cell>
          <cell r="B5" t="str">
            <v>Southwestern Public Service Co</v>
          </cell>
          <cell r="C5" t="str">
            <v>111500</v>
          </cell>
          <cell r="D5" t="str">
            <v>Petty Cash Funds</v>
          </cell>
          <cell r="E5">
            <v>2668.97</v>
          </cell>
        </row>
        <row r="6">
          <cell r="A6" t="str">
            <v>00013</v>
          </cell>
          <cell r="B6" t="str">
            <v>Southwestern Public Service Co</v>
          </cell>
          <cell r="C6" t="str">
            <v>112500</v>
          </cell>
          <cell r="D6" t="str">
            <v>Working Funds</v>
          </cell>
          <cell r="E6">
            <v>6590.64</v>
          </cell>
        </row>
        <row r="7">
          <cell r="A7" t="str">
            <v>00013</v>
          </cell>
          <cell r="B7" t="str">
            <v>Southwestern Public Service Co</v>
          </cell>
          <cell r="C7" t="str">
            <v>113100</v>
          </cell>
          <cell r="D7" t="str">
            <v>Temporary Cash Investments</v>
          </cell>
          <cell r="E7">
            <v>62026988.670000002</v>
          </cell>
        </row>
        <row r="8">
          <cell r="A8" t="str">
            <v>00013</v>
          </cell>
          <cell r="B8" t="str">
            <v>Southwestern Public Service Co</v>
          </cell>
          <cell r="C8" t="str">
            <v>115100</v>
          </cell>
          <cell r="D8" t="str">
            <v>Customer A/R-Utility</v>
          </cell>
          <cell r="E8">
            <v>66695471.609999999</v>
          </cell>
        </row>
        <row r="9">
          <cell r="A9" t="str">
            <v>00013</v>
          </cell>
          <cell r="B9" t="str">
            <v>Southwestern Public Service Co</v>
          </cell>
          <cell r="C9" t="str">
            <v>115500</v>
          </cell>
          <cell r="D9" t="str">
            <v>Prov for Cust A/R-Util Accts</v>
          </cell>
          <cell r="E9">
            <v>-1784618.73</v>
          </cell>
        </row>
        <row r="10">
          <cell r="A10" t="str">
            <v>00013</v>
          </cell>
          <cell r="B10" t="str">
            <v>Southwestern Public Service Co</v>
          </cell>
          <cell r="C10" t="str">
            <v>115900</v>
          </cell>
          <cell r="D10" t="str">
            <v>Prov for Customer A/R-Other</v>
          </cell>
          <cell r="E10">
            <v>1159.73</v>
          </cell>
        </row>
        <row r="11">
          <cell r="A11" t="str">
            <v>00013</v>
          </cell>
          <cell r="B11" t="str">
            <v>Southwestern Public Service Co</v>
          </cell>
          <cell r="C11" t="str">
            <v>116300</v>
          </cell>
          <cell r="D11" t="str">
            <v>Customer A/R</v>
          </cell>
          <cell r="E11">
            <v>2621211.06</v>
          </cell>
        </row>
        <row r="12">
          <cell r="A12" t="str">
            <v>00013</v>
          </cell>
          <cell r="B12" t="str">
            <v>Southwestern Public Service Co</v>
          </cell>
          <cell r="C12" t="str">
            <v>116700</v>
          </cell>
          <cell r="D12" t="str">
            <v>Customer A/R CIS Suspense Acct</v>
          </cell>
          <cell r="E12">
            <v>-11267770.85</v>
          </cell>
        </row>
        <row r="13">
          <cell r="A13" t="str">
            <v>00013</v>
          </cell>
          <cell r="B13" t="str">
            <v>Southwestern Public Service Co</v>
          </cell>
          <cell r="C13" t="str">
            <v>117500</v>
          </cell>
          <cell r="D13" t="str">
            <v>Cust A/R - Suspense Payments</v>
          </cell>
          <cell r="E13">
            <v>0</v>
          </cell>
        </row>
        <row r="14">
          <cell r="A14" t="str">
            <v>00013</v>
          </cell>
          <cell r="B14" t="str">
            <v>Southwestern Public Service Co</v>
          </cell>
          <cell r="C14" t="str">
            <v>118400</v>
          </cell>
          <cell r="D14" t="str">
            <v>Customer Arrangements</v>
          </cell>
          <cell r="E14">
            <v>588018.81999999995</v>
          </cell>
        </row>
        <row r="15">
          <cell r="A15" t="str">
            <v>00013</v>
          </cell>
          <cell r="B15" t="str">
            <v>Southwestern Public Service Co</v>
          </cell>
          <cell r="C15" t="str">
            <v>121170</v>
          </cell>
          <cell r="D15" t="str">
            <v>Employee Loans</v>
          </cell>
          <cell r="E15">
            <v>-605.85</v>
          </cell>
        </row>
        <row r="16">
          <cell r="A16" t="str">
            <v>00013</v>
          </cell>
          <cell r="B16" t="str">
            <v>Southwestern Public Service Co</v>
          </cell>
          <cell r="C16" t="str">
            <v>121175</v>
          </cell>
          <cell r="D16" t="str">
            <v>A/R Wellness</v>
          </cell>
          <cell r="E16">
            <v>-9386.0300000000007</v>
          </cell>
        </row>
        <row r="17">
          <cell r="A17" t="str">
            <v>00013</v>
          </cell>
          <cell r="B17" t="str">
            <v>Southwestern Public Service Co</v>
          </cell>
          <cell r="C17" t="str">
            <v>121180</v>
          </cell>
          <cell r="D17" t="str">
            <v>A/R Auto Loan</v>
          </cell>
          <cell r="E17">
            <v>0</v>
          </cell>
        </row>
        <row r="18">
          <cell r="A18" t="str">
            <v>00013</v>
          </cell>
          <cell r="B18" t="str">
            <v>Southwestern Public Service Co</v>
          </cell>
          <cell r="C18" t="str">
            <v>121185</v>
          </cell>
          <cell r="D18" t="str">
            <v>A/R Heat Pump Empl Ded</v>
          </cell>
          <cell r="E18">
            <v>571682.06000000006</v>
          </cell>
        </row>
        <row r="19">
          <cell r="A19" t="str">
            <v>00013</v>
          </cell>
          <cell r="B19" t="str">
            <v>Southwestern Public Service Co</v>
          </cell>
          <cell r="C19" t="str">
            <v>121190</v>
          </cell>
          <cell r="D19" t="str">
            <v>Def Dr-Heat Pump Empl Conv All</v>
          </cell>
          <cell r="E19">
            <v>254567.96</v>
          </cell>
        </row>
        <row r="20">
          <cell r="A20" t="str">
            <v>00013</v>
          </cell>
          <cell r="B20" t="str">
            <v>Southwestern Public Service Co</v>
          </cell>
          <cell r="C20" t="str">
            <v>121510</v>
          </cell>
          <cell r="D20" t="str">
            <v>A/R Assoc Co Conversion</v>
          </cell>
          <cell r="E20">
            <v>-20384772.309999999</v>
          </cell>
        </row>
        <row r="21">
          <cell r="A21" t="str">
            <v>00013</v>
          </cell>
          <cell r="B21" t="str">
            <v>Southwestern Public Service Co</v>
          </cell>
          <cell r="C21" t="str">
            <v>121520</v>
          </cell>
          <cell r="D21" t="str">
            <v>Interco A/R-Service Billing</v>
          </cell>
          <cell r="E21">
            <v>-22099019.960000001</v>
          </cell>
        </row>
        <row r="22">
          <cell r="A22" t="str">
            <v>00013</v>
          </cell>
          <cell r="B22" t="str">
            <v>Southwestern Public Service Co</v>
          </cell>
          <cell r="C22" t="str">
            <v>121540</v>
          </cell>
          <cell r="D22" t="str">
            <v>A/R from Associated Co</v>
          </cell>
          <cell r="E22">
            <v>40727743.579999998</v>
          </cell>
        </row>
        <row r="23">
          <cell r="A23" t="str">
            <v>00013</v>
          </cell>
          <cell r="B23" t="str">
            <v>Southwestern Public Service Co</v>
          </cell>
          <cell r="C23" t="str">
            <v>121570</v>
          </cell>
          <cell r="D23" t="str">
            <v>N/R from Associated Company</v>
          </cell>
          <cell r="E23">
            <v>-0.03</v>
          </cell>
        </row>
        <row r="24">
          <cell r="A24" t="str">
            <v>00013</v>
          </cell>
          <cell r="B24" t="str">
            <v>Southwestern Public Service Co</v>
          </cell>
          <cell r="C24" t="str">
            <v>122410</v>
          </cell>
          <cell r="D24" t="str">
            <v>Interest Rec-CIS</v>
          </cell>
          <cell r="E24">
            <v>13.55</v>
          </cell>
        </row>
        <row r="25">
          <cell r="A25" t="str">
            <v>00013</v>
          </cell>
          <cell r="B25" t="str">
            <v>Southwestern Public Service Co</v>
          </cell>
          <cell r="C25" t="str">
            <v>122710</v>
          </cell>
          <cell r="D25" t="str">
            <v>Rents Rec-Miscellaneous</v>
          </cell>
          <cell r="E25">
            <v>1200</v>
          </cell>
        </row>
        <row r="26">
          <cell r="A26" t="str">
            <v>00013</v>
          </cell>
          <cell r="B26" t="str">
            <v>Southwestern Public Service Co</v>
          </cell>
          <cell r="C26" t="str">
            <v>123510</v>
          </cell>
          <cell r="D26" t="str">
            <v>Notes Rec</v>
          </cell>
          <cell r="E26">
            <v>553035.6</v>
          </cell>
        </row>
        <row r="27">
          <cell r="A27" t="str">
            <v>00013</v>
          </cell>
          <cell r="B27" t="str">
            <v>Southwestern Public Service Co</v>
          </cell>
          <cell r="C27" t="str">
            <v>123910</v>
          </cell>
          <cell r="D27" t="str">
            <v>A/R Bank Miscellaneous</v>
          </cell>
          <cell r="E27">
            <v>1128.0999999999999</v>
          </cell>
        </row>
        <row r="28">
          <cell r="A28" t="str">
            <v>00013</v>
          </cell>
          <cell r="B28" t="str">
            <v>Southwestern Public Service Co</v>
          </cell>
          <cell r="C28" t="str">
            <v>123970</v>
          </cell>
          <cell r="D28" t="str">
            <v>Other A/R-Cash Items Zip Check</v>
          </cell>
          <cell r="E28">
            <v>8287.5499999999993</v>
          </cell>
        </row>
        <row r="29">
          <cell r="A29" t="str">
            <v>00013</v>
          </cell>
          <cell r="B29" t="str">
            <v>Southwestern Public Service Co</v>
          </cell>
          <cell r="C29" t="str">
            <v>124110</v>
          </cell>
          <cell r="D29" t="str">
            <v>Other A/R Return Chcks #1 Time</v>
          </cell>
          <cell r="E29">
            <v>-219549.11</v>
          </cell>
        </row>
        <row r="30">
          <cell r="A30" t="str">
            <v>00013</v>
          </cell>
          <cell r="B30" t="str">
            <v>Southwestern Public Service Co</v>
          </cell>
          <cell r="C30" t="str">
            <v>124130</v>
          </cell>
          <cell r="D30" t="str">
            <v>Other A/R Return Chcks #2 Time</v>
          </cell>
          <cell r="E30">
            <v>-60465.77</v>
          </cell>
        </row>
        <row r="31">
          <cell r="A31" t="str">
            <v>00013</v>
          </cell>
          <cell r="B31" t="str">
            <v>Southwestern Public Service Co</v>
          </cell>
          <cell r="C31" t="str">
            <v>124160</v>
          </cell>
          <cell r="D31" t="str">
            <v>Other A/R-Agent Pay System</v>
          </cell>
          <cell r="E31">
            <v>11259.57</v>
          </cell>
        </row>
        <row r="32">
          <cell r="A32" t="str">
            <v>00013</v>
          </cell>
          <cell r="B32" t="str">
            <v>Southwestern Public Service Co</v>
          </cell>
          <cell r="C32" t="str">
            <v>124700</v>
          </cell>
          <cell r="D32" t="str">
            <v>A/R Non-Utility Miscellaneous</v>
          </cell>
          <cell r="E32">
            <v>-86352.53</v>
          </cell>
        </row>
        <row r="33">
          <cell r="A33" t="str">
            <v>00013</v>
          </cell>
          <cell r="B33" t="str">
            <v>Southwestern Public Service Co</v>
          </cell>
          <cell r="C33" t="str">
            <v>126100</v>
          </cell>
          <cell r="D33" t="str">
            <v>A/R Damage Claims</v>
          </cell>
          <cell r="E33">
            <v>70.27</v>
          </cell>
        </row>
        <row r="34">
          <cell r="A34" t="str">
            <v>00013</v>
          </cell>
          <cell r="B34" t="str">
            <v>Southwestern Public Service Co</v>
          </cell>
          <cell r="C34" t="str">
            <v>126900</v>
          </cell>
          <cell r="D34" t="str">
            <v>A/R Transmission</v>
          </cell>
          <cell r="E34">
            <v>557663.73</v>
          </cell>
        </row>
        <row r="35">
          <cell r="A35" t="str">
            <v>00013</v>
          </cell>
          <cell r="B35" t="str">
            <v>Southwestern Public Service Co</v>
          </cell>
          <cell r="C35" t="str">
            <v>128700</v>
          </cell>
          <cell r="D35" t="str">
            <v>A/R Joint Trenching</v>
          </cell>
          <cell r="E35">
            <v>0</v>
          </cell>
        </row>
        <row r="36">
          <cell r="A36" t="str">
            <v>00013</v>
          </cell>
          <cell r="B36" t="str">
            <v>Southwestern Public Service Co</v>
          </cell>
          <cell r="C36" t="str">
            <v>129200</v>
          </cell>
          <cell r="D36" t="str">
            <v>A/R Misc XEM</v>
          </cell>
          <cell r="E36">
            <v>-942525.71</v>
          </cell>
        </row>
        <row r="37">
          <cell r="A37" t="str">
            <v>00013</v>
          </cell>
          <cell r="B37" t="str">
            <v>Southwestern Public Service Co</v>
          </cell>
          <cell r="C37" t="str">
            <v>129300</v>
          </cell>
          <cell r="D37" t="str">
            <v>A/R Other Sundry-Public</v>
          </cell>
          <cell r="E37">
            <v>1629493.49</v>
          </cell>
        </row>
        <row r="38">
          <cell r="A38" t="str">
            <v>00013</v>
          </cell>
          <cell r="B38" t="str">
            <v>Southwestern Public Service Co</v>
          </cell>
          <cell r="C38" t="str">
            <v>129780</v>
          </cell>
          <cell r="D38" t="str">
            <v>A/R-ER85-477</v>
          </cell>
          <cell r="E38">
            <v>2564690.5099999998</v>
          </cell>
        </row>
        <row r="39">
          <cell r="A39" t="str">
            <v>00013</v>
          </cell>
          <cell r="B39" t="str">
            <v>Southwestern Public Service Co</v>
          </cell>
          <cell r="C39" t="str">
            <v>134000</v>
          </cell>
          <cell r="D39" t="str">
            <v>Unbilled Revenues</v>
          </cell>
          <cell r="E39">
            <v>-19839497.16</v>
          </cell>
        </row>
        <row r="40">
          <cell r="A40" t="str">
            <v>00013</v>
          </cell>
          <cell r="B40" t="str">
            <v>Southwestern Public Service Co</v>
          </cell>
          <cell r="C40" t="str">
            <v>134000</v>
          </cell>
          <cell r="D40" t="str">
            <v>Unbilled Revenues-KS</v>
          </cell>
          <cell r="E40">
            <v>103916.76</v>
          </cell>
        </row>
        <row r="41">
          <cell r="A41" t="str">
            <v>00013</v>
          </cell>
          <cell r="B41" t="str">
            <v>Southwestern Public Service Co</v>
          </cell>
          <cell r="C41" t="str">
            <v>134000</v>
          </cell>
          <cell r="D41" t="str">
            <v>Unbilled Revenues-NM</v>
          </cell>
          <cell r="E41">
            <v>26753066.079999998</v>
          </cell>
        </row>
        <row r="42">
          <cell r="A42" t="str">
            <v>00013</v>
          </cell>
          <cell r="B42" t="str">
            <v>Southwestern Public Service Co</v>
          </cell>
          <cell r="C42" t="str">
            <v>134000</v>
          </cell>
          <cell r="D42" t="str">
            <v>Unbilled Revenues-OK</v>
          </cell>
          <cell r="E42">
            <v>1184608</v>
          </cell>
        </row>
        <row r="43">
          <cell r="A43" t="str">
            <v>00013</v>
          </cell>
          <cell r="B43" t="str">
            <v>Southwestern Public Service Co</v>
          </cell>
          <cell r="C43" t="str">
            <v>134000</v>
          </cell>
          <cell r="D43" t="str">
            <v>Unbilled Revenues-TX</v>
          </cell>
          <cell r="E43">
            <v>67722178.920000002</v>
          </cell>
        </row>
        <row r="44">
          <cell r="A44" t="str">
            <v>00013</v>
          </cell>
          <cell r="B44" t="str">
            <v>Southwestern Public Service Co</v>
          </cell>
          <cell r="C44" t="str">
            <v>135115</v>
          </cell>
          <cell r="D44" t="str">
            <v>Plant M&amp;S-Constr &amp; Maint</v>
          </cell>
          <cell r="E44">
            <v>14954860.779999999</v>
          </cell>
        </row>
        <row r="45">
          <cell r="A45" t="str">
            <v>00013</v>
          </cell>
          <cell r="B45" t="str">
            <v>Southwestern Public Service Co</v>
          </cell>
          <cell r="C45" t="str">
            <v>135120</v>
          </cell>
          <cell r="D45" t="str">
            <v>Plant M&amp;S-Constr Suspense</v>
          </cell>
          <cell r="E45">
            <v>-2305262.0699999998</v>
          </cell>
        </row>
        <row r="46">
          <cell r="A46" t="str">
            <v>00013</v>
          </cell>
          <cell r="B46" t="str">
            <v>Southwestern Public Service Co</v>
          </cell>
          <cell r="C46" t="str">
            <v>135130</v>
          </cell>
          <cell r="D46" t="str">
            <v>Plant M&amp;S-Dir Chg-Inventory Ad</v>
          </cell>
          <cell r="E46">
            <v>-3772.61</v>
          </cell>
        </row>
        <row r="47">
          <cell r="A47" t="str">
            <v>00013</v>
          </cell>
          <cell r="B47" t="str">
            <v>Southwestern Public Service Co</v>
          </cell>
          <cell r="C47" t="str">
            <v>135135</v>
          </cell>
          <cell r="D47" t="str">
            <v>Plant M&amp;S-Price Variance</v>
          </cell>
          <cell r="E47">
            <v>863205.16</v>
          </cell>
        </row>
        <row r="48">
          <cell r="A48" t="str">
            <v>00013</v>
          </cell>
          <cell r="B48" t="str">
            <v>Southwestern Public Service Co</v>
          </cell>
          <cell r="C48" t="str">
            <v>138140</v>
          </cell>
          <cell r="D48" t="str">
            <v>Purchasing Cost Undist</v>
          </cell>
          <cell r="E48">
            <v>-637359.1</v>
          </cell>
        </row>
        <row r="49">
          <cell r="A49" t="str">
            <v>00013</v>
          </cell>
          <cell r="B49" t="str">
            <v>Southwestern Public Service Co</v>
          </cell>
          <cell r="C49" t="str">
            <v>138185</v>
          </cell>
          <cell r="D49" t="str">
            <v>Warehousing Cost Undist</v>
          </cell>
          <cell r="E49">
            <v>-283734.90000000002</v>
          </cell>
        </row>
        <row r="50">
          <cell r="A50" t="str">
            <v>00013</v>
          </cell>
          <cell r="B50" t="str">
            <v>Southwestern Public Service Co</v>
          </cell>
          <cell r="C50" t="str">
            <v>141100</v>
          </cell>
          <cell r="D50" t="str">
            <v>Coal Inventory</v>
          </cell>
          <cell r="E50">
            <v>-1401006.07</v>
          </cell>
        </row>
        <row r="51">
          <cell r="A51" t="str">
            <v>00013</v>
          </cell>
          <cell r="B51" t="str">
            <v>Southwestern Public Service Co</v>
          </cell>
          <cell r="C51" t="str">
            <v>142100</v>
          </cell>
          <cell r="D51" t="str">
            <v>Fuel Oil - Jones</v>
          </cell>
          <cell r="E51">
            <v>1518966</v>
          </cell>
        </row>
        <row r="52">
          <cell r="A52" t="str">
            <v>00013</v>
          </cell>
          <cell r="B52" t="str">
            <v>Southwestern Public Service Co</v>
          </cell>
          <cell r="C52" t="str">
            <v>142100</v>
          </cell>
          <cell r="D52" t="str">
            <v>Fuel Oil - Plant X</v>
          </cell>
          <cell r="E52">
            <v>1224554</v>
          </cell>
        </row>
        <row r="53">
          <cell r="A53" t="str">
            <v>00013</v>
          </cell>
          <cell r="B53" t="str">
            <v>Southwestern Public Service Co</v>
          </cell>
          <cell r="C53" t="str">
            <v>142100</v>
          </cell>
          <cell r="D53" t="str">
            <v>Fuel Oil - Tucumcari</v>
          </cell>
          <cell r="E53">
            <v>50063.64</v>
          </cell>
        </row>
        <row r="54">
          <cell r="A54" t="str">
            <v>00013</v>
          </cell>
          <cell r="B54" t="str">
            <v>Southwestern Public Service Co</v>
          </cell>
          <cell r="C54" t="str">
            <v>142100</v>
          </cell>
          <cell r="D54" t="str">
            <v>Oil Inventory</v>
          </cell>
          <cell r="E54">
            <v>-2874</v>
          </cell>
        </row>
        <row r="55">
          <cell r="A55" t="str">
            <v>00013</v>
          </cell>
          <cell r="B55" t="str">
            <v>Southwestern Public Service Co</v>
          </cell>
          <cell r="C55" t="str">
            <v>149125</v>
          </cell>
          <cell r="D55" t="str">
            <v>Def Fuel Billed/Unbilled-NM</v>
          </cell>
          <cell r="E55">
            <v>-9074440.2300000004</v>
          </cell>
        </row>
        <row r="56">
          <cell r="A56" t="str">
            <v>00013</v>
          </cell>
          <cell r="B56" t="str">
            <v>Southwestern Public Service Co</v>
          </cell>
          <cell r="C56" t="str">
            <v>149125</v>
          </cell>
          <cell r="D56" t="str">
            <v>Def Fuel Billed/Unbilled-TX</v>
          </cell>
          <cell r="E56">
            <v>-422250.61</v>
          </cell>
        </row>
        <row r="57">
          <cell r="A57" t="str">
            <v>00013</v>
          </cell>
          <cell r="B57" t="str">
            <v>Southwestern Public Service Co</v>
          </cell>
          <cell r="C57" t="str">
            <v>149130</v>
          </cell>
          <cell r="D57" t="str">
            <v>Def Fuel Unbilled-NM</v>
          </cell>
          <cell r="E57">
            <v>-6077355</v>
          </cell>
        </row>
        <row r="58">
          <cell r="A58" t="str">
            <v>00013</v>
          </cell>
          <cell r="B58" t="str">
            <v>Southwestern Public Service Co</v>
          </cell>
          <cell r="C58" t="str">
            <v>149130</v>
          </cell>
          <cell r="D58" t="str">
            <v>Def Fuel Unbilled-TX</v>
          </cell>
          <cell r="E58">
            <v>-24309420</v>
          </cell>
        </row>
        <row r="59">
          <cell r="A59" t="str">
            <v>00013</v>
          </cell>
          <cell r="B59" t="str">
            <v>Southwestern Public Service Co</v>
          </cell>
          <cell r="C59" t="str">
            <v>151100</v>
          </cell>
          <cell r="D59" t="str">
            <v>Insurance Prepaid</v>
          </cell>
          <cell r="E59">
            <v>3062924.35</v>
          </cell>
        </row>
        <row r="60">
          <cell r="A60" t="str">
            <v>00013</v>
          </cell>
          <cell r="B60" t="str">
            <v>Southwestern Public Service Co</v>
          </cell>
          <cell r="C60" t="str">
            <v>151900</v>
          </cell>
          <cell r="D60" t="str">
            <v>Prepaid VEBA Trust</v>
          </cell>
          <cell r="E60">
            <v>-37913.01</v>
          </cell>
        </row>
        <row r="61">
          <cell r="A61" t="str">
            <v>00013</v>
          </cell>
          <cell r="B61" t="str">
            <v>Southwestern Public Service Co</v>
          </cell>
          <cell r="C61" t="str">
            <v>154300</v>
          </cell>
          <cell r="D61" t="str">
            <v>Prepaid Transmission Exp</v>
          </cell>
          <cell r="E61">
            <v>3034182.34</v>
          </cell>
        </row>
        <row r="62">
          <cell r="A62" t="str">
            <v>00013</v>
          </cell>
          <cell r="B62" t="str">
            <v>Southwestern Public Service Co</v>
          </cell>
          <cell r="C62" t="str">
            <v>157900</v>
          </cell>
          <cell r="D62" t="str">
            <v>Prepaid Tax-OK</v>
          </cell>
          <cell r="E62">
            <v>-18337</v>
          </cell>
        </row>
        <row r="63">
          <cell r="A63" t="str">
            <v>00013</v>
          </cell>
          <cell r="B63" t="str">
            <v>Southwestern Public Service Co</v>
          </cell>
          <cell r="C63" t="str">
            <v>157900</v>
          </cell>
          <cell r="D63" t="str">
            <v>Prepaid Taxes</v>
          </cell>
          <cell r="E63">
            <v>18338.810000000001</v>
          </cell>
        </row>
        <row r="64">
          <cell r="A64" t="str">
            <v>00013</v>
          </cell>
          <cell r="B64" t="str">
            <v>Southwestern Public Service Co</v>
          </cell>
          <cell r="C64" t="str">
            <v>158300</v>
          </cell>
          <cell r="D64" t="str">
            <v>Other Prepaid</v>
          </cell>
          <cell r="E64">
            <v>0</v>
          </cell>
        </row>
        <row r="65">
          <cell r="A65" t="str">
            <v>00013</v>
          </cell>
          <cell r="B65" t="str">
            <v>Southwestern Public Service Co</v>
          </cell>
          <cell r="C65" t="str">
            <v>158700</v>
          </cell>
          <cell r="D65" t="str">
            <v>Special Deposits</v>
          </cell>
          <cell r="E65">
            <v>0</v>
          </cell>
        </row>
        <row r="66">
          <cell r="A66" t="str">
            <v>00013</v>
          </cell>
          <cell r="B66" t="str">
            <v>Southwestern Public Service Co</v>
          </cell>
          <cell r="C66" t="str">
            <v>158720</v>
          </cell>
          <cell r="D66" t="str">
            <v>Spec Dep-First City Natl Bank</v>
          </cell>
          <cell r="E66">
            <v>6330</v>
          </cell>
        </row>
        <row r="67">
          <cell r="A67" t="str">
            <v>00013</v>
          </cell>
          <cell r="B67" t="str">
            <v>Southwestern Public Service Co</v>
          </cell>
          <cell r="C67" t="str">
            <v>159200</v>
          </cell>
          <cell r="D67" t="str">
            <v>Other Current Assets</v>
          </cell>
          <cell r="E67">
            <v>0</v>
          </cell>
        </row>
        <row r="68">
          <cell r="A68" t="str">
            <v>00013</v>
          </cell>
          <cell r="B68" t="str">
            <v>Southwestern Public Service Co</v>
          </cell>
          <cell r="C68" t="str">
            <v>159350</v>
          </cell>
          <cell r="D68" t="str">
            <v>Federal Def Tx-Nonplant</v>
          </cell>
          <cell r="E68">
            <v>-4159510</v>
          </cell>
        </row>
        <row r="69">
          <cell r="A69" t="str">
            <v>00013</v>
          </cell>
          <cell r="B69" t="str">
            <v>Southwestern Public Service Co</v>
          </cell>
          <cell r="C69" t="str">
            <v>161025</v>
          </cell>
          <cell r="D69" t="str">
            <v>Electric-Plant in Service</v>
          </cell>
          <cell r="E69">
            <v>2561793350.6799998</v>
          </cell>
        </row>
        <row r="70">
          <cell r="A70" t="str">
            <v>00013</v>
          </cell>
          <cell r="B70" t="str">
            <v>Southwestern Public Service Co</v>
          </cell>
          <cell r="C70" t="str">
            <v>161040</v>
          </cell>
          <cell r="D70" t="str">
            <v>Elec-Plant Held for Future Use</v>
          </cell>
          <cell r="E70">
            <v>4886468.84</v>
          </cell>
        </row>
        <row r="71">
          <cell r="A71" t="str">
            <v>00013</v>
          </cell>
          <cell r="B71" t="str">
            <v>Southwestern Public Service Co</v>
          </cell>
          <cell r="C71" t="str">
            <v>161045</v>
          </cell>
          <cell r="D71" t="str">
            <v>Elec-Compl Constr Not Unitized</v>
          </cell>
          <cell r="E71">
            <v>484003615.67000002</v>
          </cell>
        </row>
        <row r="72">
          <cell r="A72" t="str">
            <v>00013</v>
          </cell>
          <cell r="B72" t="str">
            <v>Southwestern Public Service Co</v>
          </cell>
          <cell r="C72" t="str">
            <v>161050</v>
          </cell>
          <cell r="D72" t="str">
            <v>Elec-Plant Acquisition Adjust</v>
          </cell>
          <cell r="E72">
            <v>5673144.4100000001</v>
          </cell>
        </row>
        <row r="73">
          <cell r="A73" t="str">
            <v>00013</v>
          </cell>
          <cell r="B73" t="str">
            <v>Southwestern Public Service Co</v>
          </cell>
          <cell r="C73" t="str">
            <v>164100</v>
          </cell>
          <cell r="D73" t="str">
            <v>Construction Work In Progress</v>
          </cell>
          <cell r="E73">
            <v>55436094.579999998</v>
          </cell>
        </row>
        <row r="74">
          <cell r="A74" t="str">
            <v>00013</v>
          </cell>
          <cell r="B74" t="str">
            <v>Southwestern Public Service Co</v>
          </cell>
          <cell r="C74" t="str">
            <v>165000</v>
          </cell>
          <cell r="D74" t="str">
            <v>Removal Work in Progress</v>
          </cell>
          <cell r="E74">
            <v>0</v>
          </cell>
        </row>
        <row r="75">
          <cell r="A75" t="str">
            <v>00013</v>
          </cell>
          <cell r="B75" t="str">
            <v>Southwestern Public Service Co</v>
          </cell>
          <cell r="C75" t="str">
            <v>171100</v>
          </cell>
          <cell r="D75" t="str">
            <v>Depreciation</v>
          </cell>
          <cell r="E75">
            <v>-1266381336.99</v>
          </cell>
        </row>
        <row r="76">
          <cell r="A76" t="str">
            <v>00013</v>
          </cell>
          <cell r="B76" t="str">
            <v>Southwestern Public Service Co</v>
          </cell>
          <cell r="C76" t="str">
            <v>171500</v>
          </cell>
          <cell r="D76" t="str">
            <v>Depreciation for RWIP</v>
          </cell>
          <cell r="E76">
            <v>2356961.16</v>
          </cell>
        </row>
        <row r="77">
          <cell r="A77" t="str">
            <v>00013</v>
          </cell>
          <cell r="B77" t="str">
            <v>Southwestern Public Service Co</v>
          </cell>
          <cell r="C77" t="str">
            <v>171500</v>
          </cell>
          <cell r="D77" t="str">
            <v>Removal Work in Progress</v>
          </cell>
          <cell r="E77">
            <v>13136781.67</v>
          </cell>
        </row>
        <row r="78">
          <cell r="A78" t="str">
            <v>00013</v>
          </cell>
          <cell r="B78" t="str">
            <v>Southwestern Public Service Co</v>
          </cell>
          <cell r="C78" t="str">
            <v>172100</v>
          </cell>
          <cell r="D78" t="str">
            <v>Amortization</v>
          </cell>
          <cell r="E78">
            <v>-21669.39</v>
          </cell>
        </row>
        <row r="79">
          <cell r="A79" t="str">
            <v>00013</v>
          </cell>
          <cell r="B79" t="str">
            <v>Southwestern Public Service Co</v>
          </cell>
          <cell r="C79" t="str">
            <v>172110</v>
          </cell>
          <cell r="D79" t="str">
            <v>Amort Prod Steam</v>
          </cell>
          <cell r="E79">
            <v>-1004116.45</v>
          </cell>
        </row>
        <row r="80">
          <cell r="A80" t="str">
            <v>00013</v>
          </cell>
          <cell r="B80" t="str">
            <v>Southwestern Public Service Co</v>
          </cell>
          <cell r="C80" t="str">
            <v>172130</v>
          </cell>
          <cell r="D80" t="str">
            <v>Amort Prod Other Power</v>
          </cell>
          <cell r="E80">
            <v>-48.5</v>
          </cell>
        </row>
        <row r="81">
          <cell r="A81" t="str">
            <v>00013</v>
          </cell>
          <cell r="B81" t="str">
            <v>Southwestern Public Service Co</v>
          </cell>
          <cell r="C81" t="str">
            <v>172140</v>
          </cell>
          <cell r="D81" t="str">
            <v>Amort Transmission</v>
          </cell>
          <cell r="E81">
            <v>-8227496.0300000003</v>
          </cell>
        </row>
        <row r="82">
          <cell r="A82" t="str">
            <v>00013</v>
          </cell>
          <cell r="B82" t="str">
            <v>Southwestern Public Service Co</v>
          </cell>
          <cell r="C82" t="str">
            <v>172150</v>
          </cell>
          <cell r="D82" t="str">
            <v>Amort Distribution</v>
          </cell>
          <cell r="E82">
            <v>-788903.11</v>
          </cell>
        </row>
        <row r="83">
          <cell r="A83" t="str">
            <v>00013</v>
          </cell>
          <cell r="B83" t="str">
            <v>Southwestern Public Service Co</v>
          </cell>
          <cell r="C83" t="str">
            <v>172160</v>
          </cell>
          <cell r="D83" t="str">
            <v>Amort General Franchise</v>
          </cell>
          <cell r="E83">
            <v>-16242.4</v>
          </cell>
        </row>
        <row r="84">
          <cell r="A84" t="str">
            <v>00013</v>
          </cell>
          <cell r="B84" t="str">
            <v>Southwestern Public Service Co</v>
          </cell>
          <cell r="C84" t="str">
            <v>172162</v>
          </cell>
          <cell r="D84" t="str">
            <v>Amort Gen Off Remodel</v>
          </cell>
          <cell r="E84">
            <v>-3084160.73</v>
          </cell>
        </row>
        <row r="85">
          <cell r="A85" t="str">
            <v>00013</v>
          </cell>
          <cell r="B85" t="str">
            <v>Southwestern Public Service Co</v>
          </cell>
          <cell r="C85" t="str">
            <v>172164</v>
          </cell>
          <cell r="D85" t="str">
            <v>Amort Gen Software</v>
          </cell>
          <cell r="E85">
            <v>-11492430.810000001</v>
          </cell>
        </row>
        <row r="86">
          <cell r="A86" t="str">
            <v>00013</v>
          </cell>
          <cell r="B86" t="str">
            <v>Southwestern Public Service Co</v>
          </cell>
          <cell r="C86" t="str">
            <v>172190</v>
          </cell>
          <cell r="D86" t="str">
            <v>Amort Prod Steam Future Use</v>
          </cell>
          <cell r="E86">
            <v>-4026.82</v>
          </cell>
        </row>
        <row r="87">
          <cell r="A87" t="str">
            <v>00013</v>
          </cell>
          <cell r="B87" t="str">
            <v>Southwestern Public Service Co</v>
          </cell>
          <cell r="C87" t="str">
            <v>181100</v>
          </cell>
          <cell r="D87" t="str">
            <v>Plant In Service N-U</v>
          </cell>
          <cell r="E87">
            <v>102113.66</v>
          </cell>
        </row>
        <row r="88">
          <cell r="A88" t="str">
            <v>00013</v>
          </cell>
          <cell r="B88" t="str">
            <v>Southwestern Public Service Co</v>
          </cell>
          <cell r="C88" t="str">
            <v>191100</v>
          </cell>
          <cell r="D88" t="str">
            <v>Deprec Plant in Service N-U</v>
          </cell>
          <cell r="E88">
            <v>25935.77</v>
          </cell>
        </row>
        <row r="89">
          <cell r="A89" t="str">
            <v>00013</v>
          </cell>
          <cell r="B89" t="str">
            <v>Southwestern Public Service Co</v>
          </cell>
          <cell r="C89" t="str">
            <v>221100</v>
          </cell>
          <cell r="D89" t="str">
            <v>Life Insurance Investment</v>
          </cell>
          <cell r="E89">
            <v>19493.53</v>
          </cell>
        </row>
        <row r="90">
          <cell r="A90" t="str">
            <v>00013</v>
          </cell>
          <cell r="B90" t="str">
            <v>Southwestern Public Service Co</v>
          </cell>
          <cell r="C90" t="str">
            <v>223100</v>
          </cell>
          <cell r="D90" t="str">
            <v>Officer's Supp Retirement</v>
          </cell>
          <cell r="E90">
            <v>6016774.8200000003</v>
          </cell>
        </row>
        <row r="91">
          <cell r="A91" t="str">
            <v>00013</v>
          </cell>
          <cell r="B91" t="str">
            <v>Southwestern Public Service Co</v>
          </cell>
          <cell r="C91" t="str">
            <v>223500</v>
          </cell>
          <cell r="D91" t="str">
            <v>Retnd Rights in Trust-Defeas</v>
          </cell>
          <cell r="E91">
            <v>5267043.9800000004</v>
          </cell>
        </row>
        <row r="92">
          <cell r="A92" t="str">
            <v>00013</v>
          </cell>
          <cell r="B92" t="str">
            <v>Southwestern Public Service Co</v>
          </cell>
          <cell r="C92" t="str">
            <v>224300</v>
          </cell>
          <cell r="D92" t="str">
            <v>Club Memberships</v>
          </cell>
          <cell r="E92">
            <v>41804</v>
          </cell>
        </row>
        <row r="93">
          <cell r="A93" t="str">
            <v>00013</v>
          </cell>
          <cell r="B93" t="str">
            <v>Southwestern Public Service Co</v>
          </cell>
          <cell r="C93" t="str">
            <v>224500</v>
          </cell>
          <cell r="D93" t="str">
            <v>Sink Fund 6/5 Poll Control</v>
          </cell>
          <cell r="E93">
            <v>0</v>
          </cell>
        </row>
        <row r="94">
          <cell r="A94" t="str">
            <v>00013</v>
          </cell>
          <cell r="B94" t="str">
            <v>Southwestern Public Service Co</v>
          </cell>
          <cell r="C94" t="str">
            <v>233520</v>
          </cell>
          <cell r="D94" t="str">
            <v>Potter Cty-5.75%-Due 09/01/16</v>
          </cell>
          <cell r="E94">
            <v>841992.38</v>
          </cell>
        </row>
        <row r="95">
          <cell r="A95" t="str">
            <v>00013</v>
          </cell>
          <cell r="B95" t="str">
            <v>Southwestern Public Service Co</v>
          </cell>
          <cell r="C95" t="str">
            <v>233520</v>
          </cell>
          <cell r="D95" t="str">
            <v>Red River-5.2%-Due 07/01/11</v>
          </cell>
          <cell r="E95">
            <v>984006.29</v>
          </cell>
        </row>
        <row r="96">
          <cell r="A96" t="str">
            <v>00013</v>
          </cell>
          <cell r="B96" t="str">
            <v>Southwestern Public Service Co</v>
          </cell>
          <cell r="C96" t="str">
            <v>233520</v>
          </cell>
          <cell r="D96" t="str">
            <v>Red River-Swap-Due 07/01/16</v>
          </cell>
          <cell r="E96">
            <v>757099.22</v>
          </cell>
        </row>
        <row r="97">
          <cell r="A97" t="str">
            <v>00013</v>
          </cell>
          <cell r="B97" t="str">
            <v>Southwestern Public Service Co</v>
          </cell>
          <cell r="C97" t="str">
            <v>233925</v>
          </cell>
          <cell r="D97" t="str">
            <v>TOPRS-7.85%-Due 9/1/36</v>
          </cell>
          <cell r="E97">
            <v>2984980.81</v>
          </cell>
        </row>
        <row r="98">
          <cell r="A98" t="str">
            <v>00013</v>
          </cell>
          <cell r="B98" t="str">
            <v>Southwestern Public Service Co</v>
          </cell>
          <cell r="C98" t="str">
            <v>234090</v>
          </cell>
          <cell r="D98" t="str">
            <v>Sr Note-6.2%-Due 03/01/09</v>
          </cell>
          <cell r="E98">
            <v>771109.25</v>
          </cell>
        </row>
        <row r="99">
          <cell r="A99" t="str">
            <v>00013</v>
          </cell>
          <cell r="B99" t="str">
            <v>Southwestern Public Service Co</v>
          </cell>
          <cell r="C99" t="str">
            <v>234090</v>
          </cell>
          <cell r="D99" t="str">
            <v>Sr.Note-5.125%-Due 11/01/06</v>
          </cell>
          <cell r="E99">
            <v>2900000</v>
          </cell>
        </row>
        <row r="100">
          <cell r="A100" t="str">
            <v>00013</v>
          </cell>
          <cell r="B100" t="str">
            <v>Southwestern Public Service Co</v>
          </cell>
          <cell r="C100" t="str">
            <v>241525</v>
          </cell>
          <cell r="D100" t="str">
            <v>Reacq Dbt 10.9%-Due 6/90</v>
          </cell>
          <cell r="E100">
            <v>121327.27</v>
          </cell>
        </row>
        <row r="101">
          <cell r="A101" t="str">
            <v>00013</v>
          </cell>
          <cell r="B101" t="str">
            <v>Southwestern Public Service Co</v>
          </cell>
          <cell r="C101" t="str">
            <v>241525</v>
          </cell>
          <cell r="D101" t="str">
            <v>Reacq Dbt 12 3/8%-Due 2/15</v>
          </cell>
          <cell r="E101">
            <v>1731559.52</v>
          </cell>
        </row>
        <row r="102">
          <cell r="A102" t="str">
            <v>00013</v>
          </cell>
          <cell r="B102" t="str">
            <v>Southwestern Public Service Co</v>
          </cell>
          <cell r="C102" t="str">
            <v>241525</v>
          </cell>
          <cell r="D102" t="str">
            <v>Reacq Dbt 13 1/2%-Due 7/16</v>
          </cell>
          <cell r="E102">
            <v>122257.56</v>
          </cell>
        </row>
        <row r="103">
          <cell r="A103" t="str">
            <v>00013</v>
          </cell>
          <cell r="B103" t="str">
            <v>Southwestern Public Service Co</v>
          </cell>
          <cell r="C103" t="str">
            <v>241525</v>
          </cell>
          <cell r="D103" t="str">
            <v>Reacq Dbt 15 5/8%-Due 7/12</v>
          </cell>
          <cell r="E103">
            <v>2113810.61</v>
          </cell>
        </row>
        <row r="104">
          <cell r="A104" t="str">
            <v>00013</v>
          </cell>
          <cell r="B104" t="str">
            <v>Southwestern Public Service Co</v>
          </cell>
          <cell r="C104" t="str">
            <v>241525</v>
          </cell>
          <cell r="D104" t="str">
            <v>Reacq Dbt 2000 Tender/Defease</v>
          </cell>
          <cell r="E104">
            <v>16712060.300000001</v>
          </cell>
        </row>
        <row r="105">
          <cell r="A105" t="str">
            <v>00013</v>
          </cell>
          <cell r="B105" t="str">
            <v>Southwestern Public Service Co</v>
          </cell>
          <cell r="C105" t="str">
            <v>241525</v>
          </cell>
          <cell r="D105" t="str">
            <v>Reacq Dbt 7 3/4,8,14% PCO's</v>
          </cell>
          <cell r="E105">
            <v>654290.47</v>
          </cell>
        </row>
        <row r="106">
          <cell r="A106" t="str">
            <v>00013</v>
          </cell>
          <cell r="B106" t="str">
            <v>Southwestern Public Service Co</v>
          </cell>
          <cell r="C106" t="str">
            <v>241525</v>
          </cell>
          <cell r="D106" t="str">
            <v>Reacq Dbt 8.2%-Due 12/22</v>
          </cell>
          <cell r="E106">
            <v>1537979.96</v>
          </cell>
        </row>
        <row r="107">
          <cell r="A107" t="str">
            <v>00013</v>
          </cell>
          <cell r="B107" t="str">
            <v>Southwestern Public Service Co</v>
          </cell>
          <cell r="C107" t="str">
            <v>241525</v>
          </cell>
          <cell r="D107" t="str">
            <v>Reacq Dbt 8.25%-Due 7/22</v>
          </cell>
          <cell r="E107">
            <v>412309.51</v>
          </cell>
        </row>
        <row r="108">
          <cell r="A108" t="str">
            <v>00013</v>
          </cell>
          <cell r="B108" t="str">
            <v>Southwestern Public Service Co</v>
          </cell>
          <cell r="C108" t="str">
            <v>241525</v>
          </cell>
          <cell r="D108" t="str">
            <v>Reacq Dbt 8.5%-Due 2/25</v>
          </cell>
          <cell r="E108">
            <v>1730609.04</v>
          </cell>
        </row>
        <row r="109">
          <cell r="A109" t="str">
            <v>00013</v>
          </cell>
          <cell r="B109" t="str">
            <v>Southwestern Public Service Co</v>
          </cell>
          <cell r="C109" t="str">
            <v>241525</v>
          </cell>
          <cell r="D109" t="str">
            <v>Reacq Dbt 8.8,8,8 7/8,8 3/4%</v>
          </cell>
          <cell r="E109">
            <v>1264359.54</v>
          </cell>
        </row>
        <row r="110">
          <cell r="A110" t="str">
            <v>00013</v>
          </cell>
          <cell r="B110" t="str">
            <v>Southwestern Public Service Co</v>
          </cell>
          <cell r="C110" t="str">
            <v>241525</v>
          </cell>
          <cell r="D110" t="str">
            <v>Reacq Dbt 8.85%-Due 6/17</v>
          </cell>
          <cell r="E110">
            <v>1995054.94</v>
          </cell>
        </row>
        <row r="111">
          <cell r="A111" t="str">
            <v>00013</v>
          </cell>
          <cell r="B111" t="str">
            <v>Southwestern Public Service Co</v>
          </cell>
          <cell r="C111" t="str">
            <v>241525</v>
          </cell>
          <cell r="D111" t="str">
            <v>Reacq Dbt 9 1/8%-Due 4/16</v>
          </cell>
          <cell r="E111">
            <v>4522008.7300000004</v>
          </cell>
        </row>
        <row r="112">
          <cell r="A112" t="str">
            <v>00013</v>
          </cell>
          <cell r="B112" t="str">
            <v>Southwestern Public Service Co</v>
          </cell>
          <cell r="C112" t="str">
            <v>241525</v>
          </cell>
          <cell r="D112" t="str">
            <v>Reacq Dbt PCB 6 1/2%-Due 9/16</v>
          </cell>
          <cell r="E112">
            <v>342271.49</v>
          </cell>
        </row>
        <row r="113">
          <cell r="A113" t="str">
            <v>00013</v>
          </cell>
          <cell r="B113" t="str">
            <v>Southwestern Public Service Co</v>
          </cell>
          <cell r="C113" t="str">
            <v>244500</v>
          </cell>
          <cell r="D113" t="str">
            <v>Unrecovered OPEB PUC</v>
          </cell>
          <cell r="E113">
            <v>152493</v>
          </cell>
        </row>
        <row r="114">
          <cell r="A114" t="str">
            <v>00013</v>
          </cell>
          <cell r="B114" t="str">
            <v>Southwestern Public Service Co</v>
          </cell>
          <cell r="C114" t="str">
            <v>244730</v>
          </cell>
          <cell r="D114" t="str">
            <v>FERC</v>
          </cell>
          <cell r="E114">
            <v>66149454.439999998</v>
          </cell>
        </row>
        <row r="115">
          <cell r="A115" t="str">
            <v>00013</v>
          </cell>
          <cell r="B115" t="str">
            <v>Southwestern Public Service Co</v>
          </cell>
          <cell r="C115" t="str">
            <v>248200</v>
          </cell>
          <cell r="D115" t="str">
            <v>RA-Unrecov Plt/DSSM-E&amp;P-Elec</v>
          </cell>
          <cell r="E115">
            <v>-1022786.53</v>
          </cell>
        </row>
        <row r="116">
          <cell r="A116" t="str">
            <v>00013</v>
          </cell>
          <cell r="B116" t="str">
            <v>Southwestern Public Service Co</v>
          </cell>
          <cell r="C116" t="str">
            <v>248310</v>
          </cell>
          <cell r="D116" t="str">
            <v>Defr Dr-DSM TE Heat Pump Allow</v>
          </cell>
          <cell r="E116">
            <v>163167.67999999999</v>
          </cell>
        </row>
        <row r="117">
          <cell r="A117" t="str">
            <v>00013</v>
          </cell>
          <cell r="B117" t="str">
            <v>Southwestern Public Service Co</v>
          </cell>
          <cell r="C117" t="str">
            <v>248312</v>
          </cell>
          <cell r="D117" t="str">
            <v>Defd Dr-DSM Duel Fuel Heat Pum</v>
          </cell>
          <cell r="E117">
            <v>368304.31</v>
          </cell>
        </row>
        <row r="118">
          <cell r="A118" t="str">
            <v>00013</v>
          </cell>
          <cell r="B118" t="str">
            <v>Southwestern Public Service Co</v>
          </cell>
          <cell r="C118" t="str">
            <v>248314</v>
          </cell>
          <cell r="D118" t="str">
            <v>Defr Dr-DSM Add on Heat Pump</v>
          </cell>
          <cell r="E118">
            <v>8933.1200000000008</v>
          </cell>
        </row>
        <row r="119">
          <cell r="A119" t="str">
            <v>00013</v>
          </cell>
          <cell r="B119" t="str">
            <v>Southwestern Public Service Co</v>
          </cell>
          <cell r="C119" t="str">
            <v>248316</v>
          </cell>
          <cell r="D119" t="str">
            <v>Defr Dr-DSM Air Conditioning</v>
          </cell>
          <cell r="E119">
            <v>950859.86</v>
          </cell>
        </row>
        <row r="120">
          <cell r="A120" t="str">
            <v>00013</v>
          </cell>
          <cell r="B120" t="str">
            <v>Southwestern Public Service Co</v>
          </cell>
          <cell r="C120" t="str">
            <v>248318</v>
          </cell>
          <cell r="D120" t="str">
            <v>Defd Dr-DSM Low Income Allowan</v>
          </cell>
          <cell r="E120">
            <v>30902.07</v>
          </cell>
        </row>
        <row r="121">
          <cell r="A121" t="str">
            <v>00013</v>
          </cell>
          <cell r="B121" t="str">
            <v>Southwestern Public Service Co</v>
          </cell>
          <cell r="C121" t="str">
            <v>248320</v>
          </cell>
          <cell r="D121" t="str">
            <v>Defr Dr-Resid Ld Control Prog</v>
          </cell>
          <cell r="E121">
            <v>18998.46</v>
          </cell>
        </row>
        <row r="122">
          <cell r="A122" t="str">
            <v>00013</v>
          </cell>
          <cell r="B122" t="str">
            <v>Southwestern Public Service Co</v>
          </cell>
          <cell r="C122" t="str">
            <v>248322</v>
          </cell>
          <cell r="D122" t="str">
            <v>Defd Dr-DSM Design &amp; Evaluatio</v>
          </cell>
          <cell r="E122">
            <v>25314.080000000002</v>
          </cell>
        </row>
        <row r="123">
          <cell r="A123" t="str">
            <v>00013</v>
          </cell>
          <cell r="B123" t="str">
            <v>Southwestern Public Service Co</v>
          </cell>
          <cell r="C123" t="str">
            <v>248324</v>
          </cell>
          <cell r="D123" t="str">
            <v>Defr Dr-DSM Program Design</v>
          </cell>
          <cell r="E123">
            <v>15206.49</v>
          </cell>
        </row>
        <row r="124">
          <cell r="A124" t="str">
            <v>00013</v>
          </cell>
          <cell r="B124" t="str">
            <v>Southwestern Public Service Co</v>
          </cell>
          <cell r="C124" t="str">
            <v>248326</v>
          </cell>
          <cell r="D124" t="str">
            <v>Defr Dr-DSM Program Evaluation</v>
          </cell>
          <cell r="E124">
            <v>12647.14</v>
          </cell>
        </row>
        <row r="125">
          <cell r="A125" t="str">
            <v>00013</v>
          </cell>
          <cell r="B125" t="str">
            <v>Southwestern Public Service Co</v>
          </cell>
          <cell r="C125" t="str">
            <v>248328</v>
          </cell>
          <cell r="D125" t="str">
            <v>Defd Dr-DSM Training</v>
          </cell>
          <cell r="E125">
            <v>4759.55</v>
          </cell>
        </row>
        <row r="126">
          <cell r="A126" t="str">
            <v>00013</v>
          </cell>
          <cell r="B126" t="str">
            <v>Southwestern Public Service Co</v>
          </cell>
          <cell r="C126" t="str">
            <v>248330</v>
          </cell>
          <cell r="D126" t="str">
            <v>Defd Dr-DSM Irrig Demo Whls Mk</v>
          </cell>
          <cell r="E126">
            <v>6597.13</v>
          </cell>
        </row>
        <row r="127">
          <cell r="A127" t="str">
            <v>00013</v>
          </cell>
          <cell r="B127" t="str">
            <v>Southwestern Public Service Co</v>
          </cell>
          <cell r="C127" t="str">
            <v>248332</v>
          </cell>
          <cell r="D127" t="str">
            <v>Defd Dr-DSM Irrig Demo Agri Mk</v>
          </cell>
          <cell r="E127">
            <v>583.23</v>
          </cell>
        </row>
        <row r="128">
          <cell r="A128" t="str">
            <v>00013</v>
          </cell>
          <cell r="B128" t="str">
            <v>Southwestern Public Service Co</v>
          </cell>
          <cell r="C128" t="str">
            <v>248334</v>
          </cell>
          <cell r="D128" t="str">
            <v>Defd Dr-DSM Indstrl Enrgy Adt</v>
          </cell>
          <cell r="E128">
            <v>2462.61</v>
          </cell>
        </row>
        <row r="129">
          <cell r="A129" t="str">
            <v>00013</v>
          </cell>
          <cell r="B129" t="str">
            <v>Southwestern Public Service Co</v>
          </cell>
          <cell r="C129" t="str">
            <v>248338</v>
          </cell>
          <cell r="D129" t="str">
            <v>Defd Dr-DSM Screening</v>
          </cell>
          <cell r="E129">
            <v>621310.97</v>
          </cell>
        </row>
        <row r="130">
          <cell r="A130" t="str">
            <v>00013</v>
          </cell>
          <cell r="B130" t="str">
            <v>Southwestern Public Service Co</v>
          </cell>
          <cell r="C130" t="str">
            <v>250000</v>
          </cell>
          <cell r="D130" t="str">
            <v>Reg Asset-Trsf fr BS</v>
          </cell>
          <cell r="E130">
            <v>11804616.289999999</v>
          </cell>
        </row>
        <row r="131">
          <cell r="A131" t="str">
            <v>00013</v>
          </cell>
          <cell r="B131" t="str">
            <v>Southwestern Public Service Co</v>
          </cell>
          <cell r="C131" t="str">
            <v>251000</v>
          </cell>
          <cell r="D131" t="str">
            <v>Special Deposits</v>
          </cell>
          <cell r="E131">
            <v>0.47</v>
          </cell>
        </row>
        <row r="132">
          <cell r="A132" t="str">
            <v>00013</v>
          </cell>
          <cell r="B132" t="str">
            <v>Southwestern Public Service Co</v>
          </cell>
          <cell r="C132" t="str">
            <v>251100</v>
          </cell>
          <cell r="D132" t="str">
            <v>Special Deposit Interest</v>
          </cell>
          <cell r="E132">
            <v>0</v>
          </cell>
        </row>
        <row r="133">
          <cell r="A133" t="str">
            <v>00013</v>
          </cell>
          <cell r="B133" t="str">
            <v>Southwestern Public Service Co</v>
          </cell>
          <cell r="C133" t="str">
            <v>261100</v>
          </cell>
          <cell r="D133" t="str">
            <v>Prelim Survey &amp; Investig Chgs</v>
          </cell>
          <cell r="E133">
            <v>40015.879999999997</v>
          </cell>
        </row>
        <row r="134">
          <cell r="A134" t="str">
            <v>00013</v>
          </cell>
          <cell r="B134" t="str">
            <v>Southwestern Public Service Co</v>
          </cell>
          <cell r="C134" t="str">
            <v>264210</v>
          </cell>
          <cell r="D134" t="str">
            <v>Transportation Costs</v>
          </cell>
          <cell r="E134">
            <v>143675.51</v>
          </cell>
        </row>
        <row r="135">
          <cell r="A135" t="str">
            <v>00013</v>
          </cell>
          <cell r="B135" t="str">
            <v>Southwestern Public Service Co</v>
          </cell>
          <cell r="C135" t="str">
            <v>265290</v>
          </cell>
          <cell r="D135" t="str">
            <v>Payroll Related Costs</v>
          </cell>
          <cell r="E135">
            <v>1644.2</v>
          </cell>
        </row>
        <row r="136">
          <cell r="A136" t="str">
            <v>00013</v>
          </cell>
          <cell r="B136" t="str">
            <v>Southwestern Public Service Co</v>
          </cell>
          <cell r="C136" t="str">
            <v>265830</v>
          </cell>
          <cell r="D136" t="str">
            <v>I/T Costs</v>
          </cell>
          <cell r="E136">
            <v>0</v>
          </cell>
        </row>
        <row r="137">
          <cell r="A137" t="str">
            <v>00013</v>
          </cell>
          <cell r="B137" t="str">
            <v>Southwestern Public Service Co</v>
          </cell>
          <cell r="C137" t="str">
            <v>265895</v>
          </cell>
          <cell r="D137" t="str">
            <v>Outsourced Freight Paymnts</v>
          </cell>
          <cell r="E137">
            <v>97567.61</v>
          </cell>
        </row>
        <row r="138">
          <cell r="A138" t="str">
            <v>00013</v>
          </cell>
          <cell r="B138" t="str">
            <v>Southwestern Public Service Co</v>
          </cell>
          <cell r="C138" t="str">
            <v>265935</v>
          </cell>
          <cell r="D138" t="str">
            <v>Other Clearings Costs</v>
          </cell>
          <cell r="E138">
            <v>149552</v>
          </cell>
        </row>
        <row r="139">
          <cell r="A139" t="str">
            <v>00013</v>
          </cell>
          <cell r="B139" t="str">
            <v>Southwestern Public Service Co</v>
          </cell>
          <cell r="C139" t="str">
            <v>267100</v>
          </cell>
          <cell r="D139" t="str">
            <v>Prepaid Pension Costs</v>
          </cell>
          <cell r="E139">
            <v>82503039.549999997</v>
          </cell>
        </row>
        <row r="140">
          <cell r="A140" t="str">
            <v>00013</v>
          </cell>
          <cell r="B140" t="str">
            <v>Southwestern Public Service Co</v>
          </cell>
          <cell r="C140" t="str">
            <v>268110</v>
          </cell>
          <cell r="D140" t="str">
            <v>Def DR-DMS Projects</v>
          </cell>
          <cell r="E140">
            <v>0</v>
          </cell>
        </row>
        <row r="141">
          <cell r="A141" t="str">
            <v>00013</v>
          </cell>
          <cell r="B141" t="str">
            <v>Southwestern Public Service Co</v>
          </cell>
          <cell r="C141" t="str">
            <v>268200</v>
          </cell>
          <cell r="D141" t="str">
            <v>Def DR-Debt Shelf Regist 1</v>
          </cell>
          <cell r="E141">
            <v>0</v>
          </cell>
        </row>
        <row r="142">
          <cell r="A142" t="str">
            <v>00013</v>
          </cell>
          <cell r="B142" t="str">
            <v>Southwestern Public Service Co</v>
          </cell>
          <cell r="C142" t="str">
            <v>268270</v>
          </cell>
          <cell r="D142" t="str">
            <v>Def DR-Misc Job Orders</v>
          </cell>
          <cell r="E142">
            <v>26387790.399999999</v>
          </cell>
        </row>
        <row r="143">
          <cell r="A143" t="str">
            <v>00013</v>
          </cell>
          <cell r="B143" t="str">
            <v>Southwestern Public Service Co</v>
          </cell>
          <cell r="C143" t="str">
            <v>268290</v>
          </cell>
          <cell r="D143" t="str">
            <v>Def DR-Commercial Paper Disc</v>
          </cell>
          <cell r="E143">
            <v>0</v>
          </cell>
        </row>
        <row r="144">
          <cell r="A144" t="str">
            <v>00013</v>
          </cell>
          <cell r="B144" t="str">
            <v>Southwestern Public Service Co</v>
          </cell>
          <cell r="C144" t="str">
            <v>268320</v>
          </cell>
          <cell r="D144" t="str">
            <v>Def DR-Renewable Energy Prog</v>
          </cell>
          <cell r="E144">
            <v>0</v>
          </cell>
        </row>
        <row r="145">
          <cell r="A145" t="str">
            <v>00013</v>
          </cell>
          <cell r="B145" t="str">
            <v>Southwestern Public Service Co</v>
          </cell>
          <cell r="C145" t="str">
            <v>268370</v>
          </cell>
          <cell r="D145" t="str">
            <v>Def DR-Other WIP</v>
          </cell>
          <cell r="E145">
            <v>-888095.7</v>
          </cell>
        </row>
        <row r="146">
          <cell r="A146" t="str">
            <v>00013</v>
          </cell>
          <cell r="B146" t="str">
            <v>Southwestern Public Service Co</v>
          </cell>
          <cell r="C146" t="str">
            <v>268380</v>
          </cell>
          <cell r="D146" t="str">
            <v>Def DR-N/Q Contrib &amp; Match</v>
          </cell>
          <cell r="E146">
            <v>779705.72</v>
          </cell>
        </row>
        <row r="147">
          <cell r="A147" t="str">
            <v>00013</v>
          </cell>
          <cell r="B147" t="str">
            <v>Southwestern Public Service Co</v>
          </cell>
          <cell r="C147" t="str">
            <v>268400</v>
          </cell>
          <cell r="D147" t="str">
            <v>Def DR-Texas IRP</v>
          </cell>
          <cell r="E147">
            <v>145000</v>
          </cell>
        </row>
        <row r="148">
          <cell r="A148" t="str">
            <v>00013</v>
          </cell>
          <cell r="B148" t="str">
            <v>Southwestern Public Service Co</v>
          </cell>
          <cell r="C148" t="str">
            <v>268410</v>
          </cell>
          <cell r="D148" t="str">
            <v>Def DR-Intercompany Billings</v>
          </cell>
          <cell r="E148">
            <v>-19192.86</v>
          </cell>
        </row>
        <row r="149">
          <cell r="A149" t="str">
            <v>00013</v>
          </cell>
          <cell r="B149" t="str">
            <v>Southwestern Public Service Co</v>
          </cell>
          <cell r="C149" t="str">
            <v>268420</v>
          </cell>
          <cell r="D149" t="str">
            <v>Def DR-Special Billing Project</v>
          </cell>
          <cell r="E149">
            <v>-57244.81</v>
          </cell>
        </row>
        <row r="150">
          <cell r="A150" t="str">
            <v>00013</v>
          </cell>
          <cell r="B150" t="str">
            <v>Southwestern Public Service Co</v>
          </cell>
          <cell r="C150" t="str">
            <v>268900</v>
          </cell>
          <cell r="D150" t="str">
            <v>Def DR-Trsf from BS</v>
          </cell>
          <cell r="E150">
            <v>577563.25</v>
          </cell>
        </row>
        <row r="151">
          <cell r="A151" t="str">
            <v>00013</v>
          </cell>
          <cell r="B151" t="str">
            <v>Southwestern Public Service Co</v>
          </cell>
          <cell r="C151" t="str">
            <v>281050</v>
          </cell>
          <cell r="D151" t="str">
            <v>Acc Def Inc Tx-Federal Nonplan</v>
          </cell>
          <cell r="E151">
            <v>661856.32999999996</v>
          </cell>
        </row>
        <row r="152">
          <cell r="A152" t="str">
            <v>00013</v>
          </cell>
          <cell r="B152" t="str">
            <v>Southwestern Public Service Co</v>
          </cell>
          <cell r="C152" t="str">
            <v>281050</v>
          </cell>
          <cell r="D152" t="str">
            <v>Acc Def Tx-Fed Nonpl-KS</v>
          </cell>
          <cell r="E152">
            <v>-507</v>
          </cell>
        </row>
        <row r="153">
          <cell r="A153" t="str">
            <v>00013</v>
          </cell>
          <cell r="B153" t="str">
            <v>Southwestern Public Service Co</v>
          </cell>
          <cell r="C153" t="str">
            <v>281050</v>
          </cell>
          <cell r="D153" t="str">
            <v>Acc Def Tx-Fed Nonpl-NM</v>
          </cell>
          <cell r="E153">
            <v>-5217599</v>
          </cell>
        </row>
        <row r="154">
          <cell r="A154" t="str">
            <v>00013</v>
          </cell>
          <cell r="B154" t="str">
            <v>Southwestern Public Service Co</v>
          </cell>
          <cell r="C154" t="str">
            <v>281050</v>
          </cell>
          <cell r="D154" t="str">
            <v>Acc Def Tx-Fed Nonpl-OK</v>
          </cell>
          <cell r="E154">
            <v>-406276</v>
          </cell>
        </row>
        <row r="155">
          <cell r="A155" t="str">
            <v>00013</v>
          </cell>
          <cell r="B155" t="str">
            <v>Southwestern Public Service Co</v>
          </cell>
          <cell r="C155" t="str">
            <v>281050</v>
          </cell>
          <cell r="D155" t="str">
            <v>Acc Def Tx-Fed Nonpl-TX</v>
          </cell>
          <cell r="E155">
            <v>-13377045</v>
          </cell>
        </row>
        <row r="156">
          <cell r="A156" t="str">
            <v>00013</v>
          </cell>
          <cell r="B156" t="str">
            <v>Southwestern Public Service Co</v>
          </cell>
          <cell r="C156" t="str">
            <v>281660</v>
          </cell>
          <cell r="D156" t="str">
            <v>Federal Unamortized ITC</v>
          </cell>
          <cell r="E156">
            <v>2504026.2799999998</v>
          </cell>
        </row>
        <row r="157">
          <cell r="A157" t="str">
            <v>00013</v>
          </cell>
          <cell r="B157" t="str">
            <v>Southwestern Public Service Co</v>
          </cell>
          <cell r="C157" t="str">
            <v>321900</v>
          </cell>
          <cell r="D157" t="str">
            <v>Other STD</v>
          </cell>
          <cell r="E157">
            <v>0</v>
          </cell>
        </row>
        <row r="158">
          <cell r="A158" t="str">
            <v>00013</v>
          </cell>
          <cell r="B158" t="str">
            <v>Southwestern Public Service Co</v>
          </cell>
          <cell r="C158" t="str">
            <v>323100</v>
          </cell>
          <cell r="D158" t="str">
            <v>Notes Payable</v>
          </cell>
          <cell r="E158">
            <v>0</v>
          </cell>
        </row>
        <row r="159">
          <cell r="A159" t="str">
            <v>00013</v>
          </cell>
          <cell r="B159" t="str">
            <v>Southwestern Public Service Co</v>
          </cell>
          <cell r="C159" t="str">
            <v>325000</v>
          </cell>
          <cell r="D159" t="str">
            <v>Interco Balances with CR Bal</v>
          </cell>
          <cell r="E159">
            <v>-135102.16</v>
          </cell>
        </row>
        <row r="160">
          <cell r="A160" t="str">
            <v>00013</v>
          </cell>
          <cell r="B160" t="str">
            <v>Southwestern Public Service Co</v>
          </cell>
          <cell r="C160" t="str">
            <v>325500</v>
          </cell>
          <cell r="D160" t="str">
            <v>Dividends Pay to Assoc Co</v>
          </cell>
          <cell r="E160">
            <v>-20969095.57</v>
          </cell>
        </row>
        <row r="161">
          <cell r="A161" t="str">
            <v>00013</v>
          </cell>
          <cell r="B161" t="str">
            <v>Southwestern Public Service Co</v>
          </cell>
          <cell r="C161" t="str">
            <v>327100</v>
          </cell>
          <cell r="D161" t="str">
            <v>A/P Salaries and Wages</v>
          </cell>
          <cell r="E161">
            <v>-896713.12</v>
          </cell>
        </row>
        <row r="162">
          <cell r="A162" t="str">
            <v>00013</v>
          </cell>
          <cell r="B162" t="str">
            <v>Southwestern Public Service Co</v>
          </cell>
          <cell r="C162" t="str">
            <v>327900</v>
          </cell>
          <cell r="D162" t="str">
            <v>A/P Net Payrolls</v>
          </cell>
          <cell r="E162">
            <v>207764.89</v>
          </cell>
        </row>
        <row r="163">
          <cell r="A163" t="str">
            <v>00013</v>
          </cell>
          <cell r="B163" t="str">
            <v>Southwestern Public Service Co</v>
          </cell>
          <cell r="C163" t="str">
            <v>328700</v>
          </cell>
          <cell r="D163" t="str">
            <v>A/P Wage Assignments</v>
          </cell>
          <cell r="E163">
            <v>21913.19</v>
          </cell>
        </row>
        <row r="164">
          <cell r="A164" t="str">
            <v>00013</v>
          </cell>
          <cell r="B164" t="str">
            <v>Southwestern Public Service Co</v>
          </cell>
          <cell r="C164" t="str">
            <v>331100</v>
          </cell>
          <cell r="D164" t="str">
            <v>A/P Non-Union Severence</v>
          </cell>
          <cell r="E164">
            <v>-1354448</v>
          </cell>
        </row>
        <row r="165">
          <cell r="A165" t="str">
            <v>00013</v>
          </cell>
          <cell r="B165" t="str">
            <v>Southwestern Public Service Co</v>
          </cell>
          <cell r="C165" t="str">
            <v>331900</v>
          </cell>
          <cell r="D165" t="str">
            <v>A/P Merger Severence</v>
          </cell>
          <cell r="E165">
            <v>-80362.33</v>
          </cell>
        </row>
        <row r="166">
          <cell r="A166" t="str">
            <v>00013</v>
          </cell>
          <cell r="B166" t="str">
            <v>Southwestern Public Service Co</v>
          </cell>
          <cell r="C166" t="str">
            <v>333900</v>
          </cell>
          <cell r="D166" t="str">
            <v>A/P Executive Long Term Plan</v>
          </cell>
          <cell r="E166">
            <v>-104516</v>
          </cell>
        </row>
        <row r="167">
          <cell r="A167" t="str">
            <v>00013</v>
          </cell>
          <cell r="B167" t="str">
            <v>Southwestern Public Service Co</v>
          </cell>
          <cell r="C167" t="str">
            <v>334300</v>
          </cell>
          <cell r="D167" t="str">
            <v>A/P Non Union Incentive Plan</v>
          </cell>
          <cell r="E167">
            <v>-2113809</v>
          </cell>
        </row>
        <row r="168">
          <cell r="A168" t="str">
            <v>00013</v>
          </cell>
          <cell r="B168" t="str">
            <v>Southwestern Public Service Co</v>
          </cell>
          <cell r="C168" t="str">
            <v>337100</v>
          </cell>
          <cell r="D168" t="str">
            <v>A/P Vacation Liability</v>
          </cell>
          <cell r="E168">
            <v>-5430555.2699999996</v>
          </cell>
        </row>
        <row r="169">
          <cell r="A169" t="str">
            <v>00013</v>
          </cell>
          <cell r="B169" t="str">
            <v>Southwestern Public Service Co</v>
          </cell>
          <cell r="C169" t="str">
            <v>337500</v>
          </cell>
          <cell r="D169" t="str">
            <v>A/P Healthcare</v>
          </cell>
          <cell r="E169">
            <v>-67766.080000000002</v>
          </cell>
        </row>
        <row r="170">
          <cell r="A170" t="str">
            <v>00013</v>
          </cell>
          <cell r="B170" t="str">
            <v>Southwestern Public Service Co</v>
          </cell>
          <cell r="C170" t="str">
            <v>337900</v>
          </cell>
          <cell r="D170" t="str">
            <v>A/P 401K</v>
          </cell>
          <cell r="E170">
            <v>-1086356.72</v>
          </cell>
        </row>
        <row r="171">
          <cell r="A171" t="str">
            <v>00013</v>
          </cell>
          <cell r="B171" t="str">
            <v>Southwestern Public Service Co</v>
          </cell>
          <cell r="C171" t="str">
            <v>341110</v>
          </cell>
          <cell r="D171" t="str">
            <v>A/P-Federal Withholdings</v>
          </cell>
          <cell r="E171">
            <v>-530300.42000000004</v>
          </cell>
        </row>
        <row r="172">
          <cell r="A172" t="str">
            <v>00013</v>
          </cell>
          <cell r="B172" t="str">
            <v>Southwestern Public Service Co</v>
          </cell>
          <cell r="C172" t="str">
            <v>341140</v>
          </cell>
          <cell r="D172" t="str">
            <v>A/P-FICA Withholding</v>
          </cell>
          <cell r="E172">
            <v>-27186.06</v>
          </cell>
        </row>
        <row r="173">
          <cell r="A173" t="str">
            <v>00013</v>
          </cell>
          <cell r="B173" t="str">
            <v>Southwestern Public Service Co</v>
          </cell>
          <cell r="C173" t="str">
            <v>341170</v>
          </cell>
          <cell r="D173" t="str">
            <v>A/P-State W/H KS</v>
          </cell>
          <cell r="E173">
            <v>-478</v>
          </cell>
        </row>
        <row r="174">
          <cell r="A174" t="str">
            <v>00013</v>
          </cell>
          <cell r="B174" t="str">
            <v>Southwestern Public Service Co</v>
          </cell>
          <cell r="C174" t="str">
            <v>341170</v>
          </cell>
          <cell r="D174" t="str">
            <v>A/P-State W/H NM</v>
          </cell>
          <cell r="E174">
            <v>-20576.5</v>
          </cell>
        </row>
        <row r="175">
          <cell r="A175" t="str">
            <v>00013</v>
          </cell>
          <cell r="B175" t="str">
            <v>Southwestern Public Service Co</v>
          </cell>
          <cell r="C175" t="str">
            <v>341170</v>
          </cell>
          <cell r="D175" t="str">
            <v>A/P-State W/H OK</v>
          </cell>
          <cell r="E175">
            <v>-21293</v>
          </cell>
        </row>
        <row r="176">
          <cell r="A176" t="str">
            <v>00013</v>
          </cell>
          <cell r="B176" t="str">
            <v>Southwestern Public Service Co</v>
          </cell>
          <cell r="C176" t="str">
            <v>341440</v>
          </cell>
          <cell r="D176" t="str">
            <v>A/P-Credit Union</v>
          </cell>
          <cell r="E176">
            <v>-11296.62</v>
          </cell>
        </row>
        <row r="177">
          <cell r="A177" t="str">
            <v>00013</v>
          </cell>
          <cell r="B177" t="str">
            <v>Southwestern Public Service Co</v>
          </cell>
          <cell r="C177" t="str">
            <v>341530</v>
          </cell>
          <cell r="D177" t="str">
            <v>A/P-Employee Savings Bonds</v>
          </cell>
          <cell r="E177">
            <v>0</v>
          </cell>
        </row>
        <row r="178">
          <cell r="A178" t="str">
            <v>00013</v>
          </cell>
          <cell r="B178" t="str">
            <v>Southwestern Public Service Co</v>
          </cell>
          <cell r="C178" t="str">
            <v>341590</v>
          </cell>
          <cell r="D178" t="str">
            <v>A/P-Employee United Way Fund</v>
          </cell>
          <cell r="E178">
            <v>-68269.78</v>
          </cell>
        </row>
        <row r="179">
          <cell r="A179" t="str">
            <v>00013</v>
          </cell>
          <cell r="B179" t="str">
            <v>Southwestern Public Service Co</v>
          </cell>
          <cell r="C179" t="str">
            <v>341620</v>
          </cell>
          <cell r="D179" t="str">
            <v>A/P-Employee PAC</v>
          </cell>
          <cell r="E179">
            <v>-40</v>
          </cell>
        </row>
        <row r="180">
          <cell r="A180" t="str">
            <v>00013</v>
          </cell>
          <cell r="B180" t="str">
            <v>Southwestern Public Service Co</v>
          </cell>
          <cell r="C180" t="str">
            <v>341810</v>
          </cell>
          <cell r="D180" t="str">
            <v>A/P Ee Pay All GUL (Non-VEBA)</v>
          </cell>
          <cell r="E180">
            <v>571.99</v>
          </cell>
        </row>
        <row r="181">
          <cell r="A181" t="str">
            <v>00013</v>
          </cell>
          <cell r="B181" t="str">
            <v>Southwestern Public Service Co</v>
          </cell>
          <cell r="C181" t="str">
            <v>341830</v>
          </cell>
          <cell r="D181" t="str">
            <v>A/P-Pay Ded Glp, Gul (Non-Veb)</v>
          </cell>
          <cell r="E181">
            <v>0</v>
          </cell>
        </row>
        <row r="182">
          <cell r="A182" t="str">
            <v>00013</v>
          </cell>
          <cell r="B182" t="str">
            <v>Southwestern Public Service Co</v>
          </cell>
          <cell r="C182" t="str">
            <v>341860</v>
          </cell>
          <cell r="D182" t="str">
            <v>A/P-401K Prog Loans</v>
          </cell>
          <cell r="E182">
            <v>-3157.56</v>
          </cell>
        </row>
        <row r="183">
          <cell r="A183" t="str">
            <v>00013</v>
          </cell>
          <cell r="B183" t="str">
            <v>Southwestern Public Service Co</v>
          </cell>
          <cell r="C183" t="str">
            <v>341890</v>
          </cell>
          <cell r="D183" t="str">
            <v>A/P-401K Prog</v>
          </cell>
          <cell r="E183">
            <v>-70526.509999999995</v>
          </cell>
        </row>
        <row r="184">
          <cell r="A184" t="str">
            <v>00013</v>
          </cell>
          <cell r="B184" t="str">
            <v>Southwestern Public Service Co</v>
          </cell>
          <cell r="C184" t="str">
            <v>341920</v>
          </cell>
          <cell r="D184" t="str">
            <v>A/P-First Nat'l Bank Trst 401K</v>
          </cell>
          <cell r="E184">
            <v>-844330.53</v>
          </cell>
        </row>
        <row r="185">
          <cell r="A185" t="str">
            <v>00013</v>
          </cell>
          <cell r="B185" t="str">
            <v>Southwestern Public Service Co</v>
          </cell>
          <cell r="C185" t="str">
            <v>341950</v>
          </cell>
          <cell r="D185" t="str">
            <v>Union Dues</v>
          </cell>
          <cell r="E185">
            <v>67.94</v>
          </cell>
        </row>
        <row r="186">
          <cell r="A186" t="str">
            <v>00013</v>
          </cell>
          <cell r="B186" t="str">
            <v>Southwestern Public Service Co</v>
          </cell>
          <cell r="C186" t="str">
            <v>342110</v>
          </cell>
          <cell r="D186" t="str">
            <v>A/P-EE Pay All Life AD&amp;D Ins (</v>
          </cell>
          <cell r="E186">
            <v>-28157.21</v>
          </cell>
        </row>
        <row r="187">
          <cell r="A187" t="str">
            <v>00013</v>
          </cell>
          <cell r="B187" t="str">
            <v>Southwestern Public Service Co</v>
          </cell>
          <cell r="C187" t="str">
            <v>342210</v>
          </cell>
          <cell r="D187" t="str">
            <v>Scope, Cope</v>
          </cell>
          <cell r="E187">
            <v>916.5</v>
          </cell>
        </row>
        <row r="188">
          <cell r="A188" t="str">
            <v>00013</v>
          </cell>
          <cell r="B188" t="str">
            <v>Southwestern Public Service Co</v>
          </cell>
          <cell r="C188" t="str">
            <v>342230</v>
          </cell>
          <cell r="D188" t="str">
            <v>A/P-Select Contributions</v>
          </cell>
          <cell r="E188">
            <v>-19485.47</v>
          </cell>
        </row>
        <row r="189">
          <cell r="A189" t="str">
            <v>00013</v>
          </cell>
          <cell r="B189" t="str">
            <v>Southwestern Public Service Co</v>
          </cell>
          <cell r="C189" t="str">
            <v>342260</v>
          </cell>
          <cell r="D189" t="str">
            <v>A/P-EIP Empee Contrib N/Q Plan</v>
          </cell>
          <cell r="E189">
            <v>-126069.69</v>
          </cell>
        </row>
        <row r="190">
          <cell r="A190" t="str">
            <v>00013</v>
          </cell>
          <cell r="B190" t="str">
            <v>Southwestern Public Service Co</v>
          </cell>
          <cell r="C190" t="str">
            <v>342290</v>
          </cell>
          <cell r="D190" t="str">
            <v>A/P-EIP Emplyr Cont N/Q Plan</v>
          </cell>
          <cell r="E190">
            <v>7241.99</v>
          </cell>
        </row>
        <row r="191">
          <cell r="A191" t="str">
            <v>00013</v>
          </cell>
          <cell r="B191" t="str">
            <v>Southwestern Public Service Co</v>
          </cell>
          <cell r="C191" t="str">
            <v>342320</v>
          </cell>
          <cell r="D191" t="str">
            <v>A/P-EE Contrib-Union VEBA</v>
          </cell>
          <cell r="E191">
            <v>-1348244.61</v>
          </cell>
        </row>
        <row r="192">
          <cell r="A192" t="str">
            <v>00013</v>
          </cell>
          <cell r="B192" t="str">
            <v>Southwestern Public Service Co</v>
          </cell>
          <cell r="C192" t="str">
            <v>342350</v>
          </cell>
          <cell r="D192" t="str">
            <v>A/P-EE Contrib Non-Union VEBA</v>
          </cell>
          <cell r="E192">
            <v>847233.87</v>
          </cell>
        </row>
        <row r="193">
          <cell r="A193" t="str">
            <v>00013</v>
          </cell>
          <cell r="B193" t="str">
            <v>Southwestern Public Service Co</v>
          </cell>
          <cell r="C193" t="str">
            <v>351140</v>
          </cell>
          <cell r="D193" t="str">
            <v>Refunds Due to Customers</v>
          </cell>
          <cell r="E193">
            <v>-270121.14</v>
          </cell>
        </row>
        <row r="194">
          <cell r="A194" t="str">
            <v>00013</v>
          </cell>
          <cell r="B194" t="str">
            <v>Southwestern Public Service Co</v>
          </cell>
          <cell r="C194" t="str">
            <v>351260</v>
          </cell>
          <cell r="D194" t="str">
            <v>CurLiab-Rate Ref-Elec-Earn Tst</v>
          </cell>
          <cell r="E194">
            <v>-7279138</v>
          </cell>
        </row>
        <row r="195">
          <cell r="A195" t="str">
            <v>00013</v>
          </cell>
          <cell r="B195" t="str">
            <v>Southwestern Public Service Co</v>
          </cell>
          <cell r="C195" t="str">
            <v>351290</v>
          </cell>
          <cell r="D195" t="str">
            <v>Misc CurLiab-Rate-Ref Merg Sav</v>
          </cell>
          <cell r="E195">
            <v>-172538.1</v>
          </cell>
        </row>
        <row r="196">
          <cell r="A196" t="str">
            <v>00013</v>
          </cell>
          <cell r="B196" t="str">
            <v>Southwestern Public Service Co</v>
          </cell>
          <cell r="C196" t="str">
            <v>351470</v>
          </cell>
          <cell r="D196" t="str">
            <v>Misc Liab-Excess/Refund Credit</v>
          </cell>
          <cell r="E196">
            <v>-3933332.4</v>
          </cell>
        </row>
        <row r="197">
          <cell r="A197" t="str">
            <v>00013</v>
          </cell>
          <cell r="B197" t="str">
            <v>Southwestern Public Service Co</v>
          </cell>
          <cell r="C197" t="str">
            <v>355218</v>
          </cell>
          <cell r="D197" t="str">
            <v>A/P Accr Power Interchange SPS</v>
          </cell>
          <cell r="E197">
            <v>-16158711.59</v>
          </cell>
        </row>
        <row r="198">
          <cell r="A198" t="str">
            <v>00013</v>
          </cell>
          <cell r="B198" t="str">
            <v>Southwestern Public Service Co</v>
          </cell>
          <cell r="C198" t="str">
            <v>355316</v>
          </cell>
          <cell r="D198" t="str">
            <v>A/P Accrd Fuel Pur</v>
          </cell>
          <cell r="E198">
            <v>-13486217.17</v>
          </cell>
        </row>
        <row r="199">
          <cell r="A199" t="str">
            <v>00013</v>
          </cell>
          <cell r="B199" t="str">
            <v>Southwestern Public Service Co</v>
          </cell>
          <cell r="C199" t="str">
            <v>355318</v>
          </cell>
          <cell r="D199" t="str">
            <v>A/P Oper Cost Cleanese Unit 1</v>
          </cell>
          <cell r="E199">
            <v>99706.26</v>
          </cell>
        </row>
        <row r="200">
          <cell r="A200" t="str">
            <v>00013</v>
          </cell>
          <cell r="B200" t="str">
            <v>Southwestern Public Service Co</v>
          </cell>
          <cell r="C200" t="str">
            <v>355322</v>
          </cell>
          <cell r="D200" t="str">
            <v>A/P Oper Cost Cleanese Unit 2</v>
          </cell>
          <cell r="E200">
            <v>-304090.65000000002</v>
          </cell>
        </row>
        <row r="201">
          <cell r="A201" t="str">
            <v>00013</v>
          </cell>
          <cell r="B201" t="str">
            <v>Southwestern Public Service Co</v>
          </cell>
          <cell r="C201" t="str">
            <v>355324</v>
          </cell>
          <cell r="D201" t="str">
            <v>A/P Grd Valley Water Assoc</v>
          </cell>
          <cell r="E201">
            <v>-245861.96</v>
          </cell>
        </row>
        <row r="202">
          <cell r="A202" t="str">
            <v>00013</v>
          </cell>
          <cell r="B202" t="str">
            <v>Southwestern Public Service Co</v>
          </cell>
          <cell r="C202" t="str">
            <v>361260</v>
          </cell>
          <cell r="D202" t="str">
            <v>A/P Misc Liab-Uncl Transp Chks</v>
          </cell>
          <cell r="E202">
            <v>39158.15</v>
          </cell>
        </row>
        <row r="203">
          <cell r="A203" t="str">
            <v>00013</v>
          </cell>
          <cell r="B203" t="str">
            <v>Southwestern Public Service Co</v>
          </cell>
          <cell r="C203" t="str">
            <v>361290</v>
          </cell>
          <cell r="D203" t="str">
            <v>A/P Misc Liab-Uncl Right of Wa</v>
          </cell>
          <cell r="E203">
            <v>18014.13</v>
          </cell>
        </row>
        <row r="204">
          <cell r="A204" t="str">
            <v>00013</v>
          </cell>
          <cell r="B204" t="str">
            <v>Southwestern Public Service Co</v>
          </cell>
          <cell r="C204" t="str">
            <v>361350</v>
          </cell>
          <cell r="D204" t="str">
            <v>A/P Unclaimed Overpay of Cust</v>
          </cell>
          <cell r="E204">
            <v>-223921.78</v>
          </cell>
        </row>
        <row r="205">
          <cell r="A205" t="str">
            <v>00013</v>
          </cell>
          <cell r="B205" t="str">
            <v>Southwestern Public Service Co</v>
          </cell>
          <cell r="C205" t="str">
            <v>365110</v>
          </cell>
          <cell r="D205" t="str">
            <v>A/P Vouchers Payable</v>
          </cell>
          <cell r="E205">
            <v>-7173929.7599999998</v>
          </cell>
        </row>
        <row r="206">
          <cell r="A206" t="str">
            <v>00013</v>
          </cell>
          <cell r="B206" t="str">
            <v>Southwestern Public Service Co</v>
          </cell>
          <cell r="C206" t="str">
            <v>365170</v>
          </cell>
          <cell r="D206" t="str">
            <v>A/P Unvouchered Invoices</v>
          </cell>
          <cell r="E206">
            <v>-3918870.9</v>
          </cell>
        </row>
        <row r="207">
          <cell r="A207" t="str">
            <v>00013</v>
          </cell>
          <cell r="B207" t="str">
            <v>Southwestern Public Service Co</v>
          </cell>
          <cell r="C207" t="str">
            <v>365180</v>
          </cell>
          <cell r="D207" t="str">
            <v>A/P T&amp;E Card</v>
          </cell>
          <cell r="E207">
            <v>-20469.52</v>
          </cell>
        </row>
        <row r="208">
          <cell r="A208" t="str">
            <v>00013</v>
          </cell>
          <cell r="B208" t="str">
            <v>Southwestern Public Service Co</v>
          </cell>
          <cell r="C208" t="str">
            <v>365210</v>
          </cell>
          <cell r="D208" t="str">
            <v>A/P Visa Card-Unvouchered Liab</v>
          </cell>
          <cell r="E208">
            <v>126746.09</v>
          </cell>
        </row>
        <row r="209">
          <cell r="A209" t="str">
            <v>00013</v>
          </cell>
          <cell r="B209" t="str">
            <v>Southwestern Public Service Co</v>
          </cell>
          <cell r="C209" t="str">
            <v>365350</v>
          </cell>
          <cell r="D209" t="str">
            <v>A/P Employee Prepaid Premiums</v>
          </cell>
          <cell r="E209">
            <v>-34967.35</v>
          </cell>
        </row>
        <row r="210">
          <cell r="A210" t="str">
            <v>00013</v>
          </cell>
          <cell r="B210" t="str">
            <v>Southwestern Public Service Co</v>
          </cell>
          <cell r="C210" t="str">
            <v>365650</v>
          </cell>
          <cell r="D210" t="str">
            <v>A/P Curr Liab-Ubd Mesa Voucher</v>
          </cell>
          <cell r="E210">
            <v>-11221595.449999999</v>
          </cell>
        </row>
        <row r="211">
          <cell r="A211" t="str">
            <v>00013</v>
          </cell>
          <cell r="B211" t="str">
            <v>Southwestern Public Service Co</v>
          </cell>
          <cell r="C211" t="str">
            <v>365720</v>
          </cell>
          <cell r="D211" t="str">
            <v>A/P-PUC of Texas</v>
          </cell>
          <cell r="E211">
            <v>-320000</v>
          </cell>
        </row>
        <row r="212">
          <cell r="A212" t="str">
            <v>00013</v>
          </cell>
          <cell r="B212" t="str">
            <v>Southwestern Public Service Co</v>
          </cell>
          <cell r="C212" t="str">
            <v>365900</v>
          </cell>
          <cell r="D212" t="str">
            <v>A/P-IBNR Medical Claims</v>
          </cell>
          <cell r="E212">
            <v>-1215500</v>
          </cell>
        </row>
        <row r="213">
          <cell r="A213" t="str">
            <v>00013</v>
          </cell>
          <cell r="B213" t="str">
            <v>Southwestern Public Service Co</v>
          </cell>
          <cell r="C213" t="str">
            <v>369000</v>
          </cell>
          <cell r="D213" t="str">
            <v>A/P-Miscellaneous</v>
          </cell>
          <cell r="E213">
            <v>-49254.69</v>
          </cell>
        </row>
        <row r="214">
          <cell r="A214" t="str">
            <v>00013</v>
          </cell>
          <cell r="B214" t="str">
            <v>Southwestern Public Service Co</v>
          </cell>
          <cell r="C214" t="str">
            <v>369110</v>
          </cell>
          <cell r="D214" t="str">
            <v>Fran Fees-Co Match-All</v>
          </cell>
          <cell r="E214">
            <v>-898558.75</v>
          </cell>
        </row>
        <row r="215">
          <cell r="A215" t="str">
            <v>00013</v>
          </cell>
          <cell r="B215" t="str">
            <v>Southwestern Public Service Co</v>
          </cell>
          <cell r="C215" t="str">
            <v>369110</v>
          </cell>
          <cell r="D215" t="str">
            <v>Fran Fees-Cust Bill-All</v>
          </cell>
          <cell r="E215">
            <v>-626391.05000000005</v>
          </cell>
        </row>
        <row r="216">
          <cell r="A216" t="str">
            <v>00013</v>
          </cell>
          <cell r="B216" t="str">
            <v>Southwestern Public Service Co</v>
          </cell>
          <cell r="C216" t="str">
            <v>369210</v>
          </cell>
          <cell r="D216" t="str">
            <v>Sales Tax - TX</v>
          </cell>
          <cell r="E216">
            <v>-2670518.0299999998</v>
          </cell>
        </row>
        <row r="217">
          <cell r="A217" t="str">
            <v>00013</v>
          </cell>
          <cell r="B217" t="str">
            <v>Southwestern Public Service Co</v>
          </cell>
          <cell r="C217" t="str">
            <v>371140</v>
          </cell>
          <cell r="D217" t="str">
            <v>Def Cr-Cust Sec Acct</v>
          </cell>
          <cell r="E217">
            <v>-5418447.3300000001</v>
          </cell>
        </row>
        <row r="218">
          <cell r="A218" t="str">
            <v>00013</v>
          </cell>
          <cell r="B218" t="str">
            <v>Southwestern Public Service Co</v>
          </cell>
          <cell r="C218" t="str">
            <v>371150</v>
          </cell>
          <cell r="D218" t="str">
            <v>TX AC Pilot Program</v>
          </cell>
          <cell r="E218">
            <v>0</v>
          </cell>
        </row>
        <row r="219">
          <cell r="A219" t="str">
            <v>00013</v>
          </cell>
          <cell r="B219" t="str">
            <v>Southwestern Public Service Co</v>
          </cell>
          <cell r="C219" t="str">
            <v>371260</v>
          </cell>
          <cell r="D219" t="str">
            <v>Def Cr-Secur Deposit</v>
          </cell>
          <cell r="E219">
            <v>-57000</v>
          </cell>
        </row>
        <row r="220">
          <cell r="A220" t="str">
            <v>00013</v>
          </cell>
          <cell r="B220" t="str">
            <v>Southwestern Public Service Co</v>
          </cell>
          <cell r="C220" t="str">
            <v>371290</v>
          </cell>
          <cell r="D220" t="str">
            <v>Def Cr-CIS Deposits Billed</v>
          </cell>
          <cell r="E220">
            <v>-1033737.46</v>
          </cell>
        </row>
        <row r="221">
          <cell r="A221" t="str">
            <v>00013</v>
          </cell>
          <cell r="B221" t="str">
            <v>Southwestern Public Service Co</v>
          </cell>
          <cell r="C221" t="str">
            <v>371350</v>
          </cell>
          <cell r="D221" t="str">
            <v>Def Credit-Renew Energy Prog</v>
          </cell>
          <cell r="E221">
            <v>-150</v>
          </cell>
        </row>
        <row r="222">
          <cell r="A222" t="str">
            <v>00013</v>
          </cell>
          <cell r="B222" t="str">
            <v>Southwestern Public Service Co</v>
          </cell>
          <cell r="C222" t="str">
            <v>371380</v>
          </cell>
          <cell r="D222" t="str">
            <v>Def CR-Transmission Deposit</v>
          </cell>
          <cell r="E222">
            <v>0</v>
          </cell>
        </row>
        <row r="223">
          <cell r="A223" t="str">
            <v>00013</v>
          </cell>
          <cell r="B223" t="str">
            <v>Southwestern Public Service Co</v>
          </cell>
          <cell r="C223" t="str">
            <v>373100</v>
          </cell>
          <cell r="D223" t="str">
            <v>Misc Curr Liab-Caprock Elec Ln</v>
          </cell>
          <cell r="E223">
            <v>-6189039.6100000003</v>
          </cell>
        </row>
        <row r="224">
          <cell r="A224" t="str">
            <v>00013</v>
          </cell>
          <cell r="B224" t="str">
            <v>Southwestern Public Service Co</v>
          </cell>
          <cell r="C224" t="str">
            <v>373150</v>
          </cell>
          <cell r="D224" t="str">
            <v>Misc Curr Liab - Deferred Fuel</v>
          </cell>
          <cell r="E224">
            <v>0</v>
          </cell>
        </row>
        <row r="225">
          <cell r="A225" t="str">
            <v>00013</v>
          </cell>
          <cell r="B225" t="str">
            <v>Southwestern Public Service Co</v>
          </cell>
          <cell r="C225" t="str">
            <v>373150</v>
          </cell>
          <cell r="D225" t="str">
            <v>Misc Curr Liab - Dfrd Fuel-NM</v>
          </cell>
          <cell r="E225">
            <v>0</v>
          </cell>
        </row>
        <row r="226">
          <cell r="A226" t="str">
            <v>00013</v>
          </cell>
          <cell r="B226" t="str">
            <v>Southwestern Public Service Co</v>
          </cell>
          <cell r="C226" t="str">
            <v>373150</v>
          </cell>
          <cell r="D226" t="str">
            <v>Misc Curr Liab - Dfrd Fuel-TX</v>
          </cell>
          <cell r="E226">
            <v>0</v>
          </cell>
        </row>
        <row r="227">
          <cell r="A227" t="str">
            <v>00013</v>
          </cell>
          <cell r="B227" t="str">
            <v>Southwestern Public Service Co</v>
          </cell>
          <cell r="C227" t="str">
            <v>373200</v>
          </cell>
          <cell r="D227" t="str">
            <v>Misc Cur Lia-Dfrd Fl Whlsle-NM</v>
          </cell>
          <cell r="E227">
            <v>0</v>
          </cell>
        </row>
        <row r="228">
          <cell r="A228" t="str">
            <v>00013</v>
          </cell>
          <cell r="B228" t="str">
            <v>Southwestern Public Service Co</v>
          </cell>
          <cell r="C228" t="str">
            <v>373200</v>
          </cell>
          <cell r="D228" t="str">
            <v>Misc Cur Lia-Dfrd Fl Whlsle-TX</v>
          </cell>
          <cell r="E228">
            <v>0</v>
          </cell>
        </row>
        <row r="229">
          <cell r="A229" t="str">
            <v>00013</v>
          </cell>
          <cell r="B229" t="str">
            <v>Southwestern Public Service Co</v>
          </cell>
          <cell r="C229" t="str">
            <v>375200</v>
          </cell>
          <cell r="D229" t="str">
            <v>Worker's Comp &amp; Pub Liab Ins</v>
          </cell>
          <cell r="E229">
            <v>436</v>
          </cell>
        </row>
        <row r="230">
          <cell r="A230" t="str">
            <v>00013</v>
          </cell>
          <cell r="B230" t="str">
            <v>Southwestern Public Service Co</v>
          </cell>
          <cell r="C230" t="str">
            <v>375900</v>
          </cell>
          <cell r="D230" t="str">
            <v>Liab-ODD $ Adj Dflt Susp Accnt</v>
          </cell>
          <cell r="E230">
            <v>0</v>
          </cell>
        </row>
        <row r="231">
          <cell r="A231" t="str">
            <v>00013</v>
          </cell>
          <cell r="B231" t="str">
            <v>Southwestern Public Service Co</v>
          </cell>
          <cell r="C231" t="str">
            <v>376700</v>
          </cell>
          <cell r="D231" t="str">
            <v>Default Suspense Account-G/L</v>
          </cell>
          <cell r="E231">
            <v>0</v>
          </cell>
        </row>
        <row r="232">
          <cell r="A232" t="str">
            <v>00013</v>
          </cell>
          <cell r="B232" t="str">
            <v>Southwestern Public Service Co</v>
          </cell>
          <cell r="C232" t="str">
            <v>376800</v>
          </cell>
          <cell r="D232" t="str">
            <v>Curr Deriv Lblties- Treasury</v>
          </cell>
          <cell r="E232">
            <v>-1130866</v>
          </cell>
        </row>
        <row r="233">
          <cell r="A233" t="str">
            <v>00013</v>
          </cell>
          <cell r="B233" t="str">
            <v>Southwestern Public Service Co</v>
          </cell>
          <cell r="C233" t="str">
            <v>376815</v>
          </cell>
          <cell r="D233" t="str">
            <v>Co Officer Suppmntl Exp</v>
          </cell>
          <cell r="E233">
            <v>-3840997.28</v>
          </cell>
        </row>
        <row r="234">
          <cell r="A234" t="str">
            <v>00013</v>
          </cell>
          <cell r="B234" t="str">
            <v>Southwestern Public Service Co</v>
          </cell>
          <cell r="C234" t="str">
            <v>376820</v>
          </cell>
          <cell r="D234" t="str">
            <v>FERC Annual Charge</v>
          </cell>
          <cell r="E234">
            <v>0.01</v>
          </cell>
        </row>
        <row r="235">
          <cell r="A235" t="str">
            <v>00013</v>
          </cell>
          <cell r="B235" t="str">
            <v>Southwestern Public Service Co</v>
          </cell>
          <cell r="C235" t="str">
            <v>376825</v>
          </cell>
          <cell r="D235" t="str">
            <v>Tie Line Liability</v>
          </cell>
          <cell r="E235">
            <v>1879.44</v>
          </cell>
        </row>
        <row r="236">
          <cell r="A236" t="str">
            <v>00013</v>
          </cell>
          <cell r="B236" t="str">
            <v>Southwestern Public Service Co</v>
          </cell>
          <cell r="C236" t="str">
            <v>376830</v>
          </cell>
          <cell r="D236" t="str">
            <v>Reg Commission Fees-New Mexico</v>
          </cell>
          <cell r="E236">
            <v>-780000</v>
          </cell>
        </row>
        <row r="237">
          <cell r="A237" t="str">
            <v>00013</v>
          </cell>
          <cell r="B237" t="str">
            <v>Southwestern Public Service Co</v>
          </cell>
          <cell r="C237" t="str">
            <v>383110</v>
          </cell>
          <cell r="D237" t="str">
            <v>Income Taxes Federal</v>
          </cell>
          <cell r="E237">
            <v>-5670318.0700000003</v>
          </cell>
        </row>
        <row r="238">
          <cell r="A238" t="str">
            <v>00013</v>
          </cell>
          <cell r="B238" t="str">
            <v>Southwestern Public Service Co</v>
          </cell>
          <cell r="C238" t="str">
            <v>383120</v>
          </cell>
          <cell r="D238" t="str">
            <v>State Inc Tax-Kansas</v>
          </cell>
          <cell r="E238">
            <v>8050</v>
          </cell>
        </row>
        <row r="239">
          <cell r="A239" t="str">
            <v>00013</v>
          </cell>
          <cell r="B239" t="str">
            <v>Southwestern Public Service Co</v>
          </cell>
          <cell r="C239" t="str">
            <v>383120</v>
          </cell>
          <cell r="D239" t="str">
            <v>State Inc Tax-New Mexico</v>
          </cell>
          <cell r="E239">
            <v>-1268196</v>
          </cell>
        </row>
        <row r="240">
          <cell r="A240" t="str">
            <v>00013</v>
          </cell>
          <cell r="B240" t="str">
            <v>Southwestern Public Service Co</v>
          </cell>
          <cell r="C240" t="str">
            <v>383120</v>
          </cell>
          <cell r="D240" t="str">
            <v>State Inc Tax-Oklahoma</v>
          </cell>
          <cell r="E240">
            <v>-80899</v>
          </cell>
        </row>
        <row r="241">
          <cell r="A241" t="str">
            <v>00013</v>
          </cell>
          <cell r="B241" t="str">
            <v>Southwestern Public Service Co</v>
          </cell>
          <cell r="C241" t="str">
            <v>383160</v>
          </cell>
          <cell r="D241" t="str">
            <v>Federal Def Inc Tx Nonplant</v>
          </cell>
          <cell r="E241">
            <v>14227196.23</v>
          </cell>
        </row>
        <row r="242">
          <cell r="A242" t="str">
            <v>00013</v>
          </cell>
          <cell r="B242" t="str">
            <v>Southwestern Public Service Co</v>
          </cell>
          <cell r="C242" t="str">
            <v>383520</v>
          </cell>
          <cell r="D242" t="str">
            <v>Property Tax-KS</v>
          </cell>
          <cell r="E242">
            <v>-47128.43</v>
          </cell>
        </row>
        <row r="243">
          <cell r="A243" t="str">
            <v>00013</v>
          </cell>
          <cell r="B243" t="str">
            <v>Southwestern Public Service Co</v>
          </cell>
          <cell r="C243" t="str">
            <v>383520</v>
          </cell>
          <cell r="D243" t="str">
            <v>Property Tax-NM</v>
          </cell>
          <cell r="E243">
            <v>-399001.24</v>
          </cell>
        </row>
        <row r="244">
          <cell r="A244" t="str">
            <v>00013</v>
          </cell>
          <cell r="B244" t="str">
            <v>Southwestern Public Service Co</v>
          </cell>
          <cell r="C244" t="str">
            <v>383520</v>
          </cell>
          <cell r="D244" t="str">
            <v>Property Tax-OK</v>
          </cell>
          <cell r="E244">
            <v>-21587.25</v>
          </cell>
        </row>
        <row r="245">
          <cell r="A245" t="str">
            <v>00013</v>
          </cell>
          <cell r="B245" t="str">
            <v>Southwestern Public Service Co</v>
          </cell>
          <cell r="C245" t="str">
            <v>383520</v>
          </cell>
          <cell r="D245" t="str">
            <v>Property Tax-TX</v>
          </cell>
          <cell r="E245">
            <v>-23373728.890000001</v>
          </cell>
        </row>
        <row r="246">
          <cell r="A246" t="str">
            <v>00013</v>
          </cell>
          <cell r="B246" t="str">
            <v>Southwestern Public Service Co</v>
          </cell>
          <cell r="C246" t="str">
            <v>383910</v>
          </cell>
          <cell r="D246" t="str">
            <v>Fran Fees-Co Match-All City</v>
          </cell>
          <cell r="E246">
            <v>0</v>
          </cell>
        </row>
        <row r="247">
          <cell r="A247" t="str">
            <v>00013</v>
          </cell>
          <cell r="B247" t="str">
            <v>Southwestern Public Service Co</v>
          </cell>
          <cell r="C247" t="str">
            <v>383910</v>
          </cell>
          <cell r="D247" t="str">
            <v>Fran Fees-Cust Bill-All City</v>
          </cell>
          <cell r="E247">
            <v>0</v>
          </cell>
        </row>
        <row r="248">
          <cell r="A248" t="str">
            <v>00013</v>
          </cell>
          <cell r="B248" t="str">
            <v>Southwestern Public Service Co</v>
          </cell>
          <cell r="C248" t="str">
            <v>384310</v>
          </cell>
          <cell r="D248" t="str">
            <v>Sales Tax-TX</v>
          </cell>
          <cell r="E248">
            <v>827952.87</v>
          </cell>
        </row>
        <row r="249">
          <cell r="A249" t="str">
            <v>00013</v>
          </cell>
          <cell r="B249" t="str">
            <v>Southwestern Public Service Co</v>
          </cell>
          <cell r="C249" t="str">
            <v>384710</v>
          </cell>
          <cell r="D249" t="str">
            <v>State Use Tax-KS</v>
          </cell>
          <cell r="E249">
            <v>-334428.31</v>
          </cell>
        </row>
        <row r="250">
          <cell r="A250" t="str">
            <v>00013</v>
          </cell>
          <cell r="B250" t="str">
            <v>Southwestern Public Service Co</v>
          </cell>
          <cell r="C250" t="str">
            <v>384710</v>
          </cell>
          <cell r="D250" t="str">
            <v>State Use Tax-NM</v>
          </cell>
          <cell r="E250">
            <v>-92068.22</v>
          </cell>
        </row>
        <row r="251">
          <cell r="A251" t="str">
            <v>00013</v>
          </cell>
          <cell r="B251" t="str">
            <v>Southwestern Public Service Co</v>
          </cell>
          <cell r="C251" t="str">
            <v>384710</v>
          </cell>
          <cell r="D251" t="str">
            <v>State Use Tax-OK</v>
          </cell>
          <cell r="E251">
            <v>-20742.32</v>
          </cell>
        </row>
        <row r="252">
          <cell r="A252" t="str">
            <v>00013</v>
          </cell>
          <cell r="B252" t="str">
            <v>Southwestern Public Service Co</v>
          </cell>
          <cell r="C252" t="str">
            <v>384710</v>
          </cell>
          <cell r="D252" t="str">
            <v>State Use Tax-TX</v>
          </cell>
          <cell r="E252">
            <v>-572838.65</v>
          </cell>
        </row>
        <row r="253">
          <cell r="A253" t="str">
            <v>00013</v>
          </cell>
          <cell r="B253" t="str">
            <v>Southwestern Public Service Co</v>
          </cell>
          <cell r="C253" t="str">
            <v>384715</v>
          </cell>
          <cell r="D253" t="str">
            <v>Use Tax-TX</v>
          </cell>
          <cell r="E253">
            <v>-15992.8</v>
          </cell>
        </row>
        <row r="254">
          <cell r="A254" t="str">
            <v>00013</v>
          </cell>
          <cell r="B254" t="str">
            <v>Southwestern Public Service Co</v>
          </cell>
          <cell r="C254" t="str">
            <v>384715</v>
          </cell>
          <cell r="D254" t="str">
            <v>Use Tax-TX-Baily</v>
          </cell>
          <cell r="E254">
            <v>-18.010000000000002</v>
          </cell>
        </row>
        <row r="255">
          <cell r="A255" t="str">
            <v>00013</v>
          </cell>
          <cell r="B255" t="str">
            <v>Southwestern Public Service Co</v>
          </cell>
          <cell r="C255" t="str">
            <v>384715</v>
          </cell>
          <cell r="D255" t="str">
            <v>Use Tax-TX-Castro</v>
          </cell>
          <cell r="E255">
            <v>103.78</v>
          </cell>
        </row>
        <row r="256">
          <cell r="A256" t="str">
            <v>00013</v>
          </cell>
          <cell r="B256" t="str">
            <v>Southwestern Public Service Co</v>
          </cell>
          <cell r="C256" t="str">
            <v>384715</v>
          </cell>
          <cell r="D256" t="str">
            <v>Use Tax-TX-Crosby</v>
          </cell>
          <cell r="E256">
            <v>1089.45</v>
          </cell>
        </row>
        <row r="257">
          <cell r="A257" t="str">
            <v>00013</v>
          </cell>
          <cell r="B257" t="str">
            <v>Southwestern Public Service Co</v>
          </cell>
          <cell r="C257" t="str">
            <v>384715</v>
          </cell>
          <cell r="D257" t="str">
            <v>Use Tax-TX-Deaf Smith</v>
          </cell>
          <cell r="E257">
            <v>-177.8</v>
          </cell>
        </row>
        <row r="258">
          <cell r="A258" t="str">
            <v>00013</v>
          </cell>
          <cell r="B258" t="str">
            <v>Southwestern Public Service Co</v>
          </cell>
          <cell r="C258" t="str">
            <v>384715</v>
          </cell>
          <cell r="D258" t="str">
            <v>Use Tax-TX-Hale</v>
          </cell>
          <cell r="E258">
            <v>-362.62</v>
          </cell>
        </row>
        <row r="259">
          <cell r="A259" t="str">
            <v>00013</v>
          </cell>
          <cell r="B259" t="str">
            <v>Southwestern Public Service Co</v>
          </cell>
          <cell r="C259" t="str">
            <v>384715</v>
          </cell>
          <cell r="D259" t="str">
            <v>Use Tax-TX-Lubbock</v>
          </cell>
          <cell r="E259">
            <v>-7966.88</v>
          </cell>
        </row>
        <row r="260">
          <cell r="A260" t="str">
            <v>00013</v>
          </cell>
          <cell r="B260" t="str">
            <v>Southwestern Public Service Co</v>
          </cell>
          <cell r="C260" t="str">
            <v>384715</v>
          </cell>
          <cell r="D260" t="str">
            <v>Use Tax-TX-Oldham</v>
          </cell>
          <cell r="E260">
            <v>-0.06</v>
          </cell>
        </row>
        <row r="261">
          <cell r="A261" t="str">
            <v>00013</v>
          </cell>
          <cell r="B261" t="str">
            <v>Southwestern Public Service Co</v>
          </cell>
          <cell r="C261" t="str">
            <v>384720</v>
          </cell>
          <cell r="D261" t="str">
            <v>Use Tax-TX-1%-Dallas</v>
          </cell>
          <cell r="E261">
            <v>-51.91</v>
          </cell>
        </row>
        <row r="262">
          <cell r="A262" t="str">
            <v>00013</v>
          </cell>
          <cell r="B262" t="str">
            <v>Southwestern Public Service Co</v>
          </cell>
          <cell r="C262" t="str">
            <v>384720</v>
          </cell>
          <cell r="D262" t="str">
            <v>Use Tax-TX-1%-Darrozett</v>
          </cell>
          <cell r="E262">
            <v>-6.3</v>
          </cell>
        </row>
        <row r="263">
          <cell r="A263" t="str">
            <v>00013</v>
          </cell>
          <cell r="B263" t="str">
            <v>Southwestern Public Service Co</v>
          </cell>
          <cell r="C263" t="str">
            <v>384720</v>
          </cell>
          <cell r="D263" t="str">
            <v>Use Tax-TX-1%-Denver</v>
          </cell>
          <cell r="E263">
            <v>0</v>
          </cell>
        </row>
        <row r="264">
          <cell r="A264" t="str">
            <v>00013</v>
          </cell>
          <cell r="B264" t="str">
            <v>Southwestern Public Service Co</v>
          </cell>
          <cell r="C264" t="str">
            <v>384720</v>
          </cell>
          <cell r="D264" t="str">
            <v>Use Tax-TX-1%-Floydada</v>
          </cell>
          <cell r="E264">
            <v>5.22</v>
          </cell>
        </row>
        <row r="265">
          <cell r="A265" t="str">
            <v>00013</v>
          </cell>
          <cell r="B265" t="str">
            <v>Southwestern Public Service Co</v>
          </cell>
          <cell r="C265" t="str">
            <v>384720</v>
          </cell>
          <cell r="D265" t="str">
            <v>Use Tax-TX-1%-Houston</v>
          </cell>
          <cell r="E265">
            <v>-110.85</v>
          </cell>
        </row>
        <row r="266">
          <cell r="A266" t="str">
            <v>00013</v>
          </cell>
          <cell r="B266" t="str">
            <v>Southwestern Public Service Co</v>
          </cell>
          <cell r="C266" t="str">
            <v>384720</v>
          </cell>
          <cell r="D266" t="str">
            <v>Use Tax-TX-1%-Lockney</v>
          </cell>
          <cell r="E266">
            <v>4010.55</v>
          </cell>
        </row>
        <row r="267">
          <cell r="A267" t="str">
            <v>00013</v>
          </cell>
          <cell r="B267" t="str">
            <v>Southwestern Public Service Co</v>
          </cell>
          <cell r="C267" t="str">
            <v>384720</v>
          </cell>
          <cell r="D267" t="str">
            <v>Use Tax-TX-1%-Morton</v>
          </cell>
          <cell r="E267">
            <v>0</v>
          </cell>
        </row>
        <row r="268">
          <cell r="A268" t="str">
            <v>00013</v>
          </cell>
          <cell r="B268" t="str">
            <v>Southwestern Public Service Co</v>
          </cell>
          <cell r="C268" t="str">
            <v>384720</v>
          </cell>
          <cell r="D268" t="str">
            <v>Use Tax-TX-1%-Pasadena</v>
          </cell>
          <cell r="E268">
            <v>-31499.68</v>
          </cell>
        </row>
        <row r="269">
          <cell r="A269" t="str">
            <v>00013</v>
          </cell>
          <cell r="B269" t="str">
            <v>Southwestern Public Service Co</v>
          </cell>
          <cell r="C269" t="str">
            <v>384720</v>
          </cell>
          <cell r="D269" t="str">
            <v>Use Tax-TX-1%-Post</v>
          </cell>
          <cell r="E269">
            <v>1061.52</v>
          </cell>
        </row>
        <row r="270">
          <cell r="A270" t="str">
            <v>00013</v>
          </cell>
          <cell r="B270" t="str">
            <v>Southwestern Public Service Co</v>
          </cell>
          <cell r="C270" t="str">
            <v>384720</v>
          </cell>
          <cell r="D270" t="str">
            <v>Use Tax-TX-1%-Ropesville</v>
          </cell>
          <cell r="E270">
            <v>188.2</v>
          </cell>
        </row>
        <row r="271">
          <cell r="A271" t="str">
            <v>00013</v>
          </cell>
          <cell r="B271" t="str">
            <v>Southwestern Public Service Co</v>
          </cell>
          <cell r="C271" t="str">
            <v>384720</v>
          </cell>
          <cell r="D271" t="str">
            <v>Use Tax-TX-1%-Seagrave</v>
          </cell>
          <cell r="E271">
            <v>-0.75</v>
          </cell>
        </row>
        <row r="272">
          <cell r="A272" t="str">
            <v>00013</v>
          </cell>
          <cell r="B272" t="str">
            <v>Southwestern Public Service Co</v>
          </cell>
          <cell r="C272" t="str">
            <v>384720</v>
          </cell>
          <cell r="D272" t="str">
            <v>Use Tax-TX-1%-Seminole</v>
          </cell>
          <cell r="E272">
            <v>-984.84</v>
          </cell>
        </row>
        <row r="273">
          <cell r="A273" t="str">
            <v>00013</v>
          </cell>
          <cell r="B273" t="str">
            <v>Southwestern Public Service Co</v>
          </cell>
          <cell r="C273" t="str">
            <v>384720</v>
          </cell>
          <cell r="D273" t="str">
            <v>Use Tax-TX-1%-Silverton</v>
          </cell>
          <cell r="E273">
            <v>13484.79</v>
          </cell>
        </row>
        <row r="274">
          <cell r="A274" t="str">
            <v>00013</v>
          </cell>
          <cell r="B274" t="str">
            <v>Southwestern Public Service Co</v>
          </cell>
          <cell r="C274" t="str">
            <v>384720</v>
          </cell>
          <cell r="D274" t="str">
            <v>Use Tax-TX-1%-Slaton</v>
          </cell>
          <cell r="E274">
            <v>0.01</v>
          </cell>
        </row>
        <row r="275">
          <cell r="A275" t="str">
            <v>00013</v>
          </cell>
          <cell r="B275" t="str">
            <v>Southwestern Public Service Co</v>
          </cell>
          <cell r="C275" t="str">
            <v>384720</v>
          </cell>
          <cell r="D275" t="str">
            <v>Use Tax-TX-1%-Tahoka</v>
          </cell>
          <cell r="E275">
            <v>-0.9</v>
          </cell>
        </row>
        <row r="276">
          <cell r="A276" t="str">
            <v>00013</v>
          </cell>
          <cell r="B276" t="str">
            <v>Southwestern Public Service Co</v>
          </cell>
          <cell r="C276" t="str">
            <v>384720</v>
          </cell>
          <cell r="D276" t="str">
            <v>Use Tax-TX-1%-Vega</v>
          </cell>
          <cell r="E276">
            <v>337.58</v>
          </cell>
        </row>
        <row r="277">
          <cell r="A277" t="str">
            <v>00013</v>
          </cell>
          <cell r="B277" t="str">
            <v>Southwestern Public Service Co</v>
          </cell>
          <cell r="C277" t="str">
            <v>384720</v>
          </cell>
          <cell r="D277" t="str">
            <v>Use Tax-TX-1.25%-Lubbock</v>
          </cell>
          <cell r="E277">
            <v>-19379.330000000002</v>
          </cell>
        </row>
        <row r="278">
          <cell r="A278" t="str">
            <v>00013</v>
          </cell>
          <cell r="B278" t="str">
            <v>Southwestern Public Service Co</v>
          </cell>
          <cell r="C278" t="str">
            <v>384720</v>
          </cell>
          <cell r="D278" t="str">
            <v>Use Tax-TX-1.5%-Abernathy</v>
          </cell>
          <cell r="E278">
            <v>-11.71</v>
          </cell>
        </row>
        <row r="279">
          <cell r="A279" t="str">
            <v>00013</v>
          </cell>
          <cell r="B279" t="str">
            <v>Southwestern Public Service Co</v>
          </cell>
          <cell r="C279" t="str">
            <v>384720</v>
          </cell>
          <cell r="D279" t="str">
            <v>Use Tax-TX-1.5%-Arlington</v>
          </cell>
          <cell r="E279">
            <v>-0.25</v>
          </cell>
        </row>
        <row r="280">
          <cell r="A280" t="str">
            <v>00013</v>
          </cell>
          <cell r="B280" t="str">
            <v>Southwestern Public Service Co</v>
          </cell>
          <cell r="C280" t="str">
            <v>384720</v>
          </cell>
          <cell r="D280" t="str">
            <v>Use Tax-TX-1.5%-Earth</v>
          </cell>
          <cell r="E280">
            <v>49.81</v>
          </cell>
        </row>
        <row r="281">
          <cell r="A281" t="str">
            <v>00013</v>
          </cell>
          <cell r="B281" t="str">
            <v>Southwestern Public Service Co</v>
          </cell>
          <cell r="C281" t="str">
            <v>384720</v>
          </cell>
          <cell r="D281" t="str">
            <v>Use Tax-TX-1.5%-Farwell</v>
          </cell>
          <cell r="E281">
            <v>-1.33</v>
          </cell>
        </row>
        <row r="282">
          <cell r="A282" t="str">
            <v>00013</v>
          </cell>
          <cell r="B282" t="str">
            <v>Southwestern Public Service Co</v>
          </cell>
          <cell r="C282" t="str">
            <v>384720</v>
          </cell>
          <cell r="D282" t="str">
            <v>Use Tax-TX-1.5%-Hereford</v>
          </cell>
          <cell r="E282">
            <v>-489.56</v>
          </cell>
        </row>
        <row r="283">
          <cell r="A283" t="str">
            <v>00013</v>
          </cell>
          <cell r="B283" t="str">
            <v>Southwestern Public Service Co</v>
          </cell>
          <cell r="C283" t="str">
            <v>384720</v>
          </cell>
          <cell r="D283" t="str">
            <v>Use TAx-TX-1%-Canyon</v>
          </cell>
          <cell r="E283">
            <v>-387.61</v>
          </cell>
        </row>
        <row r="284">
          <cell r="A284" t="str">
            <v>00013</v>
          </cell>
          <cell r="B284" t="str">
            <v>Southwestern Public Service Co</v>
          </cell>
          <cell r="C284" t="str">
            <v>384720</v>
          </cell>
          <cell r="D284" t="str">
            <v>Use TAx-TX-1%-Claude</v>
          </cell>
          <cell r="E284">
            <v>-1.06</v>
          </cell>
        </row>
        <row r="285">
          <cell r="A285" t="str">
            <v>00013</v>
          </cell>
          <cell r="B285" t="str">
            <v>Southwestern Public Service Co</v>
          </cell>
          <cell r="C285" t="str">
            <v>384720</v>
          </cell>
          <cell r="D285" t="str">
            <v>Use Tax TX-2%-Amarillo</v>
          </cell>
          <cell r="E285">
            <v>-41381.46</v>
          </cell>
        </row>
        <row r="286">
          <cell r="A286" t="str">
            <v>00013</v>
          </cell>
          <cell r="B286" t="str">
            <v>Southwestern Public Service Co</v>
          </cell>
          <cell r="C286" t="str">
            <v>384720</v>
          </cell>
          <cell r="D286" t="str">
            <v>Use Tax-TX-1%-Austin</v>
          </cell>
          <cell r="E286">
            <v>1224.98</v>
          </cell>
        </row>
        <row r="287">
          <cell r="A287" t="str">
            <v>00013</v>
          </cell>
          <cell r="B287" t="str">
            <v>Southwestern Public Service Co</v>
          </cell>
          <cell r="C287" t="str">
            <v>384720</v>
          </cell>
          <cell r="D287" t="str">
            <v>Use Tax-TX-1%-Channing</v>
          </cell>
          <cell r="E287">
            <v>-1.06</v>
          </cell>
        </row>
        <row r="288">
          <cell r="A288" t="str">
            <v>00013</v>
          </cell>
          <cell r="B288" t="str">
            <v>Southwestern Public Service Co</v>
          </cell>
          <cell r="C288" t="str">
            <v>384720</v>
          </cell>
          <cell r="D288" t="str">
            <v>Use Tax-TX-1.5%-Levelland</v>
          </cell>
          <cell r="E288">
            <v>-852.26</v>
          </cell>
        </row>
        <row r="289">
          <cell r="A289" t="str">
            <v>00013</v>
          </cell>
          <cell r="B289" t="str">
            <v>Southwestern Public Service Co</v>
          </cell>
          <cell r="C289" t="str">
            <v>384720</v>
          </cell>
          <cell r="D289" t="str">
            <v>Use Tax-TX-1.5%-Littlefield</v>
          </cell>
          <cell r="E289">
            <v>-245.99</v>
          </cell>
        </row>
        <row r="290">
          <cell r="A290" t="str">
            <v>00013</v>
          </cell>
          <cell r="B290" t="str">
            <v>Southwestern Public Service Co</v>
          </cell>
          <cell r="C290" t="str">
            <v>384720</v>
          </cell>
          <cell r="D290" t="str">
            <v>Use Tax-TX-1.5%-Muleshoe</v>
          </cell>
          <cell r="E290">
            <v>-51.79</v>
          </cell>
        </row>
        <row r="291">
          <cell r="A291" t="str">
            <v>00013</v>
          </cell>
          <cell r="B291" t="str">
            <v>Southwestern Public Service Co</v>
          </cell>
          <cell r="C291" t="str">
            <v>384720</v>
          </cell>
          <cell r="D291" t="str">
            <v>Use Tax-TX-1.5%-Olton</v>
          </cell>
          <cell r="E291">
            <v>0</v>
          </cell>
        </row>
        <row r="292">
          <cell r="A292" t="str">
            <v>00013</v>
          </cell>
          <cell r="B292" t="str">
            <v>Southwestern Public Service Co</v>
          </cell>
          <cell r="C292" t="str">
            <v>384720</v>
          </cell>
          <cell r="D292" t="str">
            <v>Use Tax-TX-1.5%-Panhandle</v>
          </cell>
          <cell r="E292">
            <v>38.4</v>
          </cell>
        </row>
        <row r="293">
          <cell r="A293" t="str">
            <v>00013</v>
          </cell>
          <cell r="B293" t="str">
            <v>Southwestern Public Service Co</v>
          </cell>
          <cell r="C293" t="str">
            <v>384720</v>
          </cell>
          <cell r="D293" t="str">
            <v>Use Tax-TX-1.5%-Plainview</v>
          </cell>
          <cell r="E293">
            <v>-1114.29</v>
          </cell>
        </row>
        <row r="294">
          <cell r="A294" t="str">
            <v>00013</v>
          </cell>
          <cell r="B294" t="str">
            <v>Southwestern Public Service Co</v>
          </cell>
          <cell r="C294" t="str">
            <v>384720</v>
          </cell>
          <cell r="D294" t="str">
            <v>Use Tax-TX-1.5%-Ralls</v>
          </cell>
          <cell r="E294">
            <v>0</v>
          </cell>
        </row>
        <row r="295">
          <cell r="A295" t="str">
            <v>00013</v>
          </cell>
          <cell r="B295" t="str">
            <v>Southwestern Public Service Co</v>
          </cell>
          <cell r="C295" t="str">
            <v>384720</v>
          </cell>
          <cell r="D295" t="str">
            <v>Use Tax-TX-1.5%-Wheeler</v>
          </cell>
          <cell r="E295">
            <v>1239.95</v>
          </cell>
        </row>
        <row r="296">
          <cell r="A296" t="str">
            <v>00013</v>
          </cell>
          <cell r="B296" t="str">
            <v>Southwestern Public Service Co</v>
          </cell>
          <cell r="C296" t="str">
            <v>384720</v>
          </cell>
          <cell r="D296" t="str">
            <v>Use Tax-TX-2%-Borger</v>
          </cell>
          <cell r="E296">
            <v>19371.330000000002</v>
          </cell>
        </row>
        <row r="297">
          <cell r="A297" t="str">
            <v>00013</v>
          </cell>
          <cell r="B297" t="str">
            <v>Southwestern Public Service Co</v>
          </cell>
          <cell r="C297" t="str">
            <v>384720</v>
          </cell>
          <cell r="D297" t="str">
            <v>Use Tax-TX-2%-Dalhart</v>
          </cell>
          <cell r="E297">
            <v>1620.7</v>
          </cell>
        </row>
        <row r="298">
          <cell r="A298" t="str">
            <v>00013</v>
          </cell>
          <cell r="B298" t="str">
            <v>Southwestern Public Service Co</v>
          </cell>
          <cell r="C298" t="str">
            <v>384720</v>
          </cell>
          <cell r="D298" t="str">
            <v>Use Tax-TX-2%-Dumas</v>
          </cell>
          <cell r="E298">
            <v>-1385.66</v>
          </cell>
        </row>
        <row r="299">
          <cell r="A299" t="str">
            <v>00013</v>
          </cell>
          <cell r="B299" t="str">
            <v>Southwestern Public Service Co</v>
          </cell>
          <cell r="C299" t="str">
            <v>384720</v>
          </cell>
          <cell r="D299" t="str">
            <v>Use Tax-TX-2%-Friona</v>
          </cell>
          <cell r="E299">
            <v>-3.61</v>
          </cell>
        </row>
        <row r="300">
          <cell r="A300" t="str">
            <v>00013</v>
          </cell>
          <cell r="B300" t="str">
            <v>Southwestern Public Service Co</v>
          </cell>
          <cell r="C300" t="str">
            <v>384720</v>
          </cell>
          <cell r="D300" t="str">
            <v>Use Tax-TX-2%-Gruver</v>
          </cell>
          <cell r="E300">
            <v>-10.1</v>
          </cell>
        </row>
        <row r="301">
          <cell r="A301" t="str">
            <v>00013</v>
          </cell>
          <cell r="B301" t="str">
            <v>Southwestern Public Service Co</v>
          </cell>
          <cell r="C301" t="str">
            <v>384720</v>
          </cell>
          <cell r="D301" t="str">
            <v>Use Tax-TX-2%-Pampa</v>
          </cell>
          <cell r="E301">
            <v>-2501.0300000000002</v>
          </cell>
        </row>
        <row r="302">
          <cell r="A302" t="str">
            <v>00013</v>
          </cell>
          <cell r="B302" t="str">
            <v>Southwestern Public Service Co</v>
          </cell>
          <cell r="C302" t="str">
            <v>384720</v>
          </cell>
          <cell r="D302" t="str">
            <v>Use Tax-TX-2%-Perryton</v>
          </cell>
          <cell r="E302">
            <v>-115.24</v>
          </cell>
        </row>
        <row r="303">
          <cell r="A303" t="str">
            <v>00013</v>
          </cell>
          <cell r="B303" t="str">
            <v>Southwestern Public Service Co</v>
          </cell>
          <cell r="C303" t="str">
            <v>384720</v>
          </cell>
          <cell r="D303" t="str">
            <v>Use Tax-TX-2%-Spearman</v>
          </cell>
          <cell r="E303">
            <v>89.14</v>
          </cell>
        </row>
        <row r="304">
          <cell r="A304" t="str">
            <v>00013</v>
          </cell>
          <cell r="B304" t="str">
            <v>Southwestern Public Service Co</v>
          </cell>
          <cell r="C304" t="str">
            <v>384720</v>
          </cell>
          <cell r="D304" t="str">
            <v>Use Tax-Tx-1%-Midland</v>
          </cell>
          <cell r="E304">
            <v>-6.13</v>
          </cell>
        </row>
        <row r="305">
          <cell r="A305" t="str">
            <v>00013</v>
          </cell>
          <cell r="B305" t="str">
            <v>Southwestern Public Service Co</v>
          </cell>
          <cell r="C305" t="str">
            <v>384760</v>
          </cell>
          <cell r="D305" t="str">
            <v>Use Tax-Other</v>
          </cell>
          <cell r="E305">
            <v>-165333.34</v>
          </cell>
        </row>
        <row r="306">
          <cell r="A306" t="str">
            <v>00013</v>
          </cell>
          <cell r="B306" t="str">
            <v>Southwestern Public Service Co</v>
          </cell>
          <cell r="C306" t="str">
            <v>385110</v>
          </cell>
          <cell r="D306" t="str">
            <v>Employer Portion of FICA</v>
          </cell>
          <cell r="E306">
            <v>18203.07</v>
          </cell>
        </row>
        <row r="307">
          <cell r="A307" t="str">
            <v>00013</v>
          </cell>
          <cell r="B307" t="str">
            <v>Southwestern Public Service Co</v>
          </cell>
          <cell r="C307" t="str">
            <v>385120</v>
          </cell>
          <cell r="D307" t="str">
            <v>Federal Unemployment Tax</v>
          </cell>
          <cell r="E307">
            <v>-201.19</v>
          </cell>
        </row>
        <row r="308">
          <cell r="A308" t="str">
            <v>00013</v>
          </cell>
          <cell r="B308" t="str">
            <v>Southwestern Public Service Co</v>
          </cell>
          <cell r="C308" t="str">
            <v>385130</v>
          </cell>
          <cell r="D308" t="str">
            <v>State Unempl Tax-CO</v>
          </cell>
          <cell r="E308">
            <v>-1314.39</v>
          </cell>
        </row>
        <row r="309">
          <cell r="A309" t="str">
            <v>00013</v>
          </cell>
          <cell r="B309" t="str">
            <v>Southwestern Public Service Co</v>
          </cell>
          <cell r="C309" t="str">
            <v>386970</v>
          </cell>
          <cell r="D309" t="str">
            <v>Franchise Taxes - TX</v>
          </cell>
          <cell r="E309">
            <v>-3999259</v>
          </cell>
        </row>
        <row r="310">
          <cell r="A310" t="str">
            <v>00013</v>
          </cell>
          <cell r="B310" t="str">
            <v>Southwestern Public Service Co</v>
          </cell>
          <cell r="C310" t="str">
            <v>387370</v>
          </cell>
          <cell r="D310" t="str">
            <v>Potter Cty-5.75%-Due 09/01/16</v>
          </cell>
          <cell r="E310">
            <v>-1098250</v>
          </cell>
        </row>
        <row r="311">
          <cell r="A311" t="str">
            <v>00013</v>
          </cell>
          <cell r="B311" t="str">
            <v>Southwestern Public Service Co</v>
          </cell>
          <cell r="C311" t="str">
            <v>387370</v>
          </cell>
          <cell r="D311" t="str">
            <v>Red River-5.2%-Due 07/01/11</v>
          </cell>
          <cell r="E311">
            <v>-1157000</v>
          </cell>
        </row>
        <row r="312">
          <cell r="A312" t="str">
            <v>00013</v>
          </cell>
          <cell r="B312" t="str">
            <v>Southwestern Public Service Co</v>
          </cell>
          <cell r="C312" t="str">
            <v>387430</v>
          </cell>
          <cell r="D312" t="str">
            <v>TOPRS-7.85%-Due-9/1/36</v>
          </cell>
          <cell r="E312">
            <v>-654166.66</v>
          </cell>
        </row>
        <row r="313">
          <cell r="A313" t="str">
            <v>00013</v>
          </cell>
          <cell r="B313" t="str">
            <v>Southwestern Public Service Co</v>
          </cell>
          <cell r="C313" t="str">
            <v>387630</v>
          </cell>
          <cell r="D313" t="str">
            <v>Sr Note-6.2%-Due 03/01/09</v>
          </cell>
          <cell r="E313">
            <v>-2066666.68</v>
          </cell>
        </row>
        <row r="314">
          <cell r="A314" t="str">
            <v>00013</v>
          </cell>
          <cell r="B314" t="str">
            <v>Southwestern Public Service Co</v>
          </cell>
          <cell r="C314" t="str">
            <v>387630</v>
          </cell>
          <cell r="D314" t="str">
            <v>Sr.Note-5.125%-Due 11/01/06</v>
          </cell>
          <cell r="E314">
            <v>-4270833.32</v>
          </cell>
        </row>
        <row r="315">
          <cell r="A315" t="str">
            <v>00013</v>
          </cell>
          <cell r="B315" t="str">
            <v>Southwestern Public Service Co</v>
          </cell>
          <cell r="C315" t="str">
            <v>388140</v>
          </cell>
          <cell r="D315" t="str">
            <v>Short Term Notes</v>
          </cell>
          <cell r="E315">
            <v>0</v>
          </cell>
        </row>
        <row r="316">
          <cell r="A316" t="str">
            <v>00013</v>
          </cell>
          <cell r="B316" t="str">
            <v>Southwestern Public Service Co</v>
          </cell>
          <cell r="C316" t="str">
            <v>388170</v>
          </cell>
          <cell r="D316" t="str">
            <v>Customer Deposits</v>
          </cell>
          <cell r="E316">
            <v>-448886.89</v>
          </cell>
        </row>
        <row r="317">
          <cell r="A317" t="str">
            <v>00013</v>
          </cell>
          <cell r="B317" t="str">
            <v>Southwestern Public Service Co</v>
          </cell>
          <cell r="C317" t="str">
            <v>388265</v>
          </cell>
          <cell r="D317" t="str">
            <v>Def Fuel Tx-PUC-NM</v>
          </cell>
          <cell r="E317">
            <v>2091582.68</v>
          </cell>
        </row>
        <row r="318">
          <cell r="A318" t="str">
            <v>00013</v>
          </cell>
          <cell r="B318" t="str">
            <v>Southwestern Public Service Co</v>
          </cell>
          <cell r="C318" t="str">
            <v>388265</v>
          </cell>
          <cell r="D318" t="str">
            <v>Def Fuel Tx-PUC-TX</v>
          </cell>
          <cell r="E318">
            <v>1257818.8799999999</v>
          </cell>
        </row>
        <row r="319">
          <cell r="A319" t="str">
            <v>00013</v>
          </cell>
          <cell r="B319" t="str">
            <v>Southwestern Public Service Co</v>
          </cell>
          <cell r="C319" t="str">
            <v>388265</v>
          </cell>
          <cell r="D319" t="str">
            <v>Def Fuel-TX PUC</v>
          </cell>
          <cell r="E319">
            <v>756309.52</v>
          </cell>
        </row>
        <row r="320">
          <cell r="A320" t="str">
            <v>00013</v>
          </cell>
          <cell r="B320" t="str">
            <v>Southwestern Public Service Co</v>
          </cell>
          <cell r="C320" t="str">
            <v>391100</v>
          </cell>
          <cell r="D320" t="str">
            <v>Common Stock dividends</v>
          </cell>
          <cell r="E320">
            <v>0.04</v>
          </cell>
        </row>
        <row r="321">
          <cell r="A321" t="str">
            <v>00013</v>
          </cell>
          <cell r="B321" t="str">
            <v>Southwestern Public Service Co</v>
          </cell>
          <cell r="C321" t="str">
            <v>411150</v>
          </cell>
          <cell r="D321" t="str">
            <v>Acc Fed Def Plt-KS</v>
          </cell>
          <cell r="E321">
            <v>-8676</v>
          </cell>
        </row>
        <row r="322">
          <cell r="A322" t="str">
            <v>00013</v>
          </cell>
          <cell r="B322" t="str">
            <v>Southwestern Public Service Co</v>
          </cell>
          <cell r="C322" t="str">
            <v>411150</v>
          </cell>
          <cell r="D322" t="str">
            <v>Acc Fed Def Plt-NM</v>
          </cell>
          <cell r="E322">
            <v>7369030.8300000001</v>
          </cell>
        </row>
        <row r="323">
          <cell r="A323" t="str">
            <v>00013</v>
          </cell>
          <cell r="B323" t="str">
            <v>Southwestern Public Service Co</v>
          </cell>
          <cell r="C323" t="str">
            <v>411150</v>
          </cell>
          <cell r="D323" t="str">
            <v>Acc Fed Def Plt-OK</v>
          </cell>
          <cell r="E323">
            <v>-98943</v>
          </cell>
        </row>
        <row r="324">
          <cell r="A324" t="str">
            <v>00013</v>
          </cell>
          <cell r="B324" t="str">
            <v>Southwestern Public Service Co</v>
          </cell>
          <cell r="C324" t="str">
            <v>411150</v>
          </cell>
          <cell r="D324" t="str">
            <v>Acc Fed Def Plt-TX</v>
          </cell>
          <cell r="E324">
            <v>17248326</v>
          </cell>
        </row>
        <row r="325">
          <cell r="A325" t="str">
            <v>00013</v>
          </cell>
          <cell r="B325" t="str">
            <v>Southwestern Public Service Co</v>
          </cell>
          <cell r="C325" t="str">
            <v>411150</v>
          </cell>
          <cell r="D325" t="str">
            <v>Accum Federal Def Plant</v>
          </cell>
          <cell r="E325">
            <v>-401581101.49000001</v>
          </cell>
        </row>
        <row r="326">
          <cell r="A326" t="str">
            <v>00013</v>
          </cell>
          <cell r="B326" t="str">
            <v>Southwestern Public Service Co</v>
          </cell>
          <cell r="C326" t="str">
            <v>411500</v>
          </cell>
          <cell r="D326" t="str">
            <v>Accum St Plant Other-TX</v>
          </cell>
          <cell r="E326">
            <v>0</v>
          </cell>
        </row>
        <row r="327">
          <cell r="A327" t="str">
            <v>00013</v>
          </cell>
          <cell r="B327" t="str">
            <v>Southwestern Public Service Co</v>
          </cell>
          <cell r="C327" t="str">
            <v>415100</v>
          </cell>
          <cell r="D327" t="str">
            <v>Def Inv Tax Cr-Operating</v>
          </cell>
          <cell r="E327">
            <v>-4467286.8600000003</v>
          </cell>
        </row>
        <row r="328">
          <cell r="A328" t="str">
            <v>00013</v>
          </cell>
          <cell r="B328" t="str">
            <v>Southwestern Public Service Co</v>
          </cell>
          <cell r="C328" t="str">
            <v>424530</v>
          </cell>
          <cell r="D328" t="str">
            <v>Reg Liab-FAS 109-Def ITC</v>
          </cell>
          <cell r="E328">
            <v>-17077544.84</v>
          </cell>
        </row>
        <row r="329">
          <cell r="A329" t="str">
            <v>00013</v>
          </cell>
          <cell r="B329" t="str">
            <v>Southwestern Public Service Co</v>
          </cell>
          <cell r="C329" t="str">
            <v>431110</v>
          </cell>
          <cell r="D329" t="str">
            <v>Accrd Qualified Pension Costs</v>
          </cell>
          <cell r="E329">
            <v>0</v>
          </cell>
        </row>
        <row r="330">
          <cell r="A330" t="str">
            <v>00013</v>
          </cell>
          <cell r="B330" t="str">
            <v>Southwestern Public Service Co</v>
          </cell>
          <cell r="C330" t="str">
            <v>431260</v>
          </cell>
          <cell r="D330" t="str">
            <v>Accrd Qual Pens-1991 Early Out</v>
          </cell>
          <cell r="E330">
            <v>-1201.7</v>
          </cell>
        </row>
        <row r="331">
          <cell r="A331" t="str">
            <v>00013</v>
          </cell>
          <cell r="B331" t="str">
            <v>Southwestern Public Service Co</v>
          </cell>
          <cell r="C331" t="str">
            <v>431320</v>
          </cell>
          <cell r="D331" t="str">
            <v>Accrd Postretire Med-FAS 106</v>
          </cell>
          <cell r="E331">
            <v>3867237.57</v>
          </cell>
        </row>
        <row r="332">
          <cell r="A332" t="str">
            <v>00013</v>
          </cell>
          <cell r="B332" t="str">
            <v>Southwestern Public Service Co</v>
          </cell>
          <cell r="C332" t="str">
            <v>431325</v>
          </cell>
          <cell r="D332" t="str">
            <v>OPEB Lngth Life Ins</v>
          </cell>
          <cell r="E332">
            <v>-10522924.960000001</v>
          </cell>
        </row>
        <row r="333">
          <cell r="A333" t="str">
            <v>00013</v>
          </cell>
          <cell r="B333" t="str">
            <v>Southwestern Public Service Co</v>
          </cell>
          <cell r="C333" t="str">
            <v>431350</v>
          </cell>
          <cell r="D333" t="str">
            <v>Accrd Postemployment-FAS 112</v>
          </cell>
          <cell r="E333">
            <v>-157000</v>
          </cell>
        </row>
        <row r="334">
          <cell r="A334" t="str">
            <v>00013</v>
          </cell>
          <cell r="B334" t="str">
            <v>Southwestern Public Service Co</v>
          </cell>
          <cell r="C334" t="str">
            <v>431390</v>
          </cell>
          <cell r="D334" t="str">
            <v>Accum Prov-Post Empl Benefits</v>
          </cell>
          <cell r="E334">
            <v>-844260</v>
          </cell>
        </row>
        <row r="335">
          <cell r="A335" t="str">
            <v>00013</v>
          </cell>
          <cell r="B335" t="str">
            <v>Southwestern Public Service Co</v>
          </cell>
          <cell r="C335" t="str">
            <v>431410</v>
          </cell>
          <cell r="D335" t="str">
            <v>Def Comp Liabilities</v>
          </cell>
          <cell r="E335">
            <v>0</v>
          </cell>
        </row>
        <row r="336">
          <cell r="A336" t="str">
            <v>00013</v>
          </cell>
          <cell r="B336" t="str">
            <v>Southwestern Public Service Co</v>
          </cell>
          <cell r="C336" t="str">
            <v>431470</v>
          </cell>
          <cell r="D336" t="str">
            <v>Accrued Director Retire Bene</v>
          </cell>
          <cell r="E336">
            <v>-546072</v>
          </cell>
        </row>
        <row r="337">
          <cell r="A337" t="str">
            <v>00013</v>
          </cell>
          <cell r="B337" t="str">
            <v>Southwestern Public Service Co</v>
          </cell>
          <cell r="C337" t="str">
            <v>431510</v>
          </cell>
          <cell r="D337" t="str">
            <v>Misc Cur Liab-Accr Co LT Disab</v>
          </cell>
          <cell r="E337">
            <v>-5283000</v>
          </cell>
        </row>
        <row r="338">
          <cell r="A338" t="str">
            <v>00013</v>
          </cell>
          <cell r="B338" t="str">
            <v>Southwestern Public Service Co</v>
          </cell>
          <cell r="C338" t="str">
            <v>431530</v>
          </cell>
          <cell r="D338" t="str">
            <v>Oth Def Cr-Incentive Comp Plan</v>
          </cell>
          <cell r="E338">
            <v>-496131.71</v>
          </cell>
        </row>
        <row r="339">
          <cell r="A339" t="str">
            <v>00013</v>
          </cell>
          <cell r="B339" t="str">
            <v>Southwestern Public Service Co</v>
          </cell>
          <cell r="C339" t="str">
            <v>431560</v>
          </cell>
          <cell r="D339" t="str">
            <v>Def Cr-Comp Stock Award</v>
          </cell>
          <cell r="E339">
            <v>-143812.92000000001</v>
          </cell>
        </row>
        <row r="340">
          <cell r="A340" t="str">
            <v>00013</v>
          </cell>
          <cell r="B340" t="str">
            <v>Southwestern Public Service Co</v>
          </cell>
          <cell r="C340" t="str">
            <v>433350</v>
          </cell>
          <cell r="D340" t="str">
            <v>Contrib for Const Pend Coll</v>
          </cell>
          <cell r="E340">
            <v>-208204.96</v>
          </cell>
        </row>
        <row r="341">
          <cell r="A341" t="str">
            <v>00013</v>
          </cell>
          <cell r="B341" t="str">
            <v>Southwestern Public Service Co</v>
          </cell>
          <cell r="C341" t="str">
            <v>433355</v>
          </cell>
          <cell r="D341" t="str">
            <v>Def CR-Customer Suspense</v>
          </cell>
          <cell r="E341">
            <v>2.4</v>
          </cell>
        </row>
        <row r="342">
          <cell r="A342" t="str">
            <v>00013</v>
          </cell>
          <cell r="B342" t="str">
            <v>Southwestern Public Service Co</v>
          </cell>
          <cell r="C342" t="str">
            <v>433390</v>
          </cell>
          <cell r="D342" t="str">
            <v>NonCurr Deriv Lblties-Treasury</v>
          </cell>
          <cell r="E342">
            <v>-5808910</v>
          </cell>
        </row>
        <row r="343">
          <cell r="A343" t="str">
            <v>00013</v>
          </cell>
          <cell r="B343" t="str">
            <v>Southwestern Public Service Co</v>
          </cell>
          <cell r="C343" t="str">
            <v>434120</v>
          </cell>
          <cell r="D343" t="str">
            <v>Other Defrd Cr-Int Inc Defease</v>
          </cell>
          <cell r="E343">
            <v>-788702.96</v>
          </cell>
        </row>
        <row r="344">
          <cell r="A344" t="str">
            <v>00013</v>
          </cell>
          <cell r="B344" t="str">
            <v>Southwestern Public Service Co</v>
          </cell>
          <cell r="C344" t="str">
            <v>434200</v>
          </cell>
          <cell r="D344" t="str">
            <v>Other Deferred Income</v>
          </cell>
          <cell r="E344">
            <v>-225397.44</v>
          </cell>
        </row>
        <row r="345">
          <cell r="A345" t="str">
            <v>00013</v>
          </cell>
          <cell r="B345" t="str">
            <v>Southwestern Public Service Co</v>
          </cell>
          <cell r="C345" t="str">
            <v>434310</v>
          </cell>
          <cell r="D345" t="str">
            <v>Reacq Debt 6.25% Due 3/06</v>
          </cell>
          <cell r="E345">
            <v>-150603.69</v>
          </cell>
        </row>
        <row r="346">
          <cell r="A346" t="str">
            <v>00013</v>
          </cell>
          <cell r="B346" t="str">
            <v>Southwestern Public Service Co</v>
          </cell>
          <cell r="C346" t="str">
            <v>434310</v>
          </cell>
          <cell r="D346" t="str">
            <v>Reacq Debt 7.25% Due 7/04</v>
          </cell>
          <cell r="E346">
            <v>-9227.44</v>
          </cell>
        </row>
        <row r="347">
          <cell r="A347" t="str">
            <v>00013</v>
          </cell>
          <cell r="B347" t="str">
            <v>Southwestern Public Service Co</v>
          </cell>
          <cell r="C347" t="str">
            <v>438110</v>
          </cell>
          <cell r="D347" t="str">
            <v>Cst Adv Cnst-Elec -Misc</v>
          </cell>
          <cell r="E347">
            <v>34797.410000000003</v>
          </cell>
        </row>
        <row r="348">
          <cell r="A348" t="str">
            <v>00013</v>
          </cell>
          <cell r="B348" t="str">
            <v>Southwestern Public Service Co</v>
          </cell>
          <cell r="C348" t="str">
            <v>438110</v>
          </cell>
          <cell r="D348" t="str">
            <v>Cst Adv Cnst-Elec -TX</v>
          </cell>
          <cell r="E348">
            <v>-18201</v>
          </cell>
        </row>
        <row r="349">
          <cell r="A349" t="str">
            <v>00013</v>
          </cell>
          <cell r="B349" t="str">
            <v>Southwestern Public Service Co</v>
          </cell>
          <cell r="C349" t="str">
            <v>438110</v>
          </cell>
          <cell r="D349" t="str">
            <v>Cust Advances Constr-Elec</v>
          </cell>
          <cell r="E349">
            <v>-322197.8</v>
          </cell>
        </row>
        <row r="350">
          <cell r="A350" t="str">
            <v>00013</v>
          </cell>
          <cell r="B350" t="str">
            <v>Southwestern Public Service Co</v>
          </cell>
          <cell r="C350" t="str">
            <v>452040</v>
          </cell>
          <cell r="D350" t="str">
            <v>Potter Cty-5.75%-Due 09/01/16</v>
          </cell>
          <cell r="E350">
            <v>-57300000</v>
          </cell>
        </row>
        <row r="351">
          <cell r="A351" t="str">
            <v>00013</v>
          </cell>
          <cell r="B351" t="str">
            <v>Southwestern Public Service Co</v>
          </cell>
          <cell r="C351" t="str">
            <v>452040</v>
          </cell>
          <cell r="D351" t="str">
            <v>Red River-5.2%-Due 07/01/11</v>
          </cell>
          <cell r="E351">
            <v>-44500000</v>
          </cell>
        </row>
        <row r="352">
          <cell r="A352" t="str">
            <v>00013</v>
          </cell>
          <cell r="B352" t="str">
            <v>Southwestern Public Service Co</v>
          </cell>
          <cell r="C352" t="str">
            <v>452040</v>
          </cell>
          <cell r="D352" t="str">
            <v>Red River-Swap-Due 07/01/16</v>
          </cell>
          <cell r="E352">
            <v>-25000000</v>
          </cell>
        </row>
        <row r="353">
          <cell r="A353" t="str">
            <v>00013</v>
          </cell>
          <cell r="B353" t="str">
            <v>Southwestern Public Service Co</v>
          </cell>
          <cell r="C353" t="str">
            <v>453030</v>
          </cell>
          <cell r="D353" t="str">
            <v>TOPRS-7.85%-Due-9/1/36</v>
          </cell>
          <cell r="E353">
            <v>0</v>
          </cell>
        </row>
        <row r="354">
          <cell r="A354" t="str">
            <v>00013</v>
          </cell>
          <cell r="B354" t="str">
            <v>Southwestern Public Service Co</v>
          </cell>
          <cell r="C354" t="str">
            <v>455235</v>
          </cell>
          <cell r="D354" t="str">
            <v>Sr Note-6.2%-Due 03/01/09</v>
          </cell>
          <cell r="E354">
            <v>-100000000</v>
          </cell>
        </row>
        <row r="355">
          <cell r="A355" t="str">
            <v>00013</v>
          </cell>
          <cell r="B355" t="str">
            <v>Southwestern Public Service Co</v>
          </cell>
          <cell r="C355" t="str">
            <v>455235</v>
          </cell>
          <cell r="D355" t="str">
            <v>Sr.Note-5.125%-Due 11/01/06</v>
          </cell>
          <cell r="E355">
            <v>-500000000</v>
          </cell>
        </row>
        <row r="356">
          <cell r="A356" t="str">
            <v>00013</v>
          </cell>
          <cell r="B356" t="str">
            <v>Southwestern Public Service Co</v>
          </cell>
          <cell r="C356" t="str">
            <v>457600</v>
          </cell>
          <cell r="D356" t="str">
            <v>Sr Note-6.2%-Due 03/01/09</v>
          </cell>
          <cell r="E356">
            <v>110366.78</v>
          </cell>
        </row>
        <row r="357">
          <cell r="A357" t="str">
            <v>00013</v>
          </cell>
          <cell r="B357" t="str">
            <v>Southwestern Public Service Co</v>
          </cell>
          <cell r="C357" t="str">
            <v>457600</v>
          </cell>
          <cell r="D357" t="str">
            <v>Sr.Note-5.125%-Due 11/01/06</v>
          </cell>
          <cell r="E357">
            <v>1314666.28</v>
          </cell>
        </row>
        <row r="358">
          <cell r="A358" t="str">
            <v>00013</v>
          </cell>
          <cell r="B358" t="str">
            <v>Southwestern Public Service Co</v>
          </cell>
          <cell r="C358" t="str">
            <v>458010</v>
          </cell>
          <cell r="D358" t="str">
            <v>Reacq Dbt 6.5%-Due 3/06</v>
          </cell>
          <cell r="E358">
            <v>0</v>
          </cell>
        </row>
        <row r="359">
          <cell r="A359" t="str">
            <v>00013</v>
          </cell>
          <cell r="B359" t="str">
            <v>Southwestern Public Service Co</v>
          </cell>
          <cell r="C359" t="str">
            <v>458010</v>
          </cell>
          <cell r="D359" t="str">
            <v>Reacq Dbt 7.25%-due 7/04</v>
          </cell>
          <cell r="E359">
            <v>0</v>
          </cell>
        </row>
        <row r="360">
          <cell r="A360" t="str">
            <v>00013</v>
          </cell>
          <cell r="B360" t="str">
            <v>Southwestern Public Service Co</v>
          </cell>
          <cell r="C360" t="str">
            <v>461000</v>
          </cell>
          <cell r="D360" t="str">
            <v>Pref Securities of Subs Trusts</v>
          </cell>
          <cell r="E360">
            <v>-100000000</v>
          </cell>
        </row>
        <row r="361">
          <cell r="A361" t="str">
            <v>00013</v>
          </cell>
          <cell r="B361" t="str">
            <v>Southwestern Public Service Co</v>
          </cell>
          <cell r="C361" t="str">
            <v>481100</v>
          </cell>
          <cell r="D361" t="str">
            <v>Common stock</v>
          </cell>
          <cell r="E361">
            <v>-100</v>
          </cell>
        </row>
        <row r="362">
          <cell r="A362" t="str">
            <v>00013</v>
          </cell>
          <cell r="B362" t="str">
            <v>Southwestern Public Service Co</v>
          </cell>
          <cell r="C362" t="str">
            <v>481500</v>
          </cell>
          <cell r="D362" t="str">
            <v>Paid in Capital-Common Stock</v>
          </cell>
          <cell r="E362">
            <v>-414569325.63</v>
          </cell>
        </row>
        <row r="363">
          <cell r="A363" t="str">
            <v>00013</v>
          </cell>
          <cell r="B363" t="str">
            <v>Southwestern Public Service Co</v>
          </cell>
          <cell r="C363" t="str">
            <v>484600</v>
          </cell>
          <cell r="D363" t="str">
            <v>Capital Stock Exp</v>
          </cell>
          <cell r="E363">
            <v>9033434.9900000002</v>
          </cell>
        </row>
        <row r="364">
          <cell r="A364" t="str">
            <v>00013</v>
          </cell>
          <cell r="B364" t="str">
            <v>Southwestern Public Service Co</v>
          </cell>
          <cell r="C364" t="str">
            <v>486150</v>
          </cell>
          <cell r="D364" t="str">
            <v>Retained Earnings Subs-Quixx</v>
          </cell>
          <cell r="E364">
            <v>6233532.7400000002</v>
          </cell>
        </row>
        <row r="365">
          <cell r="A365" t="str">
            <v>00013</v>
          </cell>
          <cell r="B365" t="str">
            <v>Southwestern Public Service Co</v>
          </cell>
          <cell r="C365" t="str">
            <v>486150</v>
          </cell>
          <cell r="D365" t="str">
            <v>Retained Earnings Subs-UE</v>
          </cell>
          <cell r="E365">
            <v>-29089360.93</v>
          </cell>
        </row>
        <row r="366">
          <cell r="A366" t="str">
            <v>00013</v>
          </cell>
          <cell r="B366" t="str">
            <v>Southwestern Public Service Co</v>
          </cell>
          <cell r="C366" t="str">
            <v>486150</v>
          </cell>
          <cell r="D366" t="str">
            <v>Unappropriated RE-BOY</v>
          </cell>
          <cell r="E366">
            <v>-312929630.38999999</v>
          </cell>
        </row>
        <row r="367">
          <cell r="A367" t="str">
            <v>00013</v>
          </cell>
          <cell r="B367" t="str">
            <v>Southwestern Public Service Co</v>
          </cell>
          <cell r="C367" t="str">
            <v>486440</v>
          </cell>
          <cell r="D367" t="str">
            <v>Common Dividends Paid</v>
          </cell>
          <cell r="E367">
            <v>20969095.530000001</v>
          </cell>
        </row>
        <row r="368">
          <cell r="A368" t="str">
            <v>00013</v>
          </cell>
          <cell r="B368" t="str">
            <v>Southwestern Public Service Co</v>
          </cell>
          <cell r="C368" t="str">
            <v>488200</v>
          </cell>
          <cell r="D368" t="str">
            <v>Other Comp Income-Treasury</v>
          </cell>
          <cell r="E368">
            <v>4433198</v>
          </cell>
        </row>
        <row r="369">
          <cell r="A369" t="str">
            <v>00013</v>
          </cell>
          <cell r="B369" t="str">
            <v>Southwestern Public Service Co</v>
          </cell>
          <cell r="C369">
            <v>499999</v>
          </cell>
          <cell r="D369" t="str">
            <v>YTD Net Income</v>
          </cell>
          <cell r="E369">
            <v>-130100417.37</v>
          </cell>
        </row>
        <row r="370">
          <cell r="A370" t="str">
            <v>00013</v>
          </cell>
          <cell r="B370" t="str">
            <v>Southwestern Public Service Co</v>
          </cell>
          <cell r="C370" t="str">
            <v>511110</v>
          </cell>
          <cell r="D370" t="str">
            <v>Billed Revenue</v>
          </cell>
          <cell r="E370">
            <v>-238643047.30000001</v>
          </cell>
        </row>
        <row r="371">
          <cell r="A371" t="str">
            <v>00013</v>
          </cell>
          <cell r="B371" t="str">
            <v>Southwestern Public Service Co</v>
          </cell>
          <cell r="C371" t="str">
            <v>511130</v>
          </cell>
          <cell r="D371" t="str">
            <v>Unbilled Revenue</v>
          </cell>
          <cell r="E371">
            <v>1712192.92</v>
          </cell>
        </row>
        <row r="372">
          <cell r="A372" t="str">
            <v>00013</v>
          </cell>
          <cell r="B372" t="str">
            <v>Southwestern Public Service Co</v>
          </cell>
          <cell r="C372" t="str">
            <v>511210</v>
          </cell>
          <cell r="D372" t="str">
            <v>Billed Revenue</v>
          </cell>
          <cell r="E372">
            <v>-372137068.70999998</v>
          </cell>
        </row>
        <row r="373">
          <cell r="A373" t="str">
            <v>00013</v>
          </cell>
          <cell r="B373" t="str">
            <v>Southwestern Public Service Co</v>
          </cell>
          <cell r="C373" t="str">
            <v>511230</v>
          </cell>
          <cell r="D373" t="str">
            <v>Unbilled Revenue</v>
          </cell>
          <cell r="E373">
            <v>3617046.37</v>
          </cell>
        </row>
        <row r="374">
          <cell r="A374" t="str">
            <v>00013</v>
          </cell>
          <cell r="B374" t="str">
            <v>Southwestern Public Service Co</v>
          </cell>
          <cell r="C374" t="str">
            <v>511310</v>
          </cell>
          <cell r="D374" t="str">
            <v>Billed Revenue</v>
          </cell>
          <cell r="E374">
            <v>-220147539.08000001</v>
          </cell>
        </row>
        <row r="375">
          <cell r="A375" t="str">
            <v>00013</v>
          </cell>
          <cell r="B375" t="str">
            <v>Southwestern Public Service Co</v>
          </cell>
          <cell r="C375" t="str">
            <v>511330</v>
          </cell>
          <cell r="D375" t="str">
            <v>Unbilled Revenue</v>
          </cell>
          <cell r="E375">
            <v>-7120032.46</v>
          </cell>
        </row>
        <row r="376">
          <cell r="A376" t="str">
            <v>00013</v>
          </cell>
          <cell r="B376" t="str">
            <v>Southwestern Public Service Co</v>
          </cell>
          <cell r="C376" t="str">
            <v>511410</v>
          </cell>
          <cell r="D376" t="str">
            <v>Billed Revenue</v>
          </cell>
          <cell r="E376">
            <v>-4932661.97</v>
          </cell>
        </row>
        <row r="377">
          <cell r="A377" t="str">
            <v>00013</v>
          </cell>
          <cell r="B377" t="str">
            <v>Southwestern Public Service Co</v>
          </cell>
          <cell r="C377" t="str">
            <v>511430</v>
          </cell>
          <cell r="D377" t="str">
            <v>Unbilled Revenue</v>
          </cell>
          <cell r="E377">
            <v>231794.81</v>
          </cell>
        </row>
        <row r="378">
          <cell r="A378" t="str">
            <v>00013</v>
          </cell>
          <cell r="B378" t="str">
            <v>Southwestern Public Service Co</v>
          </cell>
          <cell r="C378" t="str">
            <v>511610</v>
          </cell>
          <cell r="D378" t="str">
            <v>Billed Revenue</v>
          </cell>
          <cell r="E378">
            <v>-32102390.859999999</v>
          </cell>
        </row>
        <row r="379">
          <cell r="A379" t="str">
            <v>00013</v>
          </cell>
          <cell r="B379" t="str">
            <v>Southwestern Public Service Co</v>
          </cell>
          <cell r="C379" t="str">
            <v>511630</v>
          </cell>
          <cell r="D379" t="str">
            <v>Unbilled Revenue</v>
          </cell>
          <cell r="E379">
            <v>15484927.48</v>
          </cell>
        </row>
        <row r="380">
          <cell r="A380" t="str">
            <v>00013</v>
          </cell>
          <cell r="B380" t="str">
            <v>Southwestern Public Service Co</v>
          </cell>
          <cell r="C380" t="str">
            <v>515110</v>
          </cell>
          <cell r="D380" t="str">
            <v>Billed Traditional Revenue</v>
          </cell>
          <cell r="E380">
            <v>-437453286.44</v>
          </cell>
        </row>
        <row r="381">
          <cell r="A381" t="str">
            <v>00013</v>
          </cell>
          <cell r="B381" t="str">
            <v>Southwestern Public Service Co</v>
          </cell>
          <cell r="C381" t="str">
            <v>515130</v>
          </cell>
          <cell r="D381" t="str">
            <v>Unbilled Traditional Revenue</v>
          </cell>
          <cell r="E381">
            <v>-2363480.84</v>
          </cell>
        </row>
        <row r="382">
          <cell r="A382" t="str">
            <v>00013</v>
          </cell>
          <cell r="B382" t="str">
            <v>Southwestern Public Service Co</v>
          </cell>
          <cell r="C382" t="str">
            <v>517255</v>
          </cell>
          <cell r="D382" t="str">
            <v>System Protect Chrg</v>
          </cell>
          <cell r="E382">
            <v>-3536.75</v>
          </cell>
        </row>
        <row r="383">
          <cell r="A383" t="str">
            <v>00013</v>
          </cell>
          <cell r="B383" t="str">
            <v>Southwestern Public Service Co</v>
          </cell>
          <cell r="C383" t="str">
            <v>517290</v>
          </cell>
          <cell r="D383" t="str">
            <v>Sch 3-PSC NM</v>
          </cell>
          <cell r="E383">
            <v>-678813.96</v>
          </cell>
        </row>
        <row r="384">
          <cell r="A384" t="str">
            <v>00013</v>
          </cell>
          <cell r="B384" t="str">
            <v>Southwestern Public Service Co</v>
          </cell>
          <cell r="C384" t="str">
            <v>517295</v>
          </cell>
          <cell r="D384" t="str">
            <v>Oper Reserves Spinning S5</v>
          </cell>
          <cell r="E384">
            <v>-29766.75</v>
          </cell>
        </row>
        <row r="385">
          <cell r="A385" t="str">
            <v>00013</v>
          </cell>
          <cell r="B385" t="str">
            <v>Southwestern Public Service Co</v>
          </cell>
          <cell r="C385" t="str">
            <v>517320</v>
          </cell>
          <cell r="D385" t="str">
            <v>Sch 6-PSC NM</v>
          </cell>
          <cell r="E385">
            <v>-7912</v>
          </cell>
        </row>
        <row r="386">
          <cell r="A386" t="str">
            <v>00013</v>
          </cell>
          <cell r="B386" t="str">
            <v>Southwestern Public Service Co</v>
          </cell>
          <cell r="C386" t="str">
            <v>517325</v>
          </cell>
          <cell r="D386" t="str">
            <v>Losses-PSC NM</v>
          </cell>
          <cell r="E386">
            <v>-291758.57</v>
          </cell>
        </row>
        <row r="387">
          <cell r="A387" t="str">
            <v>00013</v>
          </cell>
          <cell r="B387" t="str">
            <v>Southwestern Public Service Co</v>
          </cell>
          <cell r="C387" t="str">
            <v>517510</v>
          </cell>
          <cell r="D387" t="str">
            <v>Late Payment Fees</v>
          </cell>
          <cell r="E387">
            <v>-1131431.3700000001</v>
          </cell>
        </row>
        <row r="388">
          <cell r="A388" t="str">
            <v>00013</v>
          </cell>
          <cell r="B388" t="str">
            <v>Southwestern Public Service Co</v>
          </cell>
          <cell r="C388" t="str">
            <v>517550</v>
          </cell>
          <cell r="D388" t="str">
            <v>Other Misc Service Rev</v>
          </cell>
          <cell r="E388">
            <v>-3471544.82</v>
          </cell>
        </row>
        <row r="389">
          <cell r="A389" t="str">
            <v>00013</v>
          </cell>
          <cell r="B389" t="str">
            <v>Southwestern Public Service Co</v>
          </cell>
          <cell r="C389" t="str">
            <v>517600</v>
          </cell>
          <cell r="D389" t="str">
            <v>Shared Costs from Serv Co</v>
          </cell>
          <cell r="E389">
            <v>-255195</v>
          </cell>
        </row>
        <row r="390">
          <cell r="A390" t="str">
            <v>00013</v>
          </cell>
          <cell r="B390" t="str">
            <v>Southwestern Public Service Co</v>
          </cell>
          <cell r="C390" t="str">
            <v>517900</v>
          </cell>
          <cell r="D390" t="str">
            <v>Rental</v>
          </cell>
          <cell r="E390">
            <v>-2469192.4300000002</v>
          </cell>
        </row>
        <row r="391">
          <cell r="A391" t="str">
            <v>00013</v>
          </cell>
          <cell r="B391" t="str">
            <v>Southwestern Public Service Co</v>
          </cell>
          <cell r="C391" t="str">
            <v>518500</v>
          </cell>
          <cell r="D391" t="str">
            <v>Refunds / Customer Credits</v>
          </cell>
          <cell r="E391">
            <v>-29825212.75</v>
          </cell>
        </row>
        <row r="392">
          <cell r="A392" t="str">
            <v>00013</v>
          </cell>
          <cell r="B392" t="str">
            <v>Southwestern Public Service Co</v>
          </cell>
          <cell r="C392" t="str">
            <v>519390</v>
          </cell>
          <cell r="D392" t="str">
            <v>Other Elec Revenue</v>
          </cell>
          <cell r="E392">
            <v>-54833755.469999999</v>
          </cell>
        </row>
        <row r="393">
          <cell r="A393" t="str">
            <v>00013</v>
          </cell>
          <cell r="B393" t="str">
            <v>Southwestern Public Service Co</v>
          </cell>
          <cell r="C393" t="str">
            <v>519410</v>
          </cell>
          <cell r="D393" t="str">
            <v>Discounts-Nonrecoverable</v>
          </cell>
          <cell r="E393">
            <v>1358760.77</v>
          </cell>
        </row>
        <row r="394">
          <cell r="A394" t="str">
            <v>00013</v>
          </cell>
          <cell r="B394" t="str">
            <v>Southwestern Public Service Co</v>
          </cell>
          <cell r="C394" t="str">
            <v>519420</v>
          </cell>
          <cell r="D394" t="str">
            <v>Discounts-Recoverable</v>
          </cell>
          <cell r="E394">
            <v>120340.89</v>
          </cell>
        </row>
        <row r="395">
          <cell r="A395" t="str">
            <v>00013</v>
          </cell>
          <cell r="B395" t="str">
            <v>Southwestern Public Service Co</v>
          </cell>
          <cell r="C395" t="str">
            <v>519500</v>
          </cell>
          <cell r="D395" t="str">
            <v>Shared Costs</v>
          </cell>
          <cell r="E395">
            <v>-85065</v>
          </cell>
        </row>
        <row r="396">
          <cell r="A396" t="str">
            <v>00013</v>
          </cell>
          <cell r="B396" t="str">
            <v>Southwestern Public Service Co</v>
          </cell>
          <cell r="C396" t="str">
            <v>572100</v>
          </cell>
          <cell r="D396" t="str">
            <v>DIR-Misc Revenues</v>
          </cell>
          <cell r="E396">
            <v>0</v>
          </cell>
        </row>
        <row r="397">
          <cell r="A397" t="str">
            <v>00013</v>
          </cell>
          <cell r="B397" t="str">
            <v>Southwestern Public Service Co</v>
          </cell>
          <cell r="C397" t="str">
            <v>572100</v>
          </cell>
          <cell r="D397" t="str">
            <v>Miscellaneous Revenues</v>
          </cell>
          <cell r="E397">
            <v>0.99</v>
          </cell>
        </row>
        <row r="398">
          <cell r="A398" t="str">
            <v>00013</v>
          </cell>
          <cell r="B398" t="str">
            <v>Southwestern Public Service Co</v>
          </cell>
          <cell r="C398" t="str">
            <v>611000</v>
          </cell>
          <cell r="D398" t="str">
            <v>Gas</v>
          </cell>
          <cell r="E398">
            <v>292280162.26999998</v>
          </cell>
        </row>
        <row r="399">
          <cell r="A399" t="str">
            <v>00013</v>
          </cell>
          <cell r="B399" t="str">
            <v>Southwestern Public Service Co</v>
          </cell>
          <cell r="C399" t="str">
            <v>611000</v>
          </cell>
          <cell r="D399" t="str">
            <v>OUT-Gas</v>
          </cell>
          <cell r="E399">
            <v>-289000970.82999998</v>
          </cell>
        </row>
        <row r="400">
          <cell r="A400" t="str">
            <v>00013</v>
          </cell>
          <cell r="B400" t="str">
            <v>Southwestern Public Service Co</v>
          </cell>
          <cell r="C400" t="str">
            <v>611000</v>
          </cell>
          <cell r="D400" t="str">
            <v>DIR-Gas</v>
          </cell>
          <cell r="E400">
            <v>289000970.82999998</v>
          </cell>
        </row>
        <row r="401">
          <cell r="A401" t="str">
            <v>00013</v>
          </cell>
          <cell r="B401" t="str">
            <v>Southwestern Public Service Co</v>
          </cell>
          <cell r="C401" t="str">
            <v>611100</v>
          </cell>
          <cell r="D401" t="str">
            <v>DIR-Gas from Other Gen</v>
          </cell>
          <cell r="E401">
            <v>8034644.1500000004</v>
          </cell>
        </row>
        <row r="402">
          <cell r="A402" t="str">
            <v>00013</v>
          </cell>
          <cell r="B402" t="str">
            <v>Southwestern Public Service Co</v>
          </cell>
          <cell r="C402" t="str">
            <v>611100</v>
          </cell>
          <cell r="D402" t="str">
            <v>Gas for Other Gen</v>
          </cell>
          <cell r="E402">
            <v>8193309.6799999997</v>
          </cell>
        </row>
        <row r="403">
          <cell r="A403" t="str">
            <v>00013</v>
          </cell>
          <cell r="B403" t="str">
            <v>Southwestern Public Service Co</v>
          </cell>
          <cell r="C403" t="str">
            <v>611100</v>
          </cell>
          <cell r="D403" t="str">
            <v>OUT-Gas from Other Gen</v>
          </cell>
          <cell r="E403">
            <v>-8034644.1500000004</v>
          </cell>
        </row>
        <row r="404">
          <cell r="A404" t="str">
            <v>00013</v>
          </cell>
          <cell r="B404" t="str">
            <v>Southwestern Public Service Co</v>
          </cell>
          <cell r="C404" t="str">
            <v>612000</v>
          </cell>
          <cell r="D404" t="str">
            <v>Oil</v>
          </cell>
          <cell r="E404">
            <v>5827687</v>
          </cell>
        </row>
        <row r="405">
          <cell r="A405" t="str">
            <v>00013</v>
          </cell>
          <cell r="B405" t="str">
            <v>Southwestern Public Service Co</v>
          </cell>
          <cell r="C405" t="str">
            <v>612100</v>
          </cell>
          <cell r="D405" t="str">
            <v>Oil for Other Gen</v>
          </cell>
          <cell r="E405">
            <v>5381.7</v>
          </cell>
        </row>
        <row r="406">
          <cell r="A406" t="str">
            <v>00013</v>
          </cell>
          <cell r="B406" t="str">
            <v>Southwestern Public Service Co</v>
          </cell>
          <cell r="C406" t="str">
            <v>614000</v>
          </cell>
          <cell r="D406" t="str">
            <v>Coal</v>
          </cell>
          <cell r="E406">
            <v>217771041.22999999</v>
          </cell>
        </row>
        <row r="407">
          <cell r="A407" t="str">
            <v>00013</v>
          </cell>
          <cell r="B407" t="str">
            <v>Southwestern Public Service Co</v>
          </cell>
          <cell r="C407" t="str">
            <v>614000</v>
          </cell>
          <cell r="D407" t="str">
            <v>DIR-Coal</v>
          </cell>
          <cell r="E407">
            <v>217771041.22999999</v>
          </cell>
        </row>
        <row r="408">
          <cell r="A408" t="str">
            <v>00013</v>
          </cell>
          <cell r="B408" t="str">
            <v>Southwestern Public Service Co</v>
          </cell>
          <cell r="C408" t="str">
            <v>614000</v>
          </cell>
          <cell r="D408" t="str">
            <v>OUT-Coal</v>
          </cell>
          <cell r="E408">
            <v>-217771041.22999999</v>
          </cell>
        </row>
        <row r="409">
          <cell r="A409" t="str">
            <v>00013</v>
          </cell>
          <cell r="B409" t="str">
            <v>Southwestern Public Service Co</v>
          </cell>
          <cell r="C409" t="str">
            <v>618100</v>
          </cell>
          <cell r="D409" t="str">
            <v>Fuel Handling-Labor</v>
          </cell>
          <cell r="E409">
            <v>702.92</v>
          </cell>
        </row>
        <row r="410">
          <cell r="A410" t="str">
            <v>00013</v>
          </cell>
          <cell r="B410" t="str">
            <v>Southwestern Public Service Co</v>
          </cell>
          <cell r="C410" t="str">
            <v>618100</v>
          </cell>
          <cell r="D410" t="str">
            <v>OUT-Fuel Handling-Labor</v>
          </cell>
          <cell r="E410">
            <v>-530.35</v>
          </cell>
        </row>
        <row r="411">
          <cell r="A411" t="str">
            <v>00013</v>
          </cell>
          <cell r="B411" t="str">
            <v>Southwestern Public Service Co</v>
          </cell>
          <cell r="C411" t="str">
            <v>618300</v>
          </cell>
          <cell r="D411" t="str">
            <v>Fuel Handling-NonLabor</v>
          </cell>
          <cell r="E411">
            <v>-450013.05</v>
          </cell>
        </row>
        <row r="412">
          <cell r="A412" t="str">
            <v>00013</v>
          </cell>
          <cell r="B412" t="str">
            <v>Southwestern Public Service Co</v>
          </cell>
          <cell r="C412" t="str">
            <v>618300</v>
          </cell>
          <cell r="D412" t="str">
            <v>OUT-Fuel Handling-NonLabor</v>
          </cell>
          <cell r="E412">
            <v>-0.19</v>
          </cell>
        </row>
        <row r="413">
          <cell r="A413" t="str">
            <v>00013</v>
          </cell>
          <cell r="B413" t="str">
            <v>Southwestern Public Service Co</v>
          </cell>
          <cell r="C413" t="str">
            <v>618420</v>
          </cell>
          <cell r="D413" t="str">
            <v>DIR-Fuel Procurement-Labor</v>
          </cell>
          <cell r="E413">
            <v>264424.87</v>
          </cell>
        </row>
        <row r="414">
          <cell r="A414" t="str">
            <v>00013</v>
          </cell>
          <cell r="B414" t="str">
            <v>Southwestern Public Service Co</v>
          </cell>
          <cell r="C414" t="str">
            <v>618420</v>
          </cell>
          <cell r="D414" t="str">
            <v>IND-Fuel Procurement-Labor</v>
          </cell>
          <cell r="E414">
            <v>35005.9</v>
          </cell>
        </row>
        <row r="415">
          <cell r="A415" t="str">
            <v>00013</v>
          </cell>
          <cell r="B415" t="str">
            <v>Southwestern Public Service Co</v>
          </cell>
          <cell r="C415" t="str">
            <v>618450</v>
          </cell>
          <cell r="D415" t="str">
            <v>DIR-Fuel Procurement-NonLabor</v>
          </cell>
          <cell r="E415">
            <v>60390.5</v>
          </cell>
        </row>
        <row r="416">
          <cell r="A416" t="str">
            <v>00013</v>
          </cell>
          <cell r="B416" t="str">
            <v>Southwestern Public Service Co</v>
          </cell>
          <cell r="C416" t="str">
            <v>618450</v>
          </cell>
          <cell r="D416" t="str">
            <v>IND-Fuel Procurement-NonLabor</v>
          </cell>
          <cell r="E416">
            <v>15294.39</v>
          </cell>
        </row>
        <row r="417">
          <cell r="A417" t="str">
            <v>00013</v>
          </cell>
          <cell r="B417" t="str">
            <v>Southwestern Public Service Co</v>
          </cell>
          <cell r="C417" t="str">
            <v>618500</v>
          </cell>
          <cell r="D417" t="str">
            <v>Steam from other Sources</v>
          </cell>
          <cell r="E417">
            <v>2521295.63</v>
          </cell>
        </row>
        <row r="418">
          <cell r="A418" t="str">
            <v>00013</v>
          </cell>
          <cell r="B418" t="str">
            <v>Southwestern Public Service Co</v>
          </cell>
          <cell r="C418" t="str">
            <v>619000</v>
          </cell>
          <cell r="D418" t="str">
            <v>Defrd Elec Generation Costs</v>
          </cell>
          <cell r="E418">
            <v>113745239.08</v>
          </cell>
        </row>
        <row r="419">
          <cell r="A419" t="str">
            <v>00013</v>
          </cell>
          <cell r="B419" t="str">
            <v>Southwestern Public Service Co</v>
          </cell>
          <cell r="C419" t="str">
            <v>619500</v>
          </cell>
          <cell r="D419" t="str">
            <v>Unbilled Deferred Purchse Pwr</v>
          </cell>
          <cell r="E419">
            <v>30386775.039999999</v>
          </cell>
        </row>
        <row r="420">
          <cell r="A420" t="str">
            <v>00013</v>
          </cell>
          <cell r="B420" t="str">
            <v>Southwestern Public Service Co</v>
          </cell>
          <cell r="C420" t="str">
            <v>631000</v>
          </cell>
          <cell r="D420" t="str">
            <v>Pur Pwr-Demand</v>
          </cell>
          <cell r="E420">
            <v>19666346.890000001</v>
          </cell>
        </row>
        <row r="421">
          <cell r="A421" t="str">
            <v>00013</v>
          </cell>
          <cell r="B421" t="str">
            <v>Southwestern Public Service Co</v>
          </cell>
          <cell r="C421" t="str">
            <v>632000</v>
          </cell>
          <cell r="D421" t="str">
            <v>Pur Pwr-Energy</v>
          </cell>
          <cell r="E421">
            <v>148322510.15000001</v>
          </cell>
        </row>
        <row r="422">
          <cell r="A422" t="str">
            <v>00013</v>
          </cell>
          <cell r="B422" t="str">
            <v>Southwestern Public Service Co</v>
          </cell>
          <cell r="C422" t="str">
            <v>638100</v>
          </cell>
          <cell r="D422" t="str">
            <v>Wheeling - Retail Purchases</v>
          </cell>
          <cell r="E422">
            <v>1343608.91</v>
          </cell>
        </row>
        <row r="423">
          <cell r="A423" t="str">
            <v>00013</v>
          </cell>
          <cell r="B423" t="str">
            <v>Southwestern Public Service Co</v>
          </cell>
          <cell r="C423" t="str">
            <v>638200</v>
          </cell>
          <cell r="D423" t="str">
            <v>Wheeling - Resale ST</v>
          </cell>
          <cell r="E423">
            <v>426714.47</v>
          </cell>
        </row>
        <row r="424">
          <cell r="A424" t="str">
            <v>00013</v>
          </cell>
          <cell r="B424" t="str">
            <v>Southwestern Public Service Co</v>
          </cell>
          <cell r="C424" t="str">
            <v>638250</v>
          </cell>
          <cell r="D424" t="str">
            <v>Wheeling-Resale LT</v>
          </cell>
          <cell r="E424">
            <v>21831608.059999999</v>
          </cell>
        </row>
        <row r="425">
          <cell r="A425" t="str">
            <v>00013</v>
          </cell>
          <cell r="B425" t="str">
            <v>Southwestern Public Service Co</v>
          </cell>
          <cell r="C425" t="str">
            <v>638255</v>
          </cell>
          <cell r="D425" t="str">
            <v>System Wheeling</v>
          </cell>
          <cell r="E425">
            <v>1376727.26</v>
          </cell>
        </row>
        <row r="426">
          <cell r="A426" t="str">
            <v>00013</v>
          </cell>
          <cell r="B426" t="str">
            <v>Southwestern Public Service Co</v>
          </cell>
          <cell r="C426" t="str">
            <v>711142</v>
          </cell>
          <cell r="D426" t="str">
            <v>DIR-Productive Labor</v>
          </cell>
          <cell r="E426">
            <v>20613629.02</v>
          </cell>
        </row>
        <row r="427">
          <cell r="A427" t="str">
            <v>00013</v>
          </cell>
          <cell r="B427" t="str">
            <v>Southwestern Public Service Co</v>
          </cell>
          <cell r="C427" t="str">
            <v>711142</v>
          </cell>
          <cell r="D427" t="str">
            <v>IND-Productive Labor</v>
          </cell>
          <cell r="E427">
            <v>3061295.42</v>
          </cell>
        </row>
        <row r="428">
          <cell r="A428" t="str">
            <v>00013</v>
          </cell>
          <cell r="B428" t="str">
            <v>Southwestern Public Service Co</v>
          </cell>
          <cell r="C428" t="str">
            <v>711142</v>
          </cell>
          <cell r="D428" t="str">
            <v>OUT-Productive Labor</v>
          </cell>
          <cell r="E428">
            <v>-7939002.8899999997</v>
          </cell>
        </row>
        <row r="429">
          <cell r="A429" t="str">
            <v>00013</v>
          </cell>
          <cell r="B429" t="str">
            <v>Southwestern Public Service Co</v>
          </cell>
          <cell r="C429" t="str">
            <v>711142</v>
          </cell>
          <cell r="D429" t="str">
            <v>Productive Labor</v>
          </cell>
          <cell r="E429">
            <v>34486525.619999997</v>
          </cell>
        </row>
        <row r="430">
          <cell r="A430" t="str">
            <v>00013</v>
          </cell>
          <cell r="B430" t="str">
            <v>Southwestern Public Service Co</v>
          </cell>
          <cell r="C430" t="str">
            <v>711143</v>
          </cell>
          <cell r="D430" t="str">
            <v>DIR-Reg Labor Loading-NonProd</v>
          </cell>
          <cell r="E430">
            <v>2546697.84</v>
          </cell>
        </row>
        <row r="431">
          <cell r="A431" t="str">
            <v>00013</v>
          </cell>
          <cell r="B431" t="str">
            <v>Southwestern Public Service Co</v>
          </cell>
          <cell r="C431" t="str">
            <v>711143</v>
          </cell>
          <cell r="D431" t="str">
            <v>IND-Reg Labor Loading-NonProd</v>
          </cell>
          <cell r="E431">
            <v>1736416.9</v>
          </cell>
        </row>
        <row r="432">
          <cell r="A432" t="str">
            <v>00013</v>
          </cell>
          <cell r="B432" t="str">
            <v>Southwestern Public Service Co</v>
          </cell>
          <cell r="C432" t="str">
            <v>711143</v>
          </cell>
          <cell r="D432" t="str">
            <v>OUT-Reg Labor Loading-NonProd</v>
          </cell>
          <cell r="E432">
            <v>-1784083.81</v>
          </cell>
        </row>
        <row r="433">
          <cell r="A433" t="str">
            <v>00013</v>
          </cell>
          <cell r="B433" t="str">
            <v>Southwestern Public Service Co</v>
          </cell>
          <cell r="C433" t="str">
            <v>711143</v>
          </cell>
          <cell r="D433" t="str">
            <v>Reg Labor Loading-NonProductiv</v>
          </cell>
          <cell r="E433">
            <v>6386073.21</v>
          </cell>
        </row>
        <row r="434">
          <cell r="A434" t="str">
            <v>00013</v>
          </cell>
          <cell r="B434" t="str">
            <v>Southwestern Public Service Co</v>
          </cell>
          <cell r="C434" t="str">
            <v>711144</v>
          </cell>
          <cell r="D434" t="str">
            <v>DIR-Reg Labor Loading-Pension</v>
          </cell>
          <cell r="E434">
            <v>6808753.7999999998</v>
          </cell>
        </row>
        <row r="435">
          <cell r="A435" t="str">
            <v>00013</v>
          </cell>
          <cell r="B435" t="str">
            <v>Southwestern Public Service Co</v>
          </cell>
          <cell r="C435" t="str">
            <v>711144</v>
          </cell>
          <cell r="D435" t="str">
            <v>IND-Reg Labor Loading-Pension</v>
          </cell>
          <cell r="E435">
            <v>859678.65</v>
          </cell>
        </row>
        <row r="436">
          <cell r="A436" t="str">
            <v>00013</v>
          </cell>
          <cell r="B436" t="str">
            <v>Southwestern Public Service Co</v>
          </cell>
          <cell r="C436" t="str">
            <v>711144</v>
          </cell>
          <cell r="D436" t="str">
            <v>OUT-Reg Labor Loading-Pension</v>
          </cell>
          <cell r="E436">
            <v>-1265932.95</v>
          </cell>
        </row>
        <row r="437">
          <cell r="A437" t="str">
            <v>00013</v>
          </cell>
          <cell r="B437" t="str">
            <v>Southwestern Public Service Co</v>
          </cell>
          <cell r="C437" t="str">
            <v>711144</v>
          </cell>
          <cell r="D437" t="str">
            <v>Reg Labor Loading-Pension</v>
          </cell>
          <cell r="E437">
            <v>-5307181.79</v>
          </cell>
        </row>
        <row r="438">
          <cell r="A438" t="str">
            <v>00013</v>
          </cell>
          <cell r="B438" t="str">
            <v>Southwestern Public Service Co</v>
          </cell>
          <cell r="C438" t="str">
            <v>711145</v>
          </cell>
          <cell r="D438" t="str">
            <v>DIR-Reg Labor Loading-Insurnce</v>
          </cell>
          <cell r="E438">
            <v>0</v>
          </cell>
        </row>
        <row r="439">
          <cell r="A439" t="str">
            <v>00013</v>
          </cell>
          <cell r="B439" t="str">
            <v>Southwestern Public Service Co</v>
          </cell>
          <cell r="C439" t="str">
            <v>711145</v>
          </cell>
          <cell r="D439" t="str">
            <v>IND-Reg Labor Loading-Insurnce</v>
          </cell>
          <cell r="E439">
            <v>0</v>
          </cell>
        </row>
        <row r="440">
          <cell r="A440" t="str">
            <v>00013</v>
          </cell>
          <cell r="B440" t="str">
            <v>Southwestern Public Service Co</v>
          </cell>
          <cell r="C440" t="str">
            <v>711146</v>
          </cell>
          <cell r="D440" t="str">
            <v>Reg Labor Loading-Taxes</v>
          </cell>
          <cell r="E440">
            <v>-1194155.8600000001</v>
          </cell>
        </row>
        <row r="441">
          <cell r="A441" t="str">
            <v>00013</v>
          </cell>
          <cell r="B441" t="str">
            <v>Southwestern Public Service Co</v>
          </cell>
          <cell r="C441" t="str">
            <v>711146</v>
          </cell>
          <cell r="D441" t="str">
            <v>DIR-Reg Labor Loading-Taxes</v>
          </cell>
          <cell r="E441">
            <v>2323493.0499999998</v>
          </cell>
        </row>
        <row r="442">
          <cell r="A442" t="str">
            <v>00013</v>
          </cell>
          <cell r="B442" t="str">
            <v>Southwestern Public Service Co</v>
          </cell>
          <cell r="C442" t="str">
            <v>711146</v>
          </cell>
          <cell r="D442" t="str">
            <v>IND-Reg Labor Loading-Taxes</v>
          </cell>
          <cell r="E442">
            <v>260698.89</v>
          </cell>
        </row>
        <row r="443">
          <cell r="A443" t="str">
            <v>00013</v>
          </cell>
          <cell r="B443" t="str">
            <v>Southwestern Public Service Co</v>
          </cell>
          <cell r="C443" t="str">
            <v>711146</v>
          </cell>
          <cell r="D443" t="str">
            <v>OUT-Reg Labor Loading-Taxes</v>
          </cell>
          <cell r="E443">
            <v>-1004754.48</v>
          </cell>
        </row>
        <row r="444">
          <cell r="A444" t="str">
            <v>00013</v>
          </cell>
          <cell r="B444" t="str">
            <v>Southwestern Public Service Co</v>
          </cell>
          <cell r="C444" t="str">
            <v>711147</v>
          </cell>
          <cell r="D444" t="str">
            <v>DIR-Reg Labor PITS Translation</v>
          </cell>
          <cell r="E444">
            <v>27589.32</v>
          </cell>
        </row>
        <row r="445">
          <cell r="A445" t="str">
            <v>00013</v>
          </cell>
          <cell r="B445" t="str">
            <v>Southwestern Public Service Co</v>
          </cell>
          <cell r="C445" t="str">
            <v>711147</v>
          </cell>
          <cell r="D445" t="str">
            <v>IND-Reg Labor PITS Translation</v>
          </cell>
          <cell r="E445">
            <v>179671.38</v>
          </cell>
        </row>
        <row r="446">
          <cell r="A446" t="str">
            <v>00013</v>
          </cell>
          <cell r="B446" t="str">
            <v>Southwestern Public Service Co</v>
          </cell>
          <cell r="C446" t="str">
            <v>711147</v>
          </cell>
          <cell r="D446" t="str">
            <v>Reg Labor PITS Translation</v>
          </cell>
          <cell r="E446">
            <v>0</v>
          </cell>
        </row>
        <row r="447">
          <cell r="A447" t="str">
            <v>00013</v>
          </cell>
          <cell r="B447" t="str">
            <v>Southwestern Public Service Co</v>
          </cell>
          <cell r="C447" t="str">
            <v>711148</v>
          </cell>
          <cell r="D447" t="str">
            <v>DIR-Reg Lab Load-Rents</v>
          </cell>
          <cell r="E447">
            <v>767519.93</v>
          </cell>
        </row>
        <row r="448">
          <cell r="A448" t="str">
            <v>00013</v>
          </cell>
          <cell r="B448" t="str">
            <v>Southwestern Public Service Co</v>
          </cell>
          <cell r="C448" t="str">
            <v>711148</v>
          </cell>
          <cell r="D448" t="str">
            <v>IND-Reg Lab Load-Rents</v>
          </cell>
          <cell r="E448">
            <v>167987.16</v>
          </cell>
        </row>
        <row r="449">
          <cell r="A449" t="str">
            <v>00013</v>
          </cell>
          <cell r="B449" t="str">
            <v>Southwestern Public Service Co</v>
          </cell>
          <cell r="C449" t="str">
            <v>711148</v>
          </cell>
          <cell r="D449" t="str">
            <v>OUT-Reg Lab Load-Rents</v>
          </cell>
          <cell r="E449">
            <v>0</v>
          </cell>
        </row>
        <row r="450">
          <cell r="A450" t="str">
            <v>00013</v>
          </cell>
          <cell r="B450" t="str">
            <v>Southwestern Public Service Co</v>
          </cell>
          <cell r="C450" t="str">
            <v>711149</v>
          </cell>
          <cell r="D450" t="str">
            <v>DIR-Reg Lab Load-Inj &amp; Dam</v>
          </cell>
          <cell r="E450">
            <v>152422.26</v>
          </cell>
        </row>
        <row r="451">
          <cell r="A451" t="str">
            <v>00013</v>
          </cell>
          <cell r="B451" t="str">
            <v>Southwestern Public Service Co</v>
          </cell>
          <cell r="C451" t="str">
            <v>711149</v>
          </cell>
          <cell r="D451" t="str">
            <v>IND-Reg Lab Load-Inj &amp; Dam</v>
          </cell>
          <cell r="E451">
            <v>-73391.16</v>
          </cell>
        </row>
        <row r="452">
          <cell r="A452" t="str">
            <v>00013</v>
          </cell>
          <cell r="B452" t="str">
            <v>Southwestern Public Service Co</v>
          </cell>
          <cell r="C452" t="str">
            <v>711149</v>
          </cell>
          <cell r="D452" t="str">
            <v>OUT-Reg Lab Load-Inj &amp; Dam</v>
          </cell>
          <cell r="E452">
            <v>0</v>
          </cell>
        </row>
        <row r="453">
          <cell r="A453" t="str">
            <v>00013</v>
          </cell>
          <cell r="B453" t="str">
            <v>Southwestern Public Service Co</v>
          </cell>
          <cell r="C453" t="str">
            <v>711149</v>
          </cell>
          <cell r="D453" t="str">
            <v>Reg Labor Loading-Inj &amp; Dam</v>
          </cell>
          <cell r="E453">
            <v>0.08</v>
          </cell>
        </row>
        <row r="454">
          <cell r="A454" t="str">
            <v>00013</v>
          </cell>
          <cell r="B454" t="str">
            <v>Southwestern Public Service Co</v>
          </cell>
          <cell r="C454" t="str">
            <v>711190</v>
          </cell>
          <cell r="D454" t="str">
            <v>DIR-Overtime</v>
          </cell>
          <cell r="E454">
            <v>1730135.57</v>
          </cell>
        </row>
        <row r="455">
          <cell r="A455" t="str">
            <v>00013</v>
          </cell>
          <cell r="B455" t="str">
            <v>Southwestern Public Service Co</v>
          </cell>
          <cell r="C455" t="str">
            <v>711190</v>
          </cell>
          <cell r="D455" t="str">
            <v>IND-Overtime</v>
          </cell>
          <cell r="E455">
            <v>23021.68</v>
          </cell>
        </row>
        <row r="456">
          <cell r="A456" t="str">
            <v>00013</v>
          </cell>
          <cell r="B456" t="str">
            <v>Southwestern Public Service Co</v>
          </cell>
          <cell r="C456" t="str">
            <v>711190</v>
          </cell>
          <cell r="D456" t="str">
            <v>OUT-Overtime</v>
          </cell>
          <cell r="E456">
            <v>-1629874.43</v>
          </cell>
        </row>
        <row r="457">
          <cell r="A457" t="str">
            <v>00013</v>
          </cell>
          <cell r="B457" t="str">
            <v>Southwestern Public Service Co</v>
          </cell>
          <cell r="C457" t="str">
            <v>711190</v>
          </cell>
          <cell r="D457" t="str">
            <v>Overtime</v>
          </cell>
          <cell r="E457">
            <v>4185359.1</v>
          </cell>
        </row>
        <row r="458">
          <cell r="A458" t="str">
            <v>00013</v>
          </cell>
          <cell r="B458" t="str">
            <v>Southwestern Public Service Co</v>
          </cell>
          <cell r="C458" t="str">
            <v>711230</v>
          </cell>
          <cell r="D458" t="str">
            <v>DIR-Incentive</v>
          </cell>
          <cell r="E458">
            <v>833500</v>
          </cell>
        </row>
        <row r="459">
          <cell r="A459" t="str">
            <v>00013</v>
          </cell>
          <cell r="B459" t="str">
            <v>Southwestern Public Service Co</v>
          </cell>
          <cell r="C459" t="str">
            <v>711230</v>
          </cell>
          <cell r="D459" t="str">
            <v>IND-Incentive</v>
          </cell>
          <cell r="E459">
            <v>1081.04</v>
          </cell>
        </row>
        <row r="460">
          <cell r="A460" t="str">
            <v>00013</v>
          </cell>
          <cell r="B460" t="str">
            <v>Southwestern Public Service Co</v>
          </cell>
          <cell r="C460" t="str">
            <v>711230</v>
          </cell>
          <cell r="D460" t="str">
            <v>Incentive</v>
          </cell>
          <cell r="E460">
            <v>10378.51</v>
          </cell>
        </row>
        <row r="461">
          <cell r="A461" t="str">
            <v>00013</v>
          </cell>
          <cell r="B461" t="str">
            <v>Southwestern Public Service Co</v>
          </cell>
          <cell r="C461" t="str">
            <v>711270</v>
          </cell>
          <cell r="D461" t="str">
            <v>DIR-Other Compensation</v>
          </cell>
          <cell r="E461">
            <v>838858.26</v>
          </cell>
        </row>
        <row r="462">
          <cell r="A462" t="str">
            <v>00013</v>
          </cell>
          <cell r="B462" t="str">
            <v>Southwestern Public Service Co</v>
          </cell>
          <cell r="C462" t="str">
            <v>711270</v>
          </cell>
          <cell r="D462" t="str">
            <v>IND-Other Compensation</v>
          </cell>
          <cell r="E462">
            <v>152982.72</v>
          </cell>
        </row>
        <row r="463">
          <cell r="A463" t="str">
            <v>00013</v>
          </cell>
          <cell r="B463" t="str">
            <v>Southwestern Public Service Co</v>
          </cell>
          <cell r="C463" t="str">
            <v>711270</v>
          </cell>
          <cell r="D463" t="str">
            <v>OUT-Other Compensation</v>
          </cell>
          <cell r="E463">
            <v>-26803.85</v>
          </cell>
        </row>
        <row r="464">
          <cell r="A464" t="str">
            <v>00013</v>
          </cell>
          <cell r="B464" t="str">
            <v>Southwestern Public Service Co</v>
          </cell>
          <cell r="C464" t="str">
            <v>711270</v>
          </cell>
          <cell r="D464" t="str">
            <v>Other Compensation</v>
          </cell>
          <cell r="E464">
            <v>317311.13</v>
          </cell>
        </row>
        <row r="465">
          <cell r="A465" t="str">
            <v>00013</v>
          </cell>
          <cell r="B465" t="str">
            <v>Southwestern Public Service Co</v>
          </cell>
          <cell r="C465" t="str">
            <v>712110</v>
          </cell>
          <cell r="D465" t="str">
            <v>Contract Labor</v>
          </cell>
          <cell r="E465">
            <v>13414787.23</v>
          </cell>
        </row>
        <row r="466">
          <cell r="A466" t="str">
            <v>00013</v>
          </cell>
          <cell r="B466" t="str">
            <v>Southwestern Public Service Co</v>
          </cell>
          <cell r="C466" t="str">
            <v>712110</v>
          </cell>
          <cell r="D466" t="str">
            <v>DIR-Contract Labor</v>
          </cell>
          <cell r="E466">
            <v>7202999.9299999997</v>
          </cell>
        </row>
        <row r="467">
          <cell r="A467" t="str">
            <v>00013</v>
          </cell>
          <cell r="B467" t="str">
            <v>Southwestern Public Service Co</v>
          </cell>
          <cell r="C467" t="str">
            <v>712110</v>
          </cell>
          <cell r="D467" t="str">
            <v>IND-Contract Labor</v>
          </cell>
          <cell r="E467">
            <v>1245736.93</v>
          </cell>
        </row>
        <row r="468">
          <cell r="A468" t="str">
            <v>00013</v>
          </cell>
          <cell r="B468" t="str">
            <v>Southwestern Public Service Co</v>
          </cell>
          <cell r="C468" t="str">
            <v>712110</v>
          </cell>
          <cell r="D468" t="str">
            <v>OUT-Contract Labor</v>
          </cell>
          <cell r="E468">
            <v>-5041291.2699999996</v>
          </cell>
        </row>
        <row r="469">
          <cell r="A469" t="str">
            <v>00013</v>
          </cell>
          <cell r="B469" t="str">
            <v>Southwestern Public Service Co</v>
          </cell>
          <cell r="C469" t="str">
            <v>713000</v>
          </cell>
          <cell r="D469" t="str">
            <v>Consulting</v>
          </cell>
          <cell r="E469">
            <v>920019.05</v>
          </cell>
        </row>
        <row r="470">
          <cell r="A470" t="str">
            <v>00013</v>
          </cell>
          <cell r="B470" t="str">
            <v>Southwestern Public Service Co</v>
          </cell>
          <cell r="C470" t="str">
            <v>713000</v>
          </cell>
          <cell r="D470" t="str">
            <v>DIR-Consulting</v>
          </cell>
          <cell r="E470">
            <v>2042841.46</v>
          </cell>
        </row>
        <row r="471">
          <cell r="A471" t="str">
            <v>00013</v>
          </cell>
          <cell r="B471" t="str">
            <v>Southwestern Public Service Co</v>
          </cell>
          <cell r="C471" t="str">
            <v>713000</v>
          </cell>
          <cell r="D471" t="str">
            <v>IND-Consulting</v>
          </cell>
          <cell r="E471">
            <v>1423047.55</v>
          </cell>
        </row>
        <row r="472">
          <cell r="A472" t="str">
            <v>00013</v>
          </cell>
          <cell r="B472" t="str">
            <v>Southwestern Public Service Co</v>
          </cell>
          <cell r="C472" t="str">
            <v>713000</v>
          </cell>
          <cell r="D472" t="str">
            <v>OUT-Consulting</v>
          </cell>
          <cell r="E472">
            <v>-354802.93</v>
          </cell>
        </row>
        <row r="473">
          <cell r="A473" t="str">
            <v>00013</v>
          </cell>
          <cell r="B473" t="str">
            <v>Southwestern Public Service Co</v>
          </cell>
          <cell r="C473" t="str">
            <v>713100</v>
          </cell>
          <cell r="D473" t="str">
            <v>Consulting-Outside Legal</v>
          </cell>
          <cell r="E473">
            <v>837069.88</v>
          </cell>
        </row>
        <row r="474">
          <cell r="A474" t="str">
            <v>00013</v>
          </cell>
          <cell r="B474" t="str">
            <v>Southwestern Public Service Co</v>
          </cell>
          <cell r="C474" t="str">
            <v>714000</v>
          </cell>
          <cell r="D474" t="str">
            <v>DIR-Materials</v>
          </cell>
          <cell r="E474">
            <v>5765746.2699999996</v>
          </cell>
        </row>
        <row r="475">
          <cell r="A475" t="str">
            <v>00013</v>
          </cell>
          <cell r="B475" t="str">
            <v>Southwestern Public Service Co</v>
          </cell>
          <cell r="C475" t="str">
            <v>714000</v>
          </cell>
          <cell r="D475" t="str">
            <v>IND-Materials</v>
          </cell>
          <cell r="E475">
            <v>939838.69</v>
          </cell>
        </row>
        <row r="476">
          <cell r="A476" t="str">
            <v>00013</v>
          </cell>
          <cell r="B476" t="str">
            <v>Southwestern Public Service Co</v>
          </cell>
          <cell r="C476" t="str">
            <v>714000</v>
          </cell>
          <cell r="D476" t="str">
            <v>Materials</v>
          </cell>
          <cell r="E476">
            <v>16189029.449999999</v>
          </cell>
        </row>
        <row r="477">
          <cell r="A477" t="str">
            <v>00013</v>
          </cell>
          <cell r="B477" t="str">
            <v>Southwestern Public Service Co</v>
          </cell>
          <cell r="C477" t="str">
            <v>714000</v>
          </cell>
          <cell r="D477" t="str">
            <v>OUT-Materials</v>
          </cell>
          <cell r="E477">
            <v>-5151369.8600000003</v>
          </cell>
        </row>
        <row r="478">
          <cell r="A478" t="str">
            <v>00013</v>
          </cell>
          <cell r="B478" t="str">
            <v>Southwestern Public Service Co</v>
          </cell>
          <cell r="C478" t="str">
            <v>715200</v>
          </cell>
          <cell r="D478" t="str">
            <v>DIR-IT Hardware Purchases</v>
          </cell>
          <cell r="E478">
            <v>16737.669999999998</v>
          </cell>
        </row>
        <row r="479">
          <cell r="A479" t="str">
            <v>00013</v>
          </cell>
          <cell r="B479" t="str">
            <v>Southwestern Public Service Co</v>
          </cell>
          <cell r="C479" t="str">
            <v>715200</v>
          </cell>
          <cell r="D479" t="str">
            <v>IND-IT Hardware Purchase</v>
          </cell>
          <cell r="E479">
            <v>44825.29</v>
          </cell>
        </row>
        <row r="480">
          <cell r="A480" t="str">
            <v>00013</v>
          </cell>
          <cell r="B480" t="str">
            <v>Southwestern Public Service Co</v>
          </cell>
          <cell r="C480" t="str">
            <v>715200</v>
          </cell>
          <cell r="D480" t="str">
            <v>IT Hardware Purchases</v>
          </cell>
          <cell r="E480">
            <v>64868.54</v>
          </cell>
        </row>
        <row r="481">
          <cell r="A481" t="str">
            <v>00013</v>
          </cell>
          <cell r="B481" t="str">
            <v>Southwestern Public Service Co</v>
          </cell>
          <cell r="C481" t="str">
            <v>715200</v>
          </cell>
          <cell r="D481" t="str">
            <v>OUT-IT Hardware Purchases</v>
          </cell>
          <cell r="E481">
            <v>-2000.88</v>
          </cell>
        </row>
        <row r="482">
          <cell r="A482" t="str">
            <v>00013</v>
          </cell>
          <cell r="B482" t="str">
            <v>Southwestern Public Service Co</v>
          </cell>
          <cell r="C482" t="str">
            <v>715300</v>
          </cell>
          <cell r="D482" t="str">
            <v>DIR-Software Purchases</v>
          </cell>
          <cell r="E482">
            <v>40324.160000000003</v>
          </cell>
        </row>
        <row r="483">
          <cell r="A483" t="str">
            <v>00013</v>
          </cell>
          <cell r="B483" t="str">
            <v>Southwestern Public Service Co</v>
          </cell>
          <cell r="C483" t="str">
            <v>715300</v>
          </cell>
          <cell r="D483" t="str">
            <v>IND-Software Purchases</v>
          </cell>
          <cell r="E483">
            <v>36296.449999999997</v>
          </cell>
        </row>
        <row r="484">
          <cell r="A484" t="str">
            <v>00013</v>
          </cell>
          <cell r="B484" t="str">
            <v>Southwestern Public Service Co</v>
          </cell>
          <cell r="C484" t="str">
            <v>715300</v>
          </cell>
          <cell r="D484" t="str">
            <v>OUT-Software Purchases</v>
          </cell>
          <cell r="E484">
            <v>-31.07</v>
          </cell>
        </row>
        <row r="485">
          <cell r="A485" t="str">
            <v>00013</v>
          </cell>
          <cell r="B485" t="str">
            <v>Southwestern Public Service Co</v>
          </cell>
          <cell r="C485" t="str">
            <v>715300</v>
          </cell>
          <cell r="D485" t="str">
            <v>Software Purchases</v>
          </cell>
          <cell r="E485">
            <v>9764.59</v>
          </cell>
        </row>
        <row r="486">
          <cell r="A486" t="str">
            <v>00013</v>
          </cell>
          <cell r="B486" t="str">
            <v>Southwestern Public Service Co</v>
          </cell>
          <cell r="C486" t="str">
            <v>715500</v>
          </cell>
          <cell r="D486" t="str">
            <v>IND-Software Maintenance</v>
          </cell>
          <cell r="E486">
            <v>2863.63</v>
          </cell>
        </row>
        <row r="487">
          <cell r="A487" t="str">
            <v>00013</v>
          </cell>
          <cell r="B487" t="str">
            <v>Southwestern Public Service Co</v>
          </cell>
          <cell r="C487" t="str">
            <v>715600</v>
          </cell>
          <cell r="D487" t="str">
            <v>DIR-Personal Commun Devices</v>
          </cell>
          <cell r="E487">
            <v>541871.06000000006</v>
          </cell>
        </row>
        <row r="488">
          <cell r="A488" t="str">
            <v>00013</v>
          </cell>
          <cell r="B488" t="str">
            <v>Southwestern Public Service Co</v>
          </cell>
          <cell r="C488" t="str">
            <v>715600</v>
          </cell>
          <cell r="D488" t="str">
            <v>IND-Personal Commun Devices</v>
          </cell>
          <cell r="E488">
            <v>422120.45</v>
          </cell>
        </row>
        <row r="489">
          <cell r="A489" t="str">
            <v>00013</v>
          </cell>
          <cell r="B489" t="str">
            <v>Southwestern Public Service Co</v>
          </cell>
          <cell r="C489" t="str">
            <v>715600</v>
          </cell>
          <cell r="D489" t="str">
            <v>OUT-Personal Commun Devices</v>
          </cell>
          <cell r="E489">
            <v>-2619.29</v>
          </cell>
        </row>
        <row r="490">
          <cell r="A490" t="str">
            <v>00013</v>
          </cell>
          <cell r="B490" t="str">
            <v>Southwestern Public Service Co</v>
          </cell>
          <cell r="C490" t="str">
            <v>715600</v>
          </cell>
          <cell r="D490" t="str">
            <v>Personal Communication Devices</v>
          </cell>
          <cell r="E490">
            <v>1457859.85</v>
          </cell>
        </row>
        <row r="491">
          <cell r="A491" t="str">
            <v>00013</v>
          </cell>
          <cell r="B491" t="str">
            <v>Southwestern Public Service Co</v>
          </cell>
          <cell r="C491" t="str">
            <v>715700</v>
          </cell>
          <cell r="D491" t="str">
            <v>IND-Special Circuits or Ntwrks</v>
          </cell>
          <cell r="E491">
            <v>470.16</v>
          </cell>
        </row>
        <row r="492">
          <cell r="A492" t="str">
            <v>00013</v>
          </cell>
          <cell r="B492" t="str">
            <v>Southwestern Public Service Co</v>
          </cell>
          <cell r="C492" t="str">
            <v>715800</v>
          </cell>
          <cell r="D492" t="str">
            <v>DIR-Data Center</v>
          </cell>
          <cell r="E492">
            <v>6875445.6100000003</v>
          </cell>
        </row>
        <row r="493">
          <cell r="A493" t="str">
            <v>00013</v>
          </cell>
          <cell r="B493" t="str">
            <v>Southwestern Public Service Co</v>
          </cell>
          <cell r="C493" t="str">
            <v>715800</v>
          </cell>
          <cell r="D493" t="str">
            <v>Data Center</v>
          </cell>
          <cell r="E493">
            <v>840813.65</v>
          </cell>
        </row>
        <row r="494">
          <cell r="A494" t="str">
            <v>00013</v>
          </cell>
          <cell r="B494" t="str">
            <v>Southwestern Public Service Co</v>
          </cell>
          <cell r="C494" t="str">
            <v>715800</v>
          </cell>
          <cell r="D494" t="str">
            <v>IND-Data Center</v>
          </cell>
          <cell r="E494">
            <v>3777375.97</v>
          </cell>
        </row>
        <row r="495">
          <cell r="A495" t="str">
            <v>00013</v>
          </cell>
          <cell r="B495" t="str">
            <v>Southwestern Public Service Co</v>
          </cell>
          <cell r="C495" t="str">
            <v>715800</v>
          </cell>
          <cell r="D495" t="str">
            <v>OUT-Data Center</v>
          </cell>
          <cell r="E495">
            <v>-84.07</v>
          </cell>
        </row>
        <row r="496">
          <cell r="A496" t="str">
            <v>00013</v>
          </cell>
          <cell r="B496" t="str">
            <v>Southwestern Public Service Co</v>
          </cell>
          <cell r="C496" t="str">
            <v>721000</v>
          </cell>
          <cell r="D496" t="str">
            <v>DIR-Employee Expenses</v>
          </cell>
          <cell r="E496">
            <v>1978927.24</v>
          </cell>
        </row>
        <row r="497">
          <cell r="A497" t="str">
            <v>00013</v>
          </cell>
          <cell r="B497" t="str">
            <v>Southwestern Public Service Co</v>
          </cell>
          <cell r="C497" t="str">
            <v>721000</v>
          </cell>
          <cell r="D497" t="str">
            <v>Employee Expenses</v>
          </cell>
          <cell r="E497">
            <v>1658003.17</v>
          </cell>
        </row>
        <row r="498">
          <cell r="A498" t="str">
            <v>00013</v>
          </cell>
          <cell r="B498" t="str">
            <v>Southwestern Public Service Co</v>
          </cell>
          <cell r="C498" t="str">
            <v>721000</v>
          </cell>
          <cell r="D498" t="str">
            <v>IND-Employee Expenses</v>
          </cell>
          <cell r="E498">
            <v>1739523.92</v>
          </cell>
        </row>
        <row r="499">
          <cell r="A499" t="str">
            <v>00013</v>
          </cell>
          <cell r="B499" t="str">
            <v>Southwestern Public Service Co</v>
          </cell>
          <cell r="C499" t="str">
            <v>721000</v>
          </cell>
          <cell r="D499" t="str">
            <v>OUT-Employee Expenses</v>
          </cell>
          <cell r="E499">
            <v>-328670.5</v>
          </cell>
        </row>
        <row r="500">
          <cell r="A500" t="str">
            <v>00013</v>
          </cell>
          <cell r="B500" t="str">
            <v>Southwestern Public Service Co</v>
          </cell>
          <cell r="C500" t="str">
            <v>722000</v>
          </cell>
          <cell r="D500" t="str">
            <v>DIR-Transportation Fleet Cost</v>
          </cell>
          <cell r="E500">
            <v>1048074.96</v>
          </cell>
        </row>
        <row r="501">
          <cell r="A501" t="str">
            <v>00013</v>
          </cell>
          <cell r="B501" t="str">
            <v>Southwestern Public Service Co</v>
          </cell>
          <cell r="C501" t="str">
            <v>722000</v>
          </cell>
          <cell r="D501" t="str">
            <v>IND-Transportation Fleet</v>
          </cell>
          <cell r="E501">
            <v>26319.759999999998</v>
          </cell>
        </row>
        <row r="502">
          <cell r="A502" t="str">
            <v>00013</v>
          </cell>
          <cell r="B502" t="str">
            <v>Southwestern Public Service Co</v>
          </cell>
          <cell r="C502" t="str">
            <v>722000</v>
          </cell>
          <cell r="D502" t="str">
            <v>OUT-Transportation Fleet Cost</v>
          </cell>
          <cell r="E502">
            <v>-950170.25</v>
          </cell>
        </row>
        <row r="503">
          <cell r="A503" t="str">
            <v>00013</v>
          </cell>
          <cell r="B503" t="str">
            <v>Southwestern Public Service Co</v>
          </cell>
          <cell r="C503" t="str">
            <v>722000</v>
          </cell>
          <cell r="D503" t="str">
            <v>Transportation Fleet Cost</v>
          </cell>
          <cell r="E503">
            <v>4260689.71</v>
          </cell>
        </row>
        <row r="504">
          <cell r="A504" t="str">
            <v>00013</v>
          </cell>
          <cell r="B504" t="str">
            <v>Southwestern Public Service Co</v>
          </cell>
          <cell r="C504" t="str">
            <v>723000</v>
          </cell>
          <cell r="D504" t="str">
            <v>Dir Other Oper &amp; Mtce Exp</v>
          </cell>
          <cell r="E504">
            <v>0</v>
          </cell>
        </row>
        <row r="505">
          <cell r="A505" t="str">
            <v>00013</v>
          </cell>
          <cell r="B505" t="str">
            <v>Southwestern Public Service Co</v>
          </cell>
          <cell r="C505" t="str">
            <v>723055</v>
          </cell>
          <cell r="D505" t="str">
            <v>DIR-Fuel Handling Other Gen-NL</v>
          </cell>
          <cell r="E505">
            <v>5.0999999999999996</v>
          </cell>
        </row>
        <row r="506">
          <cell r="A506" t="str">
            <v>00013</v>
          </cell>
          <cell r="B506" t="str">
            <v>Southwestern Public Service Co</v>
          </cell>
          <cell r="C506" t="str">
            <v>723055</v>
          </cell>
          <cell r="D506" t="str">
            <v>Energy</v>
          </cell>
          <cell r="E506">
            <v>3554551.52</v>
          </cell>
        </row>
        <row r="507">
          <cell r="A507" t="str">
            <v>00013</v>
          </cell>
          <cell r="B507" t="str">
            <v>Southwestern Public Service Co</v>
          </cell>
          <cell r="C507" t="str">
            <v>723055</v>
          </cell>
          <cell r="D507" t="str">
            <v>OUT-Energy</v>
          </cell>
          <cell r="E507">
            <v>-3.61</v>
          </cell>
        </row>
        <row r="508">
          <cell r="A508" t="str">
            <v>00013</v>
          </cell>
          <cell r="B508" t="str">
            <v>Southwestern Public Service Co</v>
          </cell>
          <cell r="C508" t="str">
            <v>723060</v>
          </cell>
          <cell r="D508" t="str">
            <v>DIR - Non-Energy</v>
          </cell>
          <cell r="E508">
            <v>1.64</v>
          </cell>
        </row>
        <row r="509">
          <cell r="A509" t="str">
            <v>00013</v>
          </cell>
          <cell r="B509" t="str">
            <v>Southwestern Public Service Co</v>
          </cell>
          <cell r="C509" t="str">
            <v>723060</v>
          </cell>
          <cell r="D509" t="str">
            <v>Non-Energy</v>
          </cell>
          <cell r="E509">
            <v>-3125.44</v>
          </cell>
        </row>
        <row r="510">
          <cell r="A510" t="str">
            <v>00013</v>
          </cell>
          <cell r="B510" t="str">
            <v>Southwestern Public Service Co</v>
          </cell>
          <cell r="C510" t="str">
            <v>723060</v>
          </cell>
          <cell r="D510" t="str">
            <v>OUT-Non-Energy</v>
          </cell>
          <cell r="E510">
            <v>-1.64</v>
          </cell>
        </row>
        <row r="511">
          <cell r="A511" t="str">
            <v>00013</v>
          </cell>
          <cell r="B511" t="str">
            <v>Southwestern Public Service Co</v>
          </cell>
          <cell r="C511" t="str">
            <v>723070</v>
          </cell>
          <cell r="D511" t="str">
            <v>DIR-Misc Bad Debt Concessions</v>
          </cell>
          <cell r="E511">
            <v>702.12</v>
          </cell>
        </row>
        <row r="512">
          <cell r="A512" t="str">
            <v>00013</v>
          </cell>
          <cell r="B512" t="str">
            <v>Southwestern Public Service Co</v>
          </cell>
          <cell r="C512" t="str">
            <v>723070</v>
          </cell>
          <cell r="D512" t="str">
            <v>Misc Bad Debt-Concessions</v>
          </cell>
          <cell r="E512">
            <v>49795.34</v>
          </cell>
        </row>
        <row r="513">
          <cell r="A513" t="str">
            <v>00013</v>
          </cell>
          <cell r="B513" t="str">
            <v>Southwestern Public Service Co</v>
          </cell>
          <cell r="C513" t="str">
            <v>723070</v>
          </cell>
          <cell r="D513" t="str">
            <v>OUT-Misc Bad Debt-Concessions</v>
          </cell>
          <cell r="E513">
            <v>-702.12</v>
          </cell>
        </row>
        <row r="514">
          <cell r="A514" t="str">
            <v>00013</v>
          </cell>
          <cell r="B514" t="str">
            <v>Southwestern Public Service Co</v>
          </cell>
          <cell r="C514" t="str">
            <v>723110</v>
          </cell>
          <cell r="D514" t="str">
            <v>DIR-Space</v>
          </cell>
          <cell r="E514">
            <v>356309.73</v>
          </cell>
        </row>
        <row r="515">
          <cell r="A515" t="str">
            <v>00013</v>
          </cell>
          <cell r="B515" t="str">
            <v>Southwestern Public Service Co</v>
          </cell>
          <cell r="C515" t="str">
            <v>723110</v>
          </cell>
          <cell r="D515" t="str">
            <v>IND-Space</v>
          </cell>
          <cell r="E515">
            <v>100412.69</v>
          </cell>
        </row>
        <row r="516">
          <cell r="A516" t="str">
            <v>00013</v>
          </cell>
          <cell r="B516" t="str">
            <v>Southwestern Public Service Co</v>
          </cell>
          <cell r="C516" t="str">
            <v>723110</v>
          </cell>
          <cell r="D516" t="str">
            <v>OUT-Space</v>
          </cell>
          <cell r="E516">
            <v>-157471.42000000001</v>
          </cell>
        </row>
        <row r="517">
          <cell r="A517" t="str">
            <v>00013</v>
          </cell>
          <cell r="B517" t="str">
            <v>Southwestern Public Service Co</v>
          </cell>
          <cell r="C517" t="str">
            <v>723110</v>
          </cell>
          <cell r="D517" t="str">
            <v>Space</v>
          </cell>
          <cell r="E517">
            <v>705579.28</v>
          </cell>
        </row>
        <row r="518">
          <cell r="A518" t="str">
            <v>00013</v>
          </cell>
          <cell r="B518" t="str">
            <v>Southwestern Public Service Co</v>
          </cell>
          <cell r="C518" t="str">
            <v>723130</v>
          </cell>
          <cell r="D518" t="str">
            <v>DIR-Equipment</v>
          </cell>
          <cell r="E518">
            <v>45748.85</v>
          </cell>
        </row>
        <row r="519">
          <cell r="A519" t="str">
            <v>00013</v>
          </cell>
          <cell r="B519" t="str">
            <v>Southwestern Public Service Co</v>
          </cell>
          <cell r="C519" t="str">
            <v>723130</v>
          </cell>
          <cell r="D519" t="str">
            <v>Equipment</v>
          </cell>
          <cell r="E519">
            <v>212668.92</v>
          </cell>
        </row>
        <row r="520">
          <cell r="A520" t="str">
            <v>00013</v>
          </cell>
          <cell r="B520" t="str">
            <v>Southwestern Public Service Co</v>
          </cell>
          <cell r="C520" t="str">
            <v>723130</v>
          </cell>
          <cell r="D520" t="str">
            <v>IND-Equipment</v>
          </cell>
          <cell r="E520">
            <v>24557.200000000001</v>
          </cell>
        </row>
        <row r="521">
          <cell r="A521" t="str">
            <v>00013</v>
          </cell>
          <cell r="B521" t="str">
            <v>Southwestern Public Service Co</v>
          </cell>
          <cell r="C521" t="str">
            <v>723130</v>
          </cell>
          <cell r="D521" t="str">
            <v>OUT-Equipment</v>
          </cell>
          <cell r="E521">
            <v>-13362.76</v>
          </cell>
        </row>
        <row r="522">
          <cell r="A522" t="str">
            <v>00013</v>
          </cell>
          <cell r="B522" t="str">
            <v>Southwestern Public Service Co</v>
          </cell>
          <cell r="C522" t="str">
            <v>723150</v>
          </cell>
          <cell r="D522" t="str">
            <v>DIR-Railroad Permits</v>
          </cell>
          <cell r="E522">
            <v>12031.51</v>
          </cell>
        </row>
        <row r="523">
          <cell r="A523" t="str">
            <v>00013</v>
          </cell>
          <cell r="B523" t="str">
            <v>Southwestern Public Service Co</v>
          </cell>
          <cell r="C523" t="str">
            <v>723150</v>
          </cell>
          <cell r="D523" t="str">
            <v>IND-Railroad Permits</v>
          </cell>
          <cell r="E523">
            <v>75.06</v>
          </cell>
        </row>
        <row r="524">
          <cell r="A524" t="str">
            <v>00013</v>
          </cell>
          <cell r="B524" t="str">
            <v>Southwestern Public Service Co</v>
          </cell>
          <cell r="C524" t="str">
            <v>723150</v>
          </cell>
          <cell r="D524" t="str">
            <v>OUT-Railroad Permits</v>
          </cell>
          <cell r="E524">
            <v>-12031.51</v>
          </cell>
        </row>
        <row r="525">
          <cell r="A525" t="str">
            <v>00013</v>
          </cell>
          <cell r="B525" t="str">
            <v>Southwestern Public Service Co</v>
          </cell>
          <cell r="C525" t="str">
            <v>723150</v>
          </cell>
          <cell r="D525" t="str">
            <v>Railroad Permits</v>
          </cell>
          <cell r="E525">
            <v>38403.620000000003</v>
          </cell>
        </row>
        <row r="526">
          <cell r="A526" t="str">
            <v>00013</v>
          </cell>
          <cell r="B526" t="str">
            <v>Southwestern Public Service Co</v>
          </cell>
          <cell r="C526" t="str">
            <v>723400</v>
          </cell>
          <cell r="D526" t="str">
            <v>DIR-Postage</v>
          </cell>
          <cell r="E526">
            <v>290173.82</v>
          </cell>
        </row>
        <row r="527">
          <cell r="A527" t="str">
            <v>00013</v>
          </cell>
          <cell r="B527" t="str">
            <v>Southwestern Public Service Co</v>
          </cell>
          <cell r="C527" t="str">
            <v>723400</v>
          </cell>
          <cell r="D527" t="str">
            <v>IND-Postage</v>
          </cell>
          <cell r="E527">
            <v>75948.12</v>
          </cell>
        </row>
        <row r="528">
          <cell r="A528" t="str">
            <v>00013</v>
          </cell>
          <cell r="B528" t="str">
            <v>Southwestern Public Service Co</v>
          </cell>
          <cell r="C528" t="str">
            <v>723400</v>
          </cell>
          <cell r="D528" t="str">
            <v>OUT-Postage</v>
          </cell>
          <cell r="E528">
            <v>-622.24</v>
          </cell>
        </row>
        <row r="529">
          <cell r="A529" t="str">
            <v>00013</v>
          </cell>
          <cell r="B529" t="str">
            <v>Southwestern Public Service Co</v>
          </cell>
          <cell r="C529" t="str">
            <v>723400</v>
          </cell>
          <cell r="D529" t="str">
            <v>Postage</v>
          </cell>
          <cell r="E529">
            <v>643256.61</v>
          </cell>
        </row>
        <row r="530">
          <cell r="A530" t="str">
            <v>00013</v>
          </cell>
          <cell r="B530" t="str">
            <v>Southwestern Public Service Co</v>
          </cell>
          <cell r="C530" t="str">
            <v>723480</v>
          </cell>
          <cell r="D530" t="str">
            <v>Injuries &amp; Damages</v>
          </cell>
          <cell r="E530">
            <v>126713.60000000001</v>
          </cell>
        </row>
        <row r="531">
          <cell r="A531" t="str">
            <v>00013</v>
          </cell>
          <cell r="B531" t="str">
            <v>Southwestern Public Service Co</v>
          </cell>
          <cell r="C531" t="str">
            <v>723510</v>
          </cell>
          <cell r="D531" t="str">
            <v>Property Insurance</v>
          </cell>
          <cell r="E531">
            <v>2265260.44</v>
          </cell>
        </row>
        <row r="532">
          <cell r="A532" t="str">
            <v>00013</v>
          </cell>
          <cell r="B532" t="str">
            <v>Southwestern Public Service Co</v>
          </cell>
          <cell r="C532" t="str">
            <v>723550</v>
          </cell>
          <cell r="D532" t="str">
            <v>DIR-Other Insurance</v>
          </cell>
          <cell r="E532">
            <v>2240.0100000000002</v>
          </cell>
        </row>
        <row r="533">
          <cell r="A533" t="str">
            <v>00013</v>
          </cell>
          <cell r="B533" t="str">
            <v>Southwestern Public Service Co</v>
          </cell>
          <cell r="C533" t="str">
            <v>723550</v>
          </cell>
          <cell r="D533" t="str">
            <v>IND-Other Insurance</v>
          </cell>
          <cell r="E533">
            <v>45060.71</v>
          </cell>
        </row>
        <row r="534">
          <cell r="A534" t="str">
            <v>00013</v>
          </cell>
          <cell r="B534" t="str">
            <v>Southwestern Public Service Co</v>
          </cell>
          <cell r="C534" t="str">
            <v>723560</v>
          </cell>
          <cell r="D534" t="str">
            <v>Excess Workers Comp Insurance</v>
          </cell>
          <cell r="E534">
            <v>604023.03</v>
          </cell>
        </row>
        <row r="535">
          <cell r="A535" t="str">
            <v>00013</v>
          </cell>
          <cell r="B535" t="str">
            <v>Southwestern Public Service Co</v>
          </cell>
          <cell r="C535" t="str">
            <v>723560</v>
          </cell>
          <cell r="D535" t="str">
            <v>IND-Excess Workers Comp</v>
          </cell>
          <cell r="E535">
            <v>70217.87</v>
          </cell>
        </row>
        <row r="536">
          <cell r="A536" t="str">
            <v>00013</v>
          </cell>
          <cell r="B536" t="str">
            <v>Southwestern Public Service Co</v>
          </cell>
          <cell r="C536" t="str">
            <v>723710</v>
          </cell>
          <cell r="D536" t="str">
            <v>Brand/Image Advertising</v>
          </cell>
          <cell r="E536">
            <v>44855.85</v>
          </cell>
        </row>
        <row r="537">
          <cell r="A537" t="str">
            <v>00013</v>
          </cell>
          <cell r="B537" t="str">
            <v>Southwestern Public Service Co</v>
          </cell>
          <cell r="C537" t="str">
            <v>723710</v>
          </cell>
          <cell r="D537" t="str">
            <v>DIR-Brand/Image Advertising</v>
          </cell>
          <cell r="E537">
            <v>10384.58</v>
          </cell>
        </row>
        <row r="538">
          <cell r="A538" t="str">
            <v>00013</v>
          </cell>
          <cell r="B538" t="str">
            <v>Southwestern Public Service Co</v>
          </cell>
          <cell r="C538" t="str">
            <v>723710</v>
          </cell>
          <cell r="D538" t="str">
            <v>IND-Brand/Image Adverti</v>
          </cell>
          <cell r="E538">
            <v>814487.53</v>
          </cell>
        </row>
        <row r="539">
          <cell r="A539" t="str">
            <v>00013</v>
          </cell>
          <cell r="B539" t="str">
            <v>Southwestern Public Service Co</v>
          </cell>
          <cell r="C539" t="str">
            <v>723720</v>
          </cell>
          <cell r="D539" t="str">
            <v>DIR-Advertising - General</v>
          </cell>
          <cell r="E539">
            <v>8879.9599999999991</v>
          </cell>
        </row>
        <row r="540">
          <cell r="A540" t="str">
            <v>00013</v>
          </cell>
          <cell r="B540" t="str">
            <v>Southwestern Public Service Co</v>
          </cell>
          <cell r="C540" t="str">
            <v>723720</v>
          </cell>
          <cell r="D540" t="str">
            <v>IND-Advertising - Genrl</v>
          </cell>
          <cell r="E540">
            <v>6055.86</v>
          </cell>
        </row>
        <row r="541">
          <cell r="A541" t="str">
            <v>00013</v>
          </cell>
          <cell r="B541" t="str">
            <v>Southwestern Public Service Co</v>
          </cell>
          <cell r="C541" t="str">
            <v>723770</v>
          </cell>
          <cell r="D541" t="str">
            <v>DIR-Safety Advertising</v>
          </cell>
          <cell r="E541">
            <v>147057.94</v>
          </cell>
        </row>
        <row r="542">
          <cell r="A542" t="str">
            <v>00013</v>
          </cell>
          <cell r="B542" t="str">
            <v>Southwestern Public Service Co</v>
          </cell>
          <cell r="C542" t="str">
            <v>723770</v>
          </cell>
          <cell r="D542" t="str">
            <v>Safety Advertising</v>
          </cell>
          <cell r="E542">
            <v>7.0000000000000007E-2</v>
          </cell>
        </row>
        <row r="543">
          <cell r="A543" t="str">
            <v>00013</v>
          </cell>
          <cell r="B543" t="str">
            <v>Southwestern Public Service Co</v>
          </cell>
          <cell r="C543" t="str">
            <v>723810</v>
          </cell>
          <cell r="D543" t="str">
            <v>DIR-Professional Assoc Dues</v>
          </cell>
          <cell r="E543">
            <v>99202.61</v>
          </cell>
        </row>
        <row r="544">
          <cell r="A544" t="str">
            <v>00013</v>
          </cell>
          <cell r="B544" t="str">
            <v>Southwestern Public Service Co</v>
          </cell>
          <cell r="C544" t="str">
            <v>723810</v>
          </cell>
          <cell r="D544" t="str">
            <v>IND-Professional Assoc</v>
          </cell>
          <cell r="E544">
            <v>71769.460000000006</v>
          </cell>
        </row>
        <row r="545">
          <cell r="A545" t="str">
            <v>00013</v>
          </cell>
          <cell r="B545" t="str">
            <v>Southwestern Public Service Co</v>
          </cell>
          <cell r="C545" t="str">
            <v>723810</v>
          </cell>
          <cell r="D545" t="str">
            <v>OUT-Professional Assoc Dues</v>
          </cell>
          <cell r="E545">
            <v>-4329.45</v>
          </cell>
        </row>
        <row r="546">
          <cell r="A546" t="str">
            <v>00013</v>
          </cell>
          <cell r="B546" t="str">
            <v>Southwestern Public Service Co</v>
          </cell>
          <cell r="C546" t="str">
            <v>723810</v>
          </cell>
          <cell r="D546" t="str">
            <v>Professional Association Dues</v>
          </cell>
          <cell r="E546">
            <v>33024.160000000003</v>
          </cell>
        </row>
        <row r="547">
          <cell r="A547" t="str">
            <v>00013</v>
          </cell>
          <cell r="B547" t="str">
            <v>Southwestern Public Service Co</v>
          </cell>
          <cell r="C547" t="str">
            <v>723820</v>
          </cell>
          <cell r="D547" t="str">
            <v>DIR-Utility Association Dues</v>
          </cell>
          <cell r="E547">
            <v>23233.759999999998</v>
          </cell>
        </row>
        <row r="548">
          <cell r="A548" t="str">
            <v>00013</v>
          </cell>
          <cell r="B548" t="str">
            <v>Southwestern Public Service Co</v>
          </cell>
          <cell r="C548" t="str">
            <v>723820</v>
          </cell>
          <cell r="D548" t="str">
            <v>IND-Utility Association</v>
          </cell>
          <cell r="E548">
            <v>2502.44</v>
          </cell>
        </row>
        <row r="549">
          <cell r="A549" t="str">
            <v>00013</v>
          </cell>
          <cell r="B549" t="str">
            <v>Southwestern Public Service Co</v>
          </cell>
          <cell r="C549" t="str">
            <v>723821</v>
          </cell>
          <cell r="D549" t="str">
            <v>Electric Util Assoc Dues</v>
          </cell>
          <cell r="E549">
            <v>229315.52</v>
          </cell>
        </row>
        <row r="550">
          <cell r="A550" t="str">
            <v>00013</v>
          </cell>
          <cell r="B550" t="str">
            <v>Southwestern Public Service Co</v>
          </cell>
          <cell r="C550" t="str">
            <v>723830</v>
          </cell>
          <cell r="D550" t="str">
            <v>DIR-Donations</v>
          </cell>
          <cell r="E550">
            <v>343100.04</v>
          </cell>
        </row>
        <row r="551">
          <cell r="A551" t="str">
            <v>00013</v>
          </cell>
          <cell r="B551" t="str">
            <v>Southwestern Public Service Co</v>
          </cell>
          <cell r="C551" t="str">
            <v>723830</v>
          </cell>
          <cell r="D551" t="str">
            <v>Donations</v>
          </cell>
          <cell r="E551">
            <v>251487.26</v>
          </cell>
        </row>
        <row r="552">
          <cell r="A552" t="str">
            <v>00013</v>
          </cell>
          <cell r="B552" t="str">
            <v>Southwestern Public Service Co</v>
          </cell>
          <cell r="C552" t="str">
            <v>723830</v>
          </cell>
          <cell r="D552" t="str">
            <v>IND-Donations</v>
          </cell>
          <cell r="E552">
            <v>15607.59</v>
          </cell>
        </row>
        <row r="553">
          <cell r="A553" t="str">
            <v>00013</v>
          </cell>
          <cell r="B553" t="str">
            <v>Southwestern Public Service Co</v>
          </cell>
          <cell r="C553" t="str">
            <v>723830</v>
          </cell>
          <cell r="D553" t="str">
            <v>OUT-Donations</v>
          </cell>
          <cell r="E553">
            <v>-43100</v>
          </cell>
        </row>
        <row r="554">
          <cell r="A554" t="str">
            <v>00013</v>
          </cell>
          <cell r="B554" t="str">
            <v>Southwestern Public Service Co</v>
          </cell>
          <cell r="C554" t="str">
            <v>723835</v>
          </cell>
          <cell r="D554" t="str">
            <v>Civic &amp; Political</v>
          </cell>
          <cell r="E554">
            <v>12529.16</v>
          </cell>
        </row>
        <row r="555">
          <cell r="A555" t="str">
            <v>00013</v>
          </cell>
          <cell r="B555" t="str">
            <v>Southwestern Public Service Co</v>
          </cell>
          <cell r="C555" t="str">
            <v>723835</v>
          </cell>
          <cell r="D555" t="str">
            <v>DIR - Civic &amp; Political</v>
          </cell>
          <cell r="E555">
            <v>377784.7</v>
          </cell>
        </row>
        <row r="556">
          <cell r="A556" t="str">
            <v>00013</v>
          </cell>
          <cell r="B556" t="str">
            <v>Southwestern Public Service Co</v>
          </cell>
          <cell r="C556" t="str">
            <v>723835</v>
          </cell>
          <cell r="D556" t="str">
            <v>IND - Civic &amp; Political</v>
          </cell>
          <cell r="E556">
            <v>23232.42</v>
          </cell>
        </row>
        <row r="557">
          <cell r="A557" t="str">
            <v>00013</v>
          </cell>
          <cell r="B557" t="str">
            <v>Southwestern Public Service Co</v>
          </cell>
          <cell r="C557" t="str">
            <v>723835</v>
          </cell>
          <cell r="D557" t="str">
            <v>OUT - Civic &amp; Political</v>
          </cell>
          <cell r="E557">
            <v>-6164.81</v>
          </cell>
        </row>
        <row r="558">
          <cell r="A558" t="str">
            <v>00013</v>
          </cell>
          <cell r="B558" t="str">
            <v>Southwestern Public Service Co</v>
          </cell>
          <cell r="C558" t="str">
            <v>723845</v>
          </cell>
          <cell r="D558" t="str">
            <v>Directors Fees</v>
          </cell>
          <cell r="E558">
            <v>-189764.92</v>
          </cell>
        </row>
        <row r="559">
          <cell r="A559" t="str">
            <v>00013</v>
          </cell>
          <cell r="B559" t="str">
            <v>Southwestern Public Service Co</v>
          </cell>
          <cell r="C559" t="str">
            <v>723845</v>
          </cell>
          <cell r="D559" t="str">
            <v>IND-INDectors Fees</v>
          </cell>
          <cell r="E559">
            <v>205547.7</v>
          </cell>
        </row>
        <row r="560">
          <cell r="A560" t="str">
            <v>00013</v>
          </cell>
          <cell r="B560" t="str">
            <v>Southwestern Public Service Co</v>
          </cell>
          <cell r="C560" t="str">
            <v>723850</v>
          </cell>
          <cell r="D560" t="str">
            <v>IND-Social Service Dues</v>
          </cell>
          <cell r="E560">
            <v>20.2</v>
          </cell>
        </row>
        <row r="561">
          <cell r="A561" t="str">
            <v>00013</v>
          </cell>
          <cell r="B561" t="str">
            <v>Southwestern Public Service Co</v>
          </cell>
          <cell r="C561" t="str">
            <v>723850</v>
          </cell>
          <cell r="D561" t="str">
            <v>Social Service Dues</v>
          </cell>
          <cell r="E561">
            <v>26360.55</v>
          </cell>
        </row>
        <row r="562">
          <cell r="A562" t="str">
            <v>00013</v>
          </cell>
          <cell r="B562" t="str">
            <v>Southwestern Public Service Co</v>
          </cell>
          <cell r="C562" t="str">
            <v>723854</v>
          </cell>
          <cell r="D562" t="str">
            <v>IND-Deductions-Corp Tickets</v>
          </cell>
          <cell r="E562">
            <v>187.84</v>
          </cell>
        </row>
        <row r="563">
          <cell r="A563" t="str">
            <v>00013</v>
          </cell>
          <cell r="B563" t="str">
            <v>Southwestern Public Service Co</v>
          </cell>
          <cell r="C563" t="str">
            <v>723855</v>
          </cell>
          <cell r="D563" t="str">
            <v>IND- Other Deductions</v>
          </cell>
          <cell r="E563">
            <v>55172.29</v>
          </cell>
        </row>
        <row r="564">
          <cell r="A564" t="str">
            <v>00013</v>
          </cell>
          <cell r="B564" t="str">
            <v>Southwestern Public Service Co</v>
          </cell>
          <cell r="C564" t="str">
            <v>723875</v>
          </cell>
          <cell r="D564" t="str">
            <v>DIR - Reg Fees-Direct</v>
          </cell>
          <cell r="E564">
            <v>77998.25</v>
          </cell>
        </row>
        <row r="565">
          <cell r="A565" t="str">
            <v>00013</v>
          </cell>
          <cell r="B565" t="str">
            <v>Southwestern Public Service Co</v>
          </cell>
          <cell r="C565" t="str">
            <v>723875</v>
          </cell>
          <cell r="D565" t="str">
            <v>OUT - Reg Fees-Direct</v>
          </cell>
          <cell r="E565">
            <v>-72998.25</v>
          </cell>
        </row>
        <row r="566">
          <cell r="A566" t="str">
            <v>00013</v>
          </cell>
          <cell r="B566" t="str">
            <v>Southwestern Public Service Co</v>
          </cell>
          <cell r="C566" t="str">
            <v>723875</v>
          </cell>
          <cell r="D566" t="str">
            <v>Regulatory Fees-Direct</v>
          </cell>
          <cell r="E566">
            <v>717763.42</v>
          </cell>
        </row>
        <row r="567">
          <cell r="A567" t="str">
            <v>00013</v>
          </cell>
          <cell r="B567" t="str">
            <v>Southwestern Public Service Co</v>
          </cell>
          <cell r="C567" t="str">
            <v>723876</v>
          </cell>
          <cell r="D567" t="str">
            <v>Regulatory Fees - Indirect</v>
          </cell>
          <cell r="E567">
            <v>978394.25</v>
          </cell>
        </row>
        <row r="568">
          <cell r="A568" t="str">
            <v>00013</v>
          </cell>
          <cell r="B568" t="str">
            <v>Southwestern Public Service Co</v>
          </cell>
          <cell r="C568" t="str">
            <v>723895</v>
          </cell>
          <cell r="D568" t="str">
            <v>DIR-License Fees &amp; Permits</v>
          </cell>
          <cell r="E568">
            <v>73746.94</v>
          </cell>
        </row>
        <row r="569">
          <cell r="A569" t="str">
            <v>00013</v>
          </cell>
          <cell r="B569" t="str">
            <v>Southwestern Public Service Co</v>
          </cell>
          <cell r="C569" t="str">
            <v>723895</v>
          </cell>
          <cell r="D569" t="str">
            <v>IND-License Fees &amp; Perm</v>
          </cell>
          <cell r="E569">
            <v>2994.22</v>
          </cell>
        </row>
        <row r="570">
          <cell r="A570" t="str">
            <v>00013</v>
          </cell>
          <cell r="B570" t="str">
            <v>Southwestern Public Service Co</v>
          </cell>
          <cell r="C570" t="str">
            <v>723895</v>
          </cell>
          <cell r="D570" t="str">
            <v>License Fees &amp; Permits</v>
          </cell>
          <cell r="E570">
            <v>2115677.87</v>
          </cell>
        </row>
        <row r="571">
          <cell r="A571" t="str">
            <v>00013</v>
          </cell>
          <cell r="B571" t="str">
            <v>Southwestern Public Service Co</v>
          </cell>
          <cell r="C571" t="str">
            <v>723895</v>
          </cell>
          <cell r="D571" t="str">
            <v>OUT-License Fees &amp; Permits</v>
          </cell>
          <cell r="E571">
            <v>-7642.39</v>
          </cell>
        </row>
        <row r="572">
          <cell r="A572" t="str">
            <v>00013</v>
          </cell>
          <cell r="B572" t="str">
            <v>Southwestern Public Service Co</v>
          </cell>
          <cell r="C572" t="str">
            <v>723897</v>
          </cell>
          <cell r="D572" t="str">
            <v>Penalties</v>
          </cell>
          <cell r="E572">
            <v>-80252.91</v>
          </cell>
        </row>
        <row r="573">
          <cell r="A573" t="str">
            <v>00013</v>
          </cell>
          <cell r="B573" t="str">
            <v>Southwestern Public Service Co</v>
          </cell>
          <cell r="C573" t="str">
            <v>724000</v>
          </cell>
          <cell r="D573" t="str">
            <v>Resale Wheeling-Long Term</v>
          </cell>
          <cell r="E573">
            <v>0</v>
          </cell>
        </row>
        <row r="574">
          <cell r="A574" t="str">
            <v>00013</v>
          </cell>
          <cell r="B574" t="str">
            <v>Southwestern Public Service Co</v>
          </cell>
          <cell r="C574" t="str">
            <v>724010</v>
          </cell>
          <cell r="D574" t="str">
            <v>System Wheeling</v>
          </cell>
          <cell r="E574">
            <v>0</v>
          </cell>
        </row>
        <row r="575">
          <cell r="A575" t="str">
            <v>00013</v>
          </cell>
          <cell r="B575" t="str">
            <v>Southwestern Public Service Co</v>
          </cell>
          <cell r="C575" t="str">
            <v>724100</v>
          </cell>
          <cell r="D575" t="str">
            <v>DIR-Misc O&amp;M Credits</v>
          </cell>
          <cell r="E575">
            <v>-4114.75</v>
          </cell>
        </row>
        <row r="576">
          <cell r="A576" t="str">
            <v>00013</v>
          </cell>
          <cell r="B576" t="str">
            <v>Southwestern Public Service Co</v>
          </cell>
          <cell r="C576" t="str">
            <v>724100</v>
          </cell>
          <cell r="D576" t="str">
            <v>IND-Misc O&amp;M Credits</v>
          </cell>
          <cell r="E576">
            <v>3.63</v>
          </cell>
        </row>
        <row r="577">
          <cell r="A577" t="str">
            <v>00013</v>
          </cell>
          <cell r="B577" t="str">
            <v>Southwestern Public Service Co</v>
          </cell>
          <cell r="C577" t="str">
            <v>724100</v>
          </cell>
          <cell r="D577" t="str">
            <v>Misc O&amp;M Credits</v>
          </cell>
          <cell r="E577">
            <v>22126.71</v>
          </cell>
        </row>
        <row r="578">
          <cell r="A578" t="str">
            <v>00013</v>
          </cell>
          <cell r="B578" t="str">
            <v>Southwestern Public Service Co</v>
          </cell>
          <cell r="C578" t="str">
            <v>724100</v>
          </cell>
          <cell r="D578" t="str">
            <v>OUT-Misc O&amp;M Credits</v>
          </cell>
          <cell r="E578">
            <v>324.73</v>
          </cell>
        </row>
        <row r="579">
          <cell r="A579" t="str">
            <v>00013</v>
          </cell>
          <cell r="B579" t="str">
            <v>Southwestern Public Service Co</v>
          </cell>
          <cell r="C579" t="str">
            <v>724500</v>
          </cell>
          <cell r="D579" t="str">
            <v>Shared Costs</v>
          </cell>
          <cell r="E579">
            <v>4515675.87</v>
          </cell>
        </row>
        <row r="580">
          <cell r="A580" t="str">
            <v>00013</v>
          </cell>
          <cell r="B580" t="str">
            <v>Southwestern Public Service Co</v>
          </cell>
          <cell r="C580" t="str">
            <v>725000</v>
          </cell>
          <cell r="D580" t="str">
            <v>DIR-Other</v>
          </cell>
          <cell r="E580">
            <v>397030.13</v>
          </cell>
        </row>
        <row r="581">
          <cell r="A581" t="str">
            <v>00013</v>
          </cell>
          <cell r="B581" t="str">
            <v>Southwestern Public Service Co</v>
          </cell>
          <cell r="C581" t="str">
            <v>725000</v>
          </cell>
          <cell r="D581" t="str">
            <v>IND-Other</v>
          </cell>
          <cell r="E581">
            <v>1236196.3799999999</v>
          </cell>
        </row>
        <row r="582">
          <cell r="A582" t="str">
            <v>00013</v>
          </cell>
          <cell r="B582" t="str">
            <v>Southwestern Public Service Co</v>
          </cell>
          <cell r="C582" t="str">
            <v>725000</v>
          </cell>
          <cell r="D582" t="str">
            <v>OUT-Other</v>
          </cell>
          <cell r="E582">
            <v>-13756.84</v>
          </cell>
        </row>
        <row r="583">
          <cell r="A583" t="str">
            <v>00013</v>
          </cell>
          <cell r="B583" t="str">
            <v>Southwestern Public Service Co</v>
          </cell>
          <cell r="C583" t="str">
            <v>725000</v>
          </cell>
          <cell r="D583" t="str">
            <v>Other</v>
          </cell>
          <cell r="E583">
            <v>1616737.74</v>
          </cell>
        </row>
        <row r="584">
          <cell r="A584" t="str">
            <v>00013</v>
          </cell>
          <cell r="B584" t="str">
            <v>Southwestern Public Service Co</v>
          </cell>
          <cell r="C584" t="str">
            <v>730390</v>
          </cell>
          <cell r="D584" t="str">
            <v>CWIP Productive Labor</v>
          </cell>
          <cell r="E584">
            <v>10581259.76</v>
          </cell>
        </row>
        <row r="585">
          <cell r="A585" t="str">
            <v>00013</v>
          </cell>
          <cell r="B585" t="str">
            <v>Southwestern Public Service Co</v>
          </cell>
          <cell r="C585" t="str">
            <v>730400</v>
          </cell>
          <cell r="D585" t="str">
            <v>CWIP Loading-NonProductive</v>
          </cell>
          <cell r="E585">
            <v>1912584.39</v>
          </cell>
        </row>
        <row r="586">
          <cell r="A586" t="str">
            <v>00013</v>
          </cell>
          <cell r="B586" t="str">
            <v>Southwestern Public Service Co</v>
          </cell>
          <cell r="C586" t="str">
            <v>730400</v>
          </cell>
          <cell r="D586" t="str">
            <v>IND-CWIP Loading-NonProductive</v>
          </cell>
          <cell r="E586">
            <v>297737.57</v>
          </cell>
        </row>
        <row r="587">
          <cell r="A587" t="str">
            <v>00013</v>
          </cell>
          <cell r="B587" t="str">
            <v>Southwestern Public Service Co</v>
          </cell>
          <cell r="C587" t="str">
            <v>730500</v>
          </cell>
          <cell r="D587" t="str">
            <v>CWIP Loading-Pension</v>
          </cell>
          <cell r="E587">
            <v>4438148.63</v>
          </cell>
        </row>
        <row r="588">
          <cell r="A588" t="str">
            <v>00013</v>
          </cell>
          <cell r="B588" t="str">
            <v>Southwestern Public Service Co</v>
          </cell>
          <cell r="C588" t="str">
            <v>730600</v>
          </cell>
          <cell r="D588" t="str">
            <v>CWIP Loading-Insurance</v>
          </cell>
          <cell r="E588">
            <v>-12070.45</v>
          </cell>
        </row>
        <row r="589">
          <cell r="A589" t="str">
            <v>00013</v>
          </cell>
          <cell r="B589" t="str">
            <v>Southwestern Public Service Co</v>
          </cell>
          <cell r="C589" t="str">
            <v>730700</v>
          </cell>
          <cell r="D589" t="str">
            <v>CWIP Loading-Taxes</v>
          </cell>
          <cell r="E589">
            <v>1085994.67</v>
          </cell>
        </row>
        <row r="590">
          <cell r="A590" t="str">
            <v>00013</v>
          </cell>
          <cell r="B590" t="str">
            <v>Southwestern Public Service Co</v>
          </cell>
          <cell r="C590" t="str">
            <v>730800</v>
          </cell>
          <cell r="D590" t="str">
            <v>CWIP PITS Translation</v>
          </cell>
          <cell r="E590">
            <v>-385.5</v>
          </cell>
        </row>
        <row r="591">
          <cell r="A591" t="str">
            <v>00013</v>
          </cell>
          <cell r="B591" t="str">
            <v>Southwestern Public Service Co</v>
          </cell>
          <cell r="C591" t="str">
            <v>731100</v>
          </cell>
          <cell r="D591" t="str">
            <v>CWIP Overtime Labor</v>
          </cell>
          <cell r="E591">
            <v>1535701.23</v>
          </cell>
        </row>
        <row r="592">
          <cell r="A592" t="str">
            <v>00013</v>
          </cell>
          <cell r="B592" t="str">
            <v>Southwestern Public Service Co</v>
          </cell>
          <cell r="C592" t="str">
            <v>731200</v>
          </cell>
          <cell r="D592" t="str">
            <v>CWIP Other Compensation</v>
          </cell>
          <cell r="E592">
            <v>0</v>
          </cell>
        </row>
        <row r="593">
          <cell r="A593" t="str">
            <v>00013</v>
          </cell>
          <cell r="B593" t="str">
            <v>Southwestern Public Service Co</v>
          </cell>
          <cell r="C593" t="str">
            <v>731500</v>
          </cell>
          <cell r="D593" t="str">
            <v>CWIP Contract Labor</v>
          </cell>
          <cell r="E593">
            <v>1132466.06</v>
          </cell>
        </row>
        <row r="594">
          <cell r="A594" t="str">
            <v>00013</v>
          </cell>
          <cell r="B594" t="str">
            <v>Southwestern Public Service Co</v>
          </cell>
          <cell r="C594" t="str">
            <v>731700</v>
          </cell>
          <cell r="D594" t="str">
            <v>CWIP Consulting &amp; Outsde Vndrs</v>
          </cell>
          <cell r="E594">
            <v>27851262.989999998</v>
          </cell>
        </row>
        <row r="595">
          <cell r="A595" t="str">
            <v>00013</v>
          </cell>
          <cell r="B595" t="str">
            <v>Southwestern Public Service Co</v>
          </cell>
          <cell r="C595" t="str">
            <v>731700</v>
          </cell>
          <cell r="D595" t="str">
            <v>Consulting &amp; Outside Vendors</v>
          </cell>
          <cell r="E595">
            <v>722090.51</v>
          </cell>
        </row>
        <row r="596">
          <cell r="A596" t="str">
            <v>00013</v>
          </cell>
          <cell r="B596" t="str">
            <v>Southwestern Public Service Co</v>
          </cell>
          <cell r="C596" t="str">
            <v>731700</v>
          </cell>
          <cell r="D596" t="str">
            <v>IND-CWIP Cnsltng &amp; Outsde Vndr</v>
          </cell>
          <cell r="E596">
            <v>-72.52</v>
          </cell>
        </row>
        <row r="597">
          <cell r="A597" t="str">
            <v>00013</v>
          </cell>
          <cell r="B597" t="str">
            <v>Southwestern Public Service Co</v>
          </cell>
          <cell r="C597" t="str">
            <v>731800</v>
          </cell>
          <cell r="D597" t="str">
            <v>CWIP Materials</v>
          </cell>
          <cell r="E597">
            <v>53123174.149999999</v>
          </cell>
        </row>
        <row r="598">
          <cell r="A598" t="str">
            <v>00013</v>
          </cell>
          <cell r="B598" t="str">
            <v>Southwestern Public Service Co</v>
          </cell>
          <cell r="C598" t="str">
            <v>731800</v>
          </cell>
          <cell r="D598" t="str">
            <v>IND-CWIP Materials</v>
          </cell>
          <cell r="E598">
            <v>3650.22</v>
          </cell>
        </row>
        <row r="599">
          <cell r="A599" t="str">
            <v>00013</v>
          </cell>
          <cell r="B599" t="str">
            <v>Southwestern Public Service Co</v>
          </cell>
          <cell r="C599" t="str">
            <v>731800</v>
          </cell>
          <cell r="D599" t="str">
            <v>Materials</v>
          </cell>
          <cell r="E599">
            <v>751200.54</v>
          </cell>
        </row>
        <row r="600">
          <cell r="A600" t="str">
            <v>00013</v>
          </cell>
          <cell r="B600" t="str">
            <v>Southwestern Public Service Co</v>
          </cell>
          <cell r="C600" t="str">
            <v>732200</v>
          </cell>
          <cell r="D600" t="str">
            <v>CWIP IT Hardware Purchases</v>
          </cell>
          <cell r="E600">
            <v>301675.52000000002</v>
          </cell>
        </row>
        <row r="601">
          <cell r="A601" t="str">
            <v>00013</v>
          </cell>
          <cell r="B601" t="str">
            <v>Southwestern Public Service Co</v>
          </cell>
          <cell r="C601" t="str">
            <v>732200</v>
          </cell>
          <cell r="D601" t="str">
            <v>CWIP IT Harware Purchases</v>
          </cell>
          <cell r="E601">
            <v>30906.959999999999</v>
          </cell>
        </row>
        <row r="602">
          <cell r="A602" t="str">
            <v>00013</v>
          </cell>
          <cell r="B602" t="str">
            <v>Southwestern Public Service Co</v>
          </cell>
          <cell r="C602" t="str">
            <v>732200</v>
          </cell>
          <cell r="D602" t="str">
            <v>IND-CWIP IT Hardware Purchases</v>
          </cell>
          <cell r="E602">
            <v>602.96</v>
          </cell>
        </row>
        <row r="603">
          <cell r="A603" t="str">
            <v>00013</v>
          </cell>
          <cell r="B603" t="str">
            <v>Southwestern Public Service Co</v>
          </cell>
          <cell r="C603" t="str">
            <v>732200</v>
          </cell>
          <cell r="D603" t="str">
            <v>IND-CWIP IT Harware Purchases</v>
          </cell>
          <cell r="E603">
            <v>36660.559999999998</v>
          </cell>
        </row>
        <row r="604">
          <cell r="A604" t="str">
            <v>00013</v>
          </cell>
          <cell r="B604" t="str">
            <v>Southwestern Public Service Co</v>
          </cell>
          <cell r="C604" t="str">
            <v>732300</v>
          </cell>
          <cell r="D604" t="str">
            <v>CWIP Software Purchases</v>
          </cell>
          <cell r="E604">
            <v>752466.01</v>
          </cell>
        </row>
        <row r="605">
          <cell r="A605" t="str">
            <v>00013</v>
          </cell>
          <cell r="B605" t="str">
            <v>Southwestern Public Service Co</v>
          </cell>
          <cell r="C605" t="str">
            <v>732300</v>
          </cell>
          <cell r="D605" t="str">
            <v>IND-CWIP Software Purchases</v>
          </cell>
          <cell r="E605">
            <v>-517.4</v>
          </cell>
        </row>
        <row r="606">
          <cell r="A606" t="str">
            <v>00013</v>
          </cell>
          <cell r="B606" t="str">
            <v>Southwestern Public Service Co</v>
          </cell>
          <cell r="C606" t="str">
            <v>732390</v>
          </cell>
          <cell r="D606" t="str">
            <v>CWIP Other I/T</v>
          </cell>
          <cell r="E606">
            <v>0</v>
          </cell>
        </row>
        <row r="607">
          <cell r="A607" t="str">
            <v>00013</v>
          </cell>
          <cell r="B607" t="str">
            <v>Southwestern Public Service Co</v>
          </cell>
          <cell r="C607" t="str">
            <v>732400</v>
          </cell>
          <cell r="D607" t="str">
            <v>CWIP Employee Expenses</v>
          </cell>
          <cell r="E607">
            <v>718844.06</v>
          </cell>
        </row>
        <row r="608">
          <cell r="A608" t="str">
            <v>00013</v>
          </cell>
          <cell r="B608" t="str">
            <v>Southwestern Public Service Co</v>
          </cell>
          <cell r="C608" t="str">
            <v>732400</v>
          </cell>
          <cell r="D608" t="str">
            <v>Employee Expenses</v>
          </cell>
          <cell r="E608">
            <v>11265.98</v>
          </cell>
        </row>
        <row r="609">
          <cell r="A609" t="str">
            <v>00013</v>
          </cell>
          <cell r="B609" t="str">
            <v>Southwestern Public Service Co</v>
          </cell>
          <cell r="C609" t="str">
            <v>732400</v>
          </cell>
          <cell r="D609" t="str">
            <v>IND-CWIP Employee Expenses</v>
          </cell>
          <cell r="E609">
            <v>18869.13</v>
          </cell>
        </row>
        <row r="610">
          <cell r="A610" t="str">
            <v>00013</v>
          </cell>
          <cell r="B610" t="str">
            <v>Southwestern Public Service Co</v>
          </cell>
          <cell r="C610" t="str">
            <v>732700</v>
          </cell>
          <cell r="D610" t="str">
            <v>CWIP Transportation Fleet Cost</v>
          </cell>
          <cell r="E610">
            <v>2893830.26</v>
          </cell>
        </row>
        <row r="611">
          <cell r="A611" t="str">
            <v>00013</v>
          </cell>
          <cell r="B611" t="str">
            <v>Southwestern Public Service Co</v>
          </cell>
          <cell r="C611" t="str">
            <v>732700</v>
          </cell>
          <cell r="D611" t="str">
            <v>IND-CWIP Trans Fleet Cost</v>
          </cell>
          <cell r="E611">
            <v>62.76</v>
          </cell>
        </row>
        <row r="612">
          <cell r="A612" t="str">
            <v>00013</v>
          </cell>
          <cell r="B612" t="str">
            <v>Southwestern Public Service Co</v>
          </cell>
          <cell r="C612" t="str">
            <v>732700</v>
          </cell>
          <cell r="D612" t="str">
            <v>Transportation Fleet Cost</v>
          </cell>
          <cell r="E612">
            <v>18.18</v>
          </cell>
        </row>
        <row r="613">
          <cell r="A613" t="str">
            <v>00013</v>
          </cell>
          <cell r="B613" t="str">
            <v>Southwestern Public Service Co</v>
          </cell>
          <cell r="C613" t="str">
            <v>733000</v>
          </cell>
          <cell r="D613" t="str">
            <v>CWIP Rents Equipment</v>
          </cell>
          <cell r="E613">
            <v>109967.47</v>
          </cell>
        </row>
        <row r="614">
          <cell r="A614" t="str">
            <v>00013</v>
          </cell>
          <cell r="B614" t="str">
            <v>Southwestern Public Service Co</v>
          </cell>
          <cell r="C614" t="str">
            <v>733000</v>
          </cell>
          <cell r="D614" t="str">
            <v>Equipment</v>
          </cell>
          <cell r="E614">
            <v>5312.5</v>
          </cell>
        </row>
        <row r="615">
          <cell r="A615" t="str">
            <v>00013</v>
          </cell>
          <cell r="B615" t="str">
            <v>Southwestern Public Service Co</v>
          </cell>
          <cell r="C615" t="str">
            <v>733000</v>
          </cell>
          <cell r="D615" t="str">
            <v>IND-CWIP Rents Equipment</v>
          </cell>
          <cell r="E615">
            <v>1022.55</v>
          </cell>
        </row>
        <row r="616">
          <cell r="A616" t="str">
            <v>00013</v>
          </cell>
          <cell r="B616" t="str">
            <v>Southwestern Public Service Co</v>
          </cell>
          <cell r="C616" t="str">
            <v>733100</v>
          </cell>
          <cell r="D616" t="str">
            <v>CWIP Rents Other</v>
          </cell>
          <cell r="E616">
            <v>1474514.2</v>
          </cell>
        </row>
        <row r="617">
          <cell r="A617" t="str">
            <v>00013</v>
          </cell>
          <cell r="B617" t="str">
            <v>Southwestern Public Service Co</v>
          </cell>
          <cell r="C617" t="str">
            <v>733100</v>
          </cell>
          <cell r="D617" t="str">
            <v>IND-CWIP Rents Other</v>
          </cell>
          <cell r="E617">
            <v>4923.22</v>
          </cell>
        </row>
        <row r="618">
          <cell r="A618" t="str">
            <v>00013</v>
          </cell>
          <cell r="B618" t="str">
            <v>Southwestern Public Service Co</v>
          </cell>
          <cell r="C618" t="str">
            <v>733200</v>
          </cell>
          <cell r="D618" t="str">
            <v>CWIP Overheads</v>
          </cell>
          <cell r="E618">
            <v>3352840.15</v>
          </cell>
        </row>
        <row r="619">
          <cell r="A619" t="str">
            <v>00013</v>
          </cell>
          <cell r="B619" t="str">
            <v>Southwestern Public Service Co</v>
          </cell>
          <cell r="C619" t="str">
            <v>733300</v>
          </cell>
          <cell r="D619" t="str">
            <v>CWIP Other</v>
          </cell>
          <cell r="E619">
            <v>-119805850.95999999</v>
          </cell>
        </row>
        <row r="620">
          <cell r="A620" t="str">
            <v>00013</v>
          </cell>
          <cell r="B620" t="str">
            <v>Southwestern Public Service Co</v>
          </cell>
          <cell r="C620" t="str">
            <v>733300</v>
          </cell>
          <cell r="D620" t="str">
            <v>IND-CWIP Other</v>
          </cell>
          <cell r="E620">
            <v>932.54</v>
          </cell>
        </row>
        <row r="621">
          <cell r="A621" t="str">
            <v>00013</v>
          </cell>
          <cell r="B621" t="str">
            <v>Southwestern Public Service Co</v>
          </cell>
          <cell r="C621" t="str">
            <v>733300</v>
          </cell>
          <cell r="D621" t="str">
            <v>Other</v>
          </cell>
          <cell r="E621">
            <v>773.6</v>
          </cell>
        </row>
        <row r="622">
          <cell r="A622" t="str">
            <v>00013</v>
          </cell>
          <cell r="B622" t="str">
            <v>Southwestern Public Service Co</v>
          </cell>
          <cell r="C622" t="str">
            <v>733400</v>
          </cell>
          <cell r="D622" t="str">
            <v>Contribution in Aid of Constr</v>
          </cell>
          <cell r="E622">
            <v>-2058372.36</v>
          </cell>
        </row>
        <row r="623">
          <cell r="A623" t="str">
            <v>00013</v>
          </cell>
          <cell r="B623" t="str">
            <v>Southwestern Public Service Co</v>
          </cell>
          <cell r="C623" t="str">
            <v>733500</v>
          </cell>
          <cell r="D623" t="str">
            <v>Allowance for Funds-Const</v>
          </cell>
          <cell r="E623">
            <v>4358973.82</v>
          </cell>
        </row>
        <row r="624">
          <cell r="A624" t="str">
            <v>00013</v>
          </cell>
          <cell r="B624" t="str">
            <v>Southwestern Public Service Co</v>
          </cell>
          <cell r="C624" t="str">
            <v>733999</v>
          </cell>
          <cell r="D624" t="str">
            <v>CWIP Clearing</v>
          </cell>
          <cell r="E624">
            <v>4367261.04</v>
          </cell>
        </row>
        <row r="625">
          <cell r="A625" t="str">
            <v>00013</v>
          </cell>
          <cell r="B625" t="str">
            <v>Southwestern Public Service Co</v>
          </cell>
          <cell r="C625" t="str">
            <v>740399</v>
          </cell>
          <cell r="D625" t="str">
            <v>RWIP Productive Labor</v>
          </cell>
          <cell r="E625">
            <v>1083755.6599999999</v>
          </cell>
        </row>
        <row r="626">
          <cell r="A626" t="str">
            <v>00013</v>
          </cell>
          <cell r="B626" t="str">
            <v>Southwestern Public Service Co</v>
          </cell>
          <cell r="C626" t="str">
            <v>740400</v>
          </cell>
          <cell r="D626" t="str">
            <v>RWIP Loading-NonProductive</v>
          </cell>
          <cell r="E626">
            <v>186969.60000000001</v>
          </cell>
        </row>
        <row r="627">
          <cell r="A627" t="str">
            <v>00013</v>
          </cell>
          <cell r="B627" t="str">
            <v>Southwestern Public Service Co</v>
          </cell>
          <cell r="C627" t="str">
            <v>740500</v>
          </cell>
          <cell r="D627" t="str">
            <v>RWIP Loading-Pension</v>
          </cell>
          <cell r="E627">
            <v>428901.4</v>
          </cell>
        </row>
        <row r="628">
          <cell r="A628" t="str">
            <v>00013</v>
          </cell>
          <cell r="B628" t="str">
            <v>Southwestern Public Service Co</v>
          </cell>
          <cell r="C628" t="str">
            <v>740600</v>
          </cell>
          <cell r="D628" t="str">
            <v>RWIP Loading-Insurance</v>
          </cell>
          <cell r="E628">
            <v>6934.4</v>
          </cell>
        </row>
        <row r="629">
          <cell r="A629" t="str">
            <v>00013</v>
          </cell>
          <cell r="B629" t="str">
            <v>Southwestern Public Service Co</v>
          </cell>
          <cell r="C629" t="str">
            <v>740700</v>
          </cell>
          <cell r="D629" t="str">
            <v>RWIP Loading-Taxes</v>
          </cell>
          <cell r="E629">
            <v>108315.65</v>
          </cell>
        </row>
        <row r="630">
          <cell r="A630" t="str">
            <v>00013</v>
          </cell>
          <cell r="B630" t="str">
            <v>Southwestern Public Service Co</v>
          </cell>
          <cell r="C630" t="str">
            <v>741100</v>
          </cell>
          <cell r="D630" t="str">
            <v>RWIP Overtime Labor</v>
          </cell>
          <cell r="E630">
            <v>204615.04000000001</v>
          </cell>
        </row>
        <row r="631">
          <cell r="A631" t="str">
            <v>00013</v>
          </cell>
          <cell r="B631" t="str">
            <v>Southwestern Public Service Co</v>
          </cell>
          <cell r="C631" t="str">
            <v>741500</v>
          </cell>
          <cell r="D631" t="str">
            <v>RWIP Contract Labor</v>
          </cell>
          <cell r="E631">
            <v>268310.28999999998</v>
          </cell>
        </row>
        <row r="632">
          <cell r="A632" t="str">
            <v>00013</v>
          </cell>
          <cell r="B632" t="str">
            <v>Southwestern Public Service Co</v>
          </cell>
          <cell r="C632" t="str">
            <v>741800</v>
          </cell>
          <cell r="D632" t="str">
            <v>RWIP Materials</v>
          </cell>
          <cell r="E632">
            <v>512380.32</v>
          </cell>
        </row>
        <row r="633">
          <cell r="A633" t="str">
            <v>00013</v>
          </cell>
          <cell r="B633" t="str">
            <v>Southwestern Public Service Co</v>
          </cell>
          <cell r="C633" t="str">
            <v>742400</v>
          </cell>
          <cell r="D633" t="str">
            <v>RWIP Employee Expenses</v>
          </cell>
          <cell r="E633">
            <v>19279.98</v>
          </cell>
        </row>
        <row r="634">
          <cell r="A634" t="str">
            <v>00013</v>
          </cell>
          <cell r="B634" t="str">
            <v>Southwestern Public Service Co</v>
          </cell>
          <cell r="C634" t="str">
            <v>742700</v>
          </cell>
          <cell r="D634" t="str">
            <v>RWIP Transp Fleet Cost</v>
          </cell>
          <cell r="E634">
            <v>392879.96</v>
          </cell>
        </row>
        <row r="635">
          <cell r="A635" t="str">
            <v>00013</v>
          </cell>
          <cell r="B635" t="str">
            <v>Southwestern Public Service Co</v>
          </cell>
          <cell r="C635" t="str">
            <v>742900</v>
          </cell>
          <cell r="D635" t="str">
            <v>RWIP Salvage</v>
          </cell>
          <cell r="E635">
            <v>-3059083.21</v>
          </cell>
        </row>
        <row r="636">
          <cell r="A636" t="str">
            <v>00013</v>
          </cell>
          <cell r="B636" t="str">
            <v>Southwestern Public Service Co</v>
          </cell>
          <cell r="C636" t="str">
            <v>743200</v>
          </cell>
          <cell r="D636" t="str">
            <v>RWIP Overheads</v>
          </cell>
          <cell r="E636">
            <v>424801.98</v>
          </cell>
        </row>
        <row r="637">
          <cell r="A637" t="str">
            <v>00013</v>
          </cell>
          <cell r="B637" t="str">
            <v>Southwestern Public Service Co</v>
          </cell>
          <cell r="C637" t="str">
            <v>743300</v>
          </cell>
          <cell r="D637" t="str">
            <v>RWIP Other</v>
          </cell>
          <cell r="E637">
            <v>-1475444.18</v>
          </cell>
        </row>
        <row r="638">
          <cell r="A638" t="str">
            <v>00013</v>
          </cell>
          <cell r="B638" t="str">
            <v>Southwestern Public Service Co</v>
          </cell>
          <cell r="C638" t="str">
            <v>743999</v>
          </cell>
          <cell r="D638" t="str">
            <v>RWIP Clearing</v>
          </cell>
          <cell r="E638">
            <v>897383.11</v>
          </cell>
        </row>
        <row r="639">
          <cell r="A639" t="str">
            <v>00013</v>
          </cell>
          <cell r="B639" t="str">
            <v>Southwestern Public Service Co</v>
          </cell>
          <cell r="C639" t="str">
            <v>745055</v>
          </cell>
          <cell r="D639" t="str">
            <v>DIR-Transportation Labor</v>
          </cell>
          <cell r="E639">
            <v>174267.34</v>
          </cell>
        </row>
        <row r="640">
          <cell r="A640" t="str">
            <v>00013</v>
          </cell>
          <cell r="B640" t="str">
            <v>Southwestern Public Service Co</v>
          </cell>
          <cell r="C640" t="str">
            <v>745055</v>
          </cell>
          <cell r="D640" t="str">
            <v>OUT-Transportation Labor</v>
          </cell>
          <cell r="E640">
            <v>-26534.26</v>
          </cell>
        </row>
        <row r="641">
          <cell r="A641" t="str">
            <v>00013</v>
          </cell>
          <cell r="B641" t="str">
            <v>Southwestern Public Service Co</v>
          </cell>
          <cell r="C641" t="str">
            <v>745055</v>
          </cell>
          <cell r="D641" t="str">
            <v>Transportation Labor</v>
          </cell>
          <cell r="E641">
            <v>1251763.45</v>
          </cell>
        </row>
        <row r="642">
          <cell r="A642" t="str">
            <v>00013</v>
          </cell>
          <cell r="B642" t="str">
            <v>Southwestern Public Service Co</v>
          </cell>
          <cell r="C642" t="str">
            <v>745060</v>
          </cell>
          <cell r="D642" t="str">
            <v>DIR-Transportation Labor Load</v>
          </cell>
          <cell r="E642">
            <v>4208.33</v>
          </cell>
        </row>
        <row r="643">
          <cell r="A643" t="str">
            <v>00013</v>
          </cell>
          <cell r="B643" t="str">
            <v>Southwestern Public Service Co</v>
          </cell>
          <cell r="C643" t="str">
            <v>745060</v>
          </cell>
          <cell r="D643" t="str">
            <v>IND-Transportation Labor</v>
          </cell>
          <cell r="E643">
            <v>16962.02</v>
          </cell>
        </row>
        <row r="644">
          <cell r="A644" t="str">
            <v>00013</v>
          </cell>
          <cell r="B644" t="str">
            <v>Southwestern Public Service Co</v>
          </cell>
          <cell r="C644" t="str">
            <v>745060</v>
          </cell>
          <cell r="D644" t="str">
            <v>OUT-Transportation Labor Load</v>
          </cell>
          <cell r="E644">
            <v>2392.1799999999998</v>
          </cell>
        </row>
        <row r="645">
          <cell r="A645" t="str">
            <v>00013</v>
          </cell>
          <cell r="B645" t="str">
            <v>Southwestern Public Service Co</v>
          </cell>
          <cell r="C645" t="str">
            <v>745060</v>
          </cell>
          <cell r="D645" t="str">
            <v>Transportation Labor Loadings</v>
          </cell>
          <cell r="E645">
            <v>229203.72</v>
          </cell>
        </row>
        <row r="646">
          <cell r="A646" t="str">
            <v>00013</v>
          </cell>
          <cell r="B646" t="str">
            <v>Southwestern Public Service Co</v>
          </cell>
          <cell r="C646" t="str">
            <v>745070</v>
          </cell>
          <cell r="D646" t="str">
            <v>DIR-Transportation Non-Labor</v>
          </cell>
          <cell r="E646">
            <v>673241.68</v>
          </cell>
        </row>
        <row r="647">
          <cell r="A647" t="str">
            <v>00013</v>
          </cell>
          <cell r="B647" t="str">
            <v>Southwestern Public Service Co</v>
          </cell>
          <cell r="C647" t="str">
            <v>745070</v>
          </cell>
          <cell r="D647" t="str">
            <v>IND-Transportation Non-L</v>
          </cell>
          <cell r="E647">
            <v>7341.08</v>
          </cell>
        </row>
        <row r="648">
          <cell r="A648" t="str">
            <v>00013</v>
          </cell>
          <cell r="B648" t="str">
            <v>Southwestern Public Service Co</v>
          </cell>
          <cell r="C648" t="str">
            <v>745070</v>
          </cell>
          <cell r="D648" t="str">
            <v>OUT-Transportation Non-Labor</v>
          </cell>
          <cell r="E648">
            <v>-8316.5300000000007</v>
          </cell>
        </row>
        <row r="649">
          <cell r="A649" t="str">
            <v>00013</v>
          </cell>
          <cell r="B649" t="str">
            <v>Southwestern Public Service Co</v>
          </cell>
          <cell r="C649" t="str">
            <v>745070</v>
          </cell>
          <cell r="D649" t="str">
            <v>Transportation Non-Labor Costs</v>
          </cell>
          <cell r="E649">
            <v>-2591574.34</v>
          </cell>
        </row>
        <row r="650">
          <cell r="A650" t="str">
            <v>00013</v>
          </cell>
          <cell r="B650" t="str">
            <v>Southwestern Public Service Co</v>
          </cell>
          <cell r="C650" t="str">
            <v>745510</v>
          </cell>
          <cell r="D650" t="str">
            <v>DIR-Payroll Related Non-Labor</v>
          </cell>
          <cell r="E650">
            <v>1.5</v>
          </cell>
        </row>
        <row r="651">
          <cell r="A651" t="str">
            <v>00013</v>
          </cell>
          <cell r="B651" t="str">
            <v>Southwestern Public Service Co</v>
          </cell>
          <cell r="C651" t="str">
            <v>745510</v>
          </cell>
          <cell r="D651" t="str">
            <v>IND-Payroll Related Non-Lab</v>
          </cell>
          <cell r="E651">
            <v>0</v>
          </cell>
        </row>
        <row r="652">
          <cell r="A652" t="str">
            <v>00013</v>
          </cell>
          <cell r="B652" t="str">
            <v>Southwestern Public Service Co</v>
          </cell>
          <cell r="C652" t="str">
            <v>745510</v>
          </cell>
          <cell r="D652" t="str">
            <v>Payroll Related Non-Labor Cost</v>
          </cell>
          <cell r="E652">
            <v>1642.7</v>
          </cell>
        </row>
        <row r="653">
          <cell r="A653" t="str">
            <v>00013</v>
          </cell>
          <cell r="B653" t="str">
            <v>Southwestern Public Service Co</v>
          </cell>
          <cell r="C653" t="str">
            <v>745735</v>
          </cell>
          <cell r="D653" t="str">
            <v>DIR-I/T Labor</v>
          </cell>
          <cell r="E653">
            <v>37261.74</v>
          </cell>
        </row>
        <row r="654">
          <cell r="A654" t="str">
            <v>00013</v>
          </cell>
          <cell r="B654" t="str">
            <v>Southwestern Public Service Co</v>
          </cell>
          <cell r="C654" t="str">
            <v>745735</v>
          </cell>
          <cell r="D654" t="str">
            <v>I/T Labor</v>
          </cell>
          <cell r="E654">
            <v>302969.94</v>
          </cell>
        </row>
        <row r="655">
          <cell r="A655" t="str">
            <v>00013</v>
          </cell>
          <cell r="B655" t="str">
            <v>Southwestern Public Service Co</v>
          </cell>
          <cell r="C655" t="str">
            <v>745735</v>
          </cell>
          <cell r="D655" t="str">
            <v>OUT-I/T Labor</v>
          </cell>
          <cell r="E655">
            <v>-512.05999999999995</v>
          </cell>
        </row>
        <row r="656">
          <cell r="A656" t="str">
            <v>00013</v>
          </cell>
          <cell r="B656" t="str">
            <v>Southwestern Public Service Co</v>
          </cell>
          <cell r="C656" t="str">
            <v>745740</v>
          </cell>
          <cell r="D656" t="str">
            <v>DIR-I/T Labor Loadings</v>
          </cell>
          <cell r="E656">
            <v>96.01</v>
          </cell>
        </row>
        <row r="657">
          <cell r="A657" t="str">
            <v>00013</v>
          </cell>
          <cell r="B657" t="str">
            <v>Southwestern Public Service Co</v>
          </cell>
          <cell r="C657" t="str">
            <v>745740</v>
          </cell>
          <cell r="D657" t="str">
            <v>I/T Labor Loadings</v>
          </cell>
          <cell r="E657">
            <v>108239.54</v>
          </cell>
        </row>
        <row r="658">
          <cell r="A658" t="str">
            <v>00013</v>
          </cell>
          <cell r="B658" t="str">
            <v>Southwestern Public Service Co</v>
          </cell>
          <cell r="C658" t="str">
            <v>745740</v>
          </cell>
          <cell r="D658" t="str">
            <v>IND-I/T Labor Loadings</v>
          </cell>
          <cell r="E658">
            <v>2985.94</v>
          </cell>
        </row>
        <row r="659">
          <cell r="A659" t="str">
            <v>00013</v>
          </cell>
          <cell r="B659" t="str">
            <v>Southwestern Public Service Co</v>
          </cell>
          <cell r="C659" t="str">
            <v>745740</v>
          </cell>
          <cell r="D659" t="str">
            <v>OUT-I/T Labor Loadings</v>
          </cell>
          <cell r="E659">
            <v>-96.01</v>
          </cell>
        </row>
        <row r="660">
          <cell r="A660" t="str">
            <v>00013</v>
          </cell>
          <cell r="B660" t="str">
            <v>Southwestern Public Service Co</v>
          </cell>
          <cell r="C660" t="str">
            <v>745750</v>
          </cell>
          <cell r="D660" t="str">
            <v>DIR-I/T Non-Labor Costs</v>
          </cell>
          <cell r="E660">
            <v>-33783.75</v>
          </cell>
        </row>
        <row r="661">
          <cell r="A661" t="str">
            <v>00013</v>
          </cell>
          <cell r="B661" t="str">
            <v>Southwestern Public Service Co</v>
          </cell>
          <cell r="C661" t="str">
            <v>745750</v>
          </cell>
          <cell r="D661" t="str">
            <v>I/T Non-Labor Costs</v>
          </cell>
          <cell r="E661">
            <v>-852325.22</v>
          </cell>
        </row>
        <row r="662">
          <cell r="A662" t="str">
            <v>00013</v>
          </cell>
          <cell r="B662" t="str">
            <v>Southwestern Public Service Co</v>
          </cell>
          <cell r="C662" t="str">
            <v>745750</v>
          </cell>
          <cell r="D662" t="str">
            <v>OUT-I/T Non-Labor Costs</v>
          </cell>
          <cell r="E662">
            <v>608.07000000000005</v>
          </cell>
        </row>
        <row r="663">
          <cell r="A663" t="str">
            <v>00013</v>
          </cell>
          <cell r="B663" t="str">
            <v>Southwestern Public Service Co</v>
          </cell>
          <cell r="C663" t="str">
            <v>746290</v>
          </cell>
          <cell r="D663" t="str">
            <v>DIR-Purchasing NonLabor</v>
          </cell>
          <cell r="E663">
            <v>0</v>
          </cell>
        </row>
        <row r="664">
          <cell r="A664" t="str">
            <v>00013</v>
          </cell>
          <cell r="B664" t="str">
            <v>Southwestern Public Service Co</v>
          </cell>
          <cell r="C664" t="str">
            <v>746302</v>
          </cell>
          <cell r="D664" t="str">
            <v>DIR-Warehousing Labor</v>
          </cell>
          <cell r="E664">
            <v>828111.69</v>
          </cell>
        </row>
        <row r="665">
          <cell r="A665" t="str">
            <v>00013</v>
          </cell>
          <cell r="B665" t="str">
            <v>Southwestern Public Service Co</v>
          </cell>
          <cell r="C665" t="str">
            <v>746302</v>
          </cell>
          <cell r="D665" t="str">
            <v>OUT-Warehousing Labor</v>
          </cell>
          <cell r="E665">
            <v>-98227.82</v>
          </cell>
        </row>
        <row r="666">
          <cell r="A666" t="str">
            <v>00013</v>
          </cell>
          <cell r="B666" t="str">
            <v>Southwestern Public Service Co</v>
          </cell>
          <cell r="C666" t="str">
            <v>746302</v>
          </cell>
          <cell r="D666" t="str">
            <v>Warehousing Labor</v>
          </cell>
          <cell r="E666">
            <v>1506803.27</v>
          </cell>
        </row>
        <row r="667">
          <cell r="A667" t="str">
            <v>00013</v>
          </cell>
          <cell r="B667" t="str">
            <v>Southwestern Public Service Co</v>
          </cell>
          <cell r="C667" t="str">
            <v>746305</v>
          </cell>
          <cell r="D667" t="str">
            <v>DIR-Stores Labor Cost Loading</v>
          </cell>
          <cell r="E667">
            <v>61412.959999999999</v>
          </cell>
        </row>
        <row r="668">
          <cell r="A668" t="str">
            <v>00013</v>
          </cell>
          <cell r="B668" t="str">
            <v>Southwestern Public Service Co</v>
          </cell>
          <cell r="C668" t="str">
            <v>746305</v>
          </cell>
          <cell r="D668" t="str">
            <v>IND-Stores Labor Cost Lo</v>
          </cell>
          <cell r="E668">
            <v>72139.59</v>
          </cell>
        </row>
        <row r="669">
          <cell r="A669" t="str">
            <v>00013</v>
          </cell>
          <cell r="B669" t="str">
            <v>Southwestern Public Service Co</v>
          </cell>
          <cell r="C669" t="str">
            <v>746305</v>
          </cell>
          <cell r="D669" t="str">
            <v>OUT-Stores Labor Cost Loading</v>
          </cell>
          <cell r="E669">
            <v>-17841.03</v>
          </cell>
        </row>
        <row r="670">
          <cell r="A670" t="str">
            <v>00013</v>
          </cell>
          <cell r="B670" t="str">
            <v>Southwestern Public Service Co</v>
          </cell>
          <cell r="C670" t="str">
            <v>746305</v>
          </cell>
          <cell r="D670" t="str">
            <v>Stores Labor Cost Loading</v>
          </cell>
          <cell r="E670">
            <v>261577.09</v>
          </cell>
        </row>
        <row r="671">
          <cell r="A671" t="str">
            <v>00013</v>
          </cell>
          <cell r="B671" t="str">
            <v>Southwestern Public Service Co</v>
          </cell>
          <cell r="C671" t="str">
            <v>746310</v>
          </cell>
          <cell r="D671" t="str">
            <v>DIR-Stores Non-Labor Undist</v>
          </cell>
          <cell r="E671">
            <v>876522.51</v>
          </cell>
        </row>
        <row r="672">
          <cell r="A672" t="str">
            <v>00013</v>
          </cell>
          <cell r="B672" t="str">
            <v>Southwestern Public Service Co</v>
          </cell>
          <cell r="C672" t="str">
            <v>746310</v>
          </cell>
          <cell r="D672" t="str">
            <v>IND-Stores NonLabor Undi</v>
          </cell>
          <cell r="E672">
            <v>499207.83</v>
          </cell>
        </row>
        <row r="673">
          <cell r="A673" t="str">
            <v>00013</v>
          </cell>
          <cell r="B673" t="str">
            <v>Southwestern Public Service Co</v>
          </cell>
          <cell r="C673" t="str">
            <v>746310</v>
          </cell>
          <cell r="D673" t="str">
            <v>OUT-Stores Non-Labor Undist</v>
          </cell>
          <cell r="E673">
            <v>-29147.63</v>
          </cell>
        </row>
        <row r="674">
          <cell r="A674" t="str">
            <v>00013</v>
          </cell>
          <cell r="B674" t="str">
            <v>Southwestern Public Service Co</v>
          </cell>
          <cell r="C674" t="str">
            <v>746310</v>
          </cell>
          <cell r="D674" t="str">
            <v>Stores NonLabor Undist</v>
          </cell>
          <cell r="E674">
            <v>-4244293.3600000003</v>
          </cell>
        </row>
        <row r="675">
          <cell r="A675" t="str">
            <v>00013</v>
          </cell>
          <cell r="B675" t="str">
            <v>Southwestern Public Service Co</v>
          </cell>
          <cell r="C675" t="str">
            <v>746345</v>
          </cell>
          <cell r="D675" t="str">
            <v>Other Clearings Non-Labor</v>
          </cell>
          <cell r="E675">
            <v>132970.78</v>
          </cell>
        </row>
        <row r="676">
          <cell r="A676" t="str">
            <v>00013</v>
          </cell>
          <cell r="B676" t="str">
            <v>Southwestern Public Service Co</v>
          </cell>
          <cell r="C676" t="str">
            <v>747999</v>
          </cell>
          <cell r="D676" t="str">
            <v>Clearing Credits to BS</v>
          </cell>
          <cell r="E676">
            <v>850721.05</v>
          </cell>
        </row>
        <row r="677">
          <cell r="A677" t="str">
            <v>00013</v>
          </cell>
          <cell r="B677" t="str">
            <v>Southwestern Public Service Co</v>
          </cell>
          <cell r="C677" t="str">
            <v>748015</v>
          </cell>
          <cell r="D677" t="str">
            <v>DIR-Def DR Labor</v>
          </cell>
          <cell r="E677">
            <v>-414491.27</v>
          </cell>
        </row>
        <row r="678">
          <cell r="A678" t="str">
            <v>00013</v>
          </cell>
          <cell r="B678" t="str">
            <v>Southwestern Public Service Co</v>
          </cell>
          <cell r="C678" t="str">
            <v>748015</v>
          </cell>
          <cell r="D678" t="str">
            <v>Def DR Labor</v>
          </cell>
          <cell r="E678">
            <v>-295184.74</v>
          </cell>
        </row>
        <row r="679">
          <cell r="A679" t="str">
            <v>00013</v>
          </cell>
          <cell r="B679" t="str">
            <v>Southwestern Public Service Co</v>
          </cell>
          <cell r="C679" t="str">
            <v>748015</v>
          </cell>
          <cell r="D679" t="str">
            <v>OUT-Def DR Labor</v>
          </cell>
          <cell r="E679">
            <v>420834.27</v>
          </cell>
        </row>
        <row r="680">
          <cell r="A680" t="str">
            <v>00013</v>
          </cell>
          <cell r="B680" t="str">
            <v>Southwestern Public Service Co</v>
          </cell>
          <cell r="C680" t="str">
            <v>748020</v>
          </cell>
          <cell r="D680" t="str">
            <v>DIR-Def DR Labor Load</v>
          </cell>
          <cell r="E680">
            <v>-77826.34</v>
          </cell>
        </row>
        <row r="681">
          <cell r="A681" t="str">
            <v>00013</v>
          </cell>
          <cell r="B681" t="str">
            <v>Southwestern Public Service Co</v>
          </cell>
          <cell r="C681" t="str">
            <v>748020</v>
          </cell>
          <cell r="D681" t="str">
            <v>Def DR Labor Load</v>
          </cell>
          <cell r="E681">
            <v>158547.44</v>
          </cell>
        </row>
        <row r="682">
          <cell r="A682" t="str">
            <v>00013</v>
          </cell>
          <cell r="B682" t="str">
            <v>Southwestern Public Service Co</v>
          </cell>
          <cell r="C682" t="str">
            <v>748020</v>
          </cell>
          <cell r="D682" t="str">
            <v>IND-Def DR Labor Load</v>
          </cell>
          <cell r="E682">
            <v>7336.91</v>
          </cell>
        </row>
        <row r="683">
          <cell r="A683" t="str">
            <v>00013</v>
          </cell>
          <cell r="B683" t="str">
            <v>Southwestern Public Service Co</v>
          </cell>
          <cell r="C683" t="str">
            <v>748020</v>
          </cell>
          <cell r="D683" t="str">
            <v>OUT-Def DR Labor Load</v>
          </cell>
          <cell r="E683">
            <v>71386.960000000006</v>
          </cell>
        </row>
        <row r="684">
          <cell r="A684" t="str">
            <v>00013</v>
          </cell>
          <cell r="B684" t="str">
            <v>Southwestern Public Service Co</v>
          </cell>
          <cell r="C684" t="str">
            <v>748030</v>
          </cell>
          <cell r="D684" t="str">
            <v>DIR-Def DR Non-Labor</v>
          </cell>
          <cell r="E684">
            <v>9830330.3300000001</v>
          </cell>
        </row>
        <row r="685">
          <cell r="A685" t="str">
            <v>00013</v>
          </cell>
          <cell r="B685" t="str">
            <v>Southwestern Public Service Co</v>
          </cell>
          <cell r="C685" t="str">
            <v>748030</v>
          </cell>
          <cell r="D685" t="str">
            <v>Def DR Non-Labor</v>
          </cell>
          <cell r="E685">
            <v>5038696.3</v>
          </cell>
        </row>
        <row r="686">
          <cell r="A686" t="str">
            <v>00013</v>
          </cell>
          <cell r="B686" t="str">
            <v>Southwestern Public Service Co</v>
          </cell>
          <cell r="C686" t="str">
            <v>748030</v>
          </cell>
          <cell r="D686" t="str">
            <v>IND-Def DR Non-Labor</v>
          </cell>
          <cell r="E686">
            <v>6574.77</v>
          </cell>
        </row>
        <row r="687">
          <cell r="A687" t="str">
            <v>00013</v>
          </cell>
          <cell r="B687" t="str">
            <v>Southwestern Public Service Co</v>
          </cell>
          <cell r="C687" t="str">
            <v>748030</v>
          </cell>
          <cell r="D687" t="str">
            <v>OUTDef DR Non-Labor</v>
          </cell>
          <cell r="E687">
            <v>-7710058.6399999997</v>
          </cell>
        </row>
        <row r="688">
          <cell r="A688" t="str">
            <v>00013</v>
          </cell>
          <cell r="B688" t="str">
            <v>Southwestern Public Service Co</v>
          </cell>
          <cell r="C688" t="str">
            <v>748500</v>
          </cell>
          <cell r="D688" t="str">
            <v>Def DR Clearing</v>
          </cell>
          <cell r="E688">
            <v>-8212082.4400000004</v>
          </cell>
        </row>
        <row r="689">
          <cell r="A689" t="str">
            <v>00013</v>
          </cell>
          <cell r="B689" t="str">
            <v>Southwestern Public Service Co</v>
          </cell>
          <cell r="C689" t="str">
            <v>748500</v>
          </cell>
          <cell r="D689" t="str">
            <v>Def Dr Clearing</v>
          </cell>
          <cell r="E689">
            <v>1176232.49</v>
          </cell>
        </row>
        <row r="690">
          <cell r="A690" t="str">
            <v>00013</v>
          </cell>
          <cell r="B690" t="str">
            <v>Southwestern Public Service Co</v>
          </cell>
          <cell r="C690" t="str">
            <v>748511</v>
          </cell>
          <cell r="D690" t="str">
            <v>DIR-Regl Assets Labor</v>
          </cell>
          <cell r="E690">
            <v>73.62</v>
          </cell>
        </row>
        <row r="691">
          <cell r="A691" t="str">
            <v>00013</v>
          </cell>
          <cell r="B691" t="str">
            <v>Southwestern Public Service Co</v>
          </cell>
          <cell r="C691" t="str">
            <v>748511</v>
          </cell>
          <cell r="D691" t="str">
            <v>OUT-Regl Assets Labor</v>
          </cell>
          <cell r="E691">
            <v>-73.62</v>
          </cell>
        </row>
        <row r="692">
          <cell r="A692" t="str">
            <v>00013</v>
          </cell>
          <cell r="B692" t="str">
            <v>Southwestern Public Service Co</v>
          </cell>
          <cell r="C692" t="str">
            <v>748511</v>
          </cell>
          <cell r="D692" t="str">
            <v>Regl Assets Labor</v>
          </cell>
          <cell r="E692">
            <v>177.07</v>
          </cell>
        </row>
        <row r="693">
          <cell r="A693" t="str">
            <v>00013</v>
          </cell>
          <cell r="B693" t="str">
            <v>Southwestern Public Service Co</v>
          </cell>
          <cell r="C693" t="str">
            <v>748512</v>
          </cell>
          <cell r="D693" t="str">
            <v>Regl Assets Labor Load</v>
          </cell>
          <cell r="E693">
            <v>28.19</v>
          </cell>
        </row>
        <row r="694">
          <cell r="A694" t="str">
            <v>00013</v>
          </cell>
          <cell r="B694" t="str">
            <v>Southwestern Public Service Co</v>
          </cell>
          <cell r="C694" t="str">
            <v>748513</v>
          </cell>
          <cell r="D694" t="str">
            <v>DIR-Regl Assets Non-Labor</v>
          </cell>
          <cell r="E694">
            <v>660440.41</v>
          </cell>
        </row>
        <row r="695">
          <cell r="A695" t="str">
            <v>00013</v>
          </cell>
          <cell r="B695" t="str">
            <v>Southwestern Public Service Co</v>
          </cell>
          <cell r="C695" t="str">
            <v>748513</v>
          </cell>
          <cell r="D695" t="str">
            <v>OUT-Regl Assets Non-Labor</v>
          </cell>
          <cell r="E695">
            <v>-661249.41</v>
          </cell>
        </row>
        <row r="696">
          <cell r="A696" t="str">
            <v>00013</v>
          </cell>
          <cell r="B696" t="str">
            <v>Southwestern Public Service Co</v>
          </cell>
          <cell r="C696" t="str">
            <v>748513</v>
          </cell>
          <cell r="D696" t="str">
            <v>Regl Assets Non-Labor</v>
          </cell>
          <cell r="E696">
            <v>-360071.58</v>
          </cell>
        </row>
        <row r="697">
          <cell r="A697" t="str">
            <v>00013</v>
          </cell>
          <cell r="B697" t="str">
            <v>Southwestern Public Service Co</v>
          </cell>
          <cell r="C697" t="str">
            <v>748514</v>
          </cell>
          <cell r="D697" t="str">
            <v>Regl Assets-Amortization</v>
          </cell>
          <cell r="E697">
            <v>360521.08</v>
          </cell>
        </row>
        <row r="698">
          <cell r="A698" t="str">
            <v>00013</v>
          </cell>
          <cell r="B698" t="str">
            <v>Southwestern Public Service Co</v>
          </cell>
          <cell r="C698" t="str">
            <v>751000</v>
          </cell>
          <cell r="D698" t="str">
            <v>Depreciation</v>
          </cell>
          <cell r="E698">
            <v>77016401.400000006</v>
          </cell>
        </row>
        <row r="699">
          <cell r="A699" t="str">
            <v>00013</v>
          </cell>
          <cell r="B699" t="str">
            <v>Southwestern Public Service Co</v>
          </cell>
          <cell r="C699" t="str">
            <v>752100</v>
          </cell>
          <cell r="D699" t="str">
            <v>Intangibles</v>
          </cell>
          <cell r="E699">
            <v>11135.98</v>
          </cell>
        </row>
        <row r="700">
          <cell r="A700" t="str">
            <v>00013</v>
          </cell>
          <cell r="B700" t="str">
            <v>Southwestern Public Service Co</v>
          </cell>
          <cell r="C700" t="str">
            <v>752162</v>
          </cell>
          <cell r="D700" t="str">
            <v>Amrt Intang Office Remodel</v>
          </cell>
          <cell r="E700">
            <v>2214271.58</v>
          </cell>
        </row>
        <row r="701">
          <cell r="A701" t="str">
            <v>00013</v>
          </cell>
          <cell r="B701" t="str">
            <v>Southwestern Public Service Co</v>
          </cell>
          <cell r="C701" t="str">
            <v>752164</v>
          </cell>
          <cell r="D701" t="str">
            <v>Amrt Intang Software</v>
          </cell>
          <cell r="E701">
            <v>2054096.33</v>
          </cell>
        </row>
        <row r="702">
          <cell r="A702" t="str">
            <v>00013</v>
          </cell>
          <cell r="B702" t="str">
            <v>Southwestern Public Service Co</v>
          </cell>
          <cell r="C702" t="str">
            <v>752180</v>
          </cell>
          <cell r="D702" t="str">
            <v>Amrt Plant Acq Adj</v>
          </cell>
          <cell r="E702">
            <v>1530504.01</v>
          </cell>
        </row>
        <row r="703">
          <cell r="A703" t="str">
            <v>00013</v>
          </cell>
          <cell r="B703" t="str">
            <v>Southwestern Public Service Co</v>
          </cell>
          <cell r="C703" t="str">
            <v>752193</v>
          </cell>
          <cell r="D703" t="str">
            <v>Amort Reg Asset - DSMCA</v>
          </cell>
          <cell r="E703">
            <v>971455.91</v>
          </cell>
        </row>
        <row r="704">
          <cell r="A704" t="str">
            <v>00013</v>
          </cell>
          <cell r="B704" t="str">
            <v>Southwestern Public Service Co</v>
          </cell>
          <cell r="C704" t="str">
            <v>752194</v>
          </cell>
          <cell r="D704" t="str">
            <v>Amort Reg Elec Asst DMS E$P</v>
          </cell>
          <cell r="E704">
            <v>174000</v>
          </cell>
        </row>
        <row r="705">
          <cell r="A705" t="str">
            <v>00013</v>
          </cell>
          <cell r="B705" t="str">
            <v>Southwestern Public Service Co</v>
          </cell>
          <cell r="C705" t="str">
            <v>762000</v>
          </cell>
          <cell r="D705" t="str">
            <v>Property Taxes</v>
          </cell>
          <cell r="E705">
            <v>27994448.300000001</v>
          </cell>
        </row>
        <row r="706">
          <cell r="A706" t="str">
            <v>00013</v>
          </cell>
          <cell r="B706" t="str">
            <v>Southwestern Public Service Co</v>
          </cell>
          <cell r="C706" t="str">
            <v>764000</v>
          </cell>
          <cell r="D706" t="str">
            <v>Payroll Taxes-KS</v>
          </cell>
          <cell r="E706">
            <v>5258.54</v>
          </cell>
        </row>
        <row r="707">
          <cell r="A707" t="str">
            <v>00013</v>
          </cell>
          <cell r="B707" t="str">
            <v>Southwestern Public Service Co</v>
          </cell>
          <cell r="C707" t="str">
            <v>764000</v>
          </cell>
          <cell r="D707" t="str">
            <v>Payroll Taxes-NM</v>
          </cell>
          <cell r="E707">
            <v>549125.66</v>
          </cell>
        </row>
        <row r="708">
          <cell r="A708" t="str">
            <v>00013</v>
          </cell>
          <cell r="B708" t="str">
            <v>Southwestern Public Service Co</v>
          </cell>
          <cell r="C708" t="str">
            <v>764000</v>
          </cell>
          <cell r="D708" t="str">
            <v>Payroll Taxes-OK</v>
          </cell>
          <cell r="E708">
            <v>45845.21</v>
          </cell>
        </row>
        <row r="709">
          <cell r="A709" t="str">
            <v>00013</v>
          </cell>
          <cell r="B709" t="str">
            <v>Southwestern Public Service Co</v>
          </cell>
          <cell r="C709" t="str">
            <v>764000</v>
          </cell>
          <cell r="D709" t="str">
            <v>Payroll Taxes-TX</v>
          </cell>
          <cell r="E709">
            <v>1191975.44</v>
          </cell>
        </row>
        <row r="710">
          <cell r="A710" t="str">
            <v>00013</v>
          </cell>
          <cell r="B710" t="str">
            <v>Southwestern Public Service Co</v>
          </cell>
          <cell r="C710" t="str">
            <v>764000</v>
          </cell>
          <cell r="D710" t="str">
            <v>Payroll Taxes</v>
          </cell>
          <cell r="E710">
            <v>3222742.11</v>
          </cell>
        </row>
        <row r="711">
          <cell r="A711" t="str">
            <v>00013</v>
          </cell>
          <cell r="B711" t="str">
            <v>Southwestern Public Service Co</v>
          </cell>
          <cell r="C711" t="str">
            <v>766000</v>
          </cell>
          <cell r="D711" t="str">
            <v>DIR-Other Taxes</v>
          </cell>
          <cell r="E711">
            <v>763.46</v>
          </cell>
        </row>
        <row r="712">
          <cell r="A712" t="str">
            <v>00013</v>
          </cell>
          <cell r="B712" t="str">
            <v>Southwestern Public Service Co</v>
          </cell>
          <cell r="C712" t="str">
            <v>766000</v>
          </cell>
          <cell r="D712" t="str">
            <v>IND-Other Taxes</v>
          </cell>
          <cell r="E712">
            <v>43250.94</v>
          </cell>
        </row>
        <row r="713">
          <cell r="A713" t="str">
            <v>00013</v>
          </cell>
          <cell r="B713" t="str">
            <v>Southwestern Public Service Co</v>
          </cell>
          <cell r="C713" t="str">
            <v>766000</v>
          </cell>
          <cell r="D713" t="str">
            <v>Oth Taxes-KS</v>
          </cell>
          <cell r="E713">
            <v>45810</v>
          </cell>
        </row>
        <row r="714">
          <cell r="A714" t="str">
            <v>00013</v>
          </cell>
          <cell r="B714" t="str">
            <v>Southwestern Public Service Co</v>
          </cell>
          <cell r="C714" t="str">
            <v>766000</v>
          </cell>
          <cell r="D714" t="str">
            <v>Oth Taxes-NM</v>
          </cell>
          <cell r="E714">
            <v>2110500</v>
          </cell>
        </row>
        <row r="715">
          <cell r="A715" t="str">
            <v>00013</v>
          </cell>
          <cell r="B715" t="str">
            <v>Southwestern Public Service Co</v>
          </cell>
          <cell r="C715" t="str">
            <v>766000</v>
          </cell>
          <cell r="D715" t="str">
            <v>Oth Taxes-OK</v>
          </cell>
          <cell r="E715">
            <v>231500</v>
          </cell>
        </row>
        <row r="716">
          <cell r="A716" t="str">
            <v>00013</v>
          </cell>
          <cell r="B716" t="str">
            <v>Southwestern Public Service Co</v>
          </cell>
          <cell r="C716" t="str">
            <v>766000</v>
          </cell>
          <cell r="D716" t="str">
            <v>Oth Taxes-TX</v>
          </cell>
          <cell r="E716">
            <v>34250263.469999999</v>
          </cell>
        </row>
        <row r="717">
          <cell r="A717" t="str">
            <v>00013</v>
          </cell>
          <cell r="B717" t="str">
            <v>Southwestern Public Service Co</v>
          </cell>
          <cell r="C717" t="str">
            <v>766000</v>
          </cell>
          <cell r="D717" t="str">
            <v>Other Taxes</v>
          </cell>
          <cell r="E717">
            <v>-21308305.289999999</v>
          </cell>
        </row>
        <row r="718">
          <cell r="A718" t="str">
            <v>00013</v>
          </cell>
          <cell r="B718" t="str">
            <v>Southwestern Public Service Co</v>
          </cell>
          <cell r="C718" t="str">
            <v>770100</v>
          </cell>
          <cell r="D718" t="str">
            <v>DIR-Special Charges-Severance</v>
          </cell>
          <cell r="E718">
            <v>3022698.99</v>
          </cell>
        </row>
        <row r="719">
          <cell r="A719" t="str">
            <v>00013</v>
          </cell>
          <cell r="B719" t="str">
            <v>Southwestern Public Service Co</v>
          </cell>
          <cell r="C719" t="str">
            <v>770100</v>
          </cell>
          <cell r="D719" t="str">
            <v>Special Charges-Severance</v>
          </cell>
          <cell r="E719">
            <v>1489550.16</v>
          </cell>
        </row>
        <row r="720">
          <cell r="A720" t="str">
            <v>00013</v>
          </cell>
          <cell r="B720" t="str">
            <v>Southwestern Public Service Co</v>
          </cell>
          <cell r="C720" t="str">
            <v>821300</v>
          </cell>
          <cell r="D720" t="str">
            <v>DIR-Int Inc-Miscellaneous</v>
          </cell>
          <cell r="E720">
            <v>-505.3</v>
          </cell>
        </row>
        <row r="721">
          <cell r="A721" t="str">
            <v>00013</v>
          </cell>
          <cell r="B721" t="str">
            <v>Southwestern Public Service Co</v>
          </cell>
          <cell r="C721" t="str">
            <v>821300</v>
          </cell>
          <cell r="D721" t="str">
            <v>Int Inc-Miscellaneous</v>
          </cell>
          <cell r="E721">
            <v>-7893516.2699999996</v>
          </cell>
        </row>
        <row r="722">
          <cell r="A722" t="str">
            <v>00013</v>
          </cell>
          <cell r="B722" t="str">
            <v>Southwestern Public Service Co</v>
          </cell>
          <cell r="C722" t="str">
            <v>821300</v>
          </cell>
          <cell r="D722" t="str">
            <v>OUT-Int Inc-Miscellaneous</v>
          </cell>
          <cell r="E722">
            <v>505.29</v>
          </cell>
        </row>
        <row r="723">
          <cell r="A723" t="str">
            <v>00013</v>
          </cell>
          <cell r="B723" t="str">
            <v>Southwestern Public Service Co</v>
          </cell>
          <cell r="C723" t="str">
            <v>821400</v>
          </cell>
          <cell r="D723" t="str">
            <v>Int Inc-Assoc Companies</v>
          </cell>
          <cell r="E723">
            <v>-2577218.7400000002</v>
          </cell>
        </row>
        <row r="724">
          <cell r="A724" t="str">
            <v>00013</v>
          </cell>
          <cell r="B724" t="str">
            <v>Southwestern Public Service Co</v>
          </cell>
          <cell r="C724" t="str">
            <v>823000</v>
          </cell>
          <cell r="D724" t="str">
            <v>Gain/Loss on Disp of Assets</v>
          </cell>
          <cell r="E724">
            <v>-1349392.45</v>
          </cell>
        </row>
        <row r="725">
          <cell r="A725" t="str">
            <v>00013</v>
          </cell>
          <cell r="B725" t="str">
            <v>Southwestern Public Service Co</v>
          </cell>
          <cell r="C725" t="str">
            <v>824050</v>
          </cell>
          <cell r="D725" t="str">
            <v>AFCE-Equity</v>
          </cell>
          <cell r="E725">
            <v>1423.75</v>
          </cell>
        </row>
        <row r="726">
          <cell r="A726" t="str">
            <v>00013</v>
          </cell>
          <cell r="B726" t="str">
            <v>Southwestern Public Service Co</v>
          </cell>
          <cell r="C726" t="str">
            <v>825200</v>
          </cell>
          <cell r="D726" t="str">
            <v>Rental Income</v>
          </cell>
          <cell r="E726">
            <v>623.6</v>
          </cell>
        </row>
        <row r="727">
          <cell r="A727" t="str">
            <v>00013</v>
          </cell>
          <cell r="B727" t="str">
            <v>Southwestern Public Service Co</v>
          </cell>
          <cell r="C727" t="str">
            <v>825250</v>
          </cell>
          <cell r="D727" t="str">
            <v>IND-Misc Non-Oper Income</v>
          </cell>
          <cell r="E727">
            <v>-44.95</v>
          </cell>
        </row>
        <row r="728">
          <cell r="A728" t="str">
            <v>00013</v>
          </cell>
          <cell r="B728" t="str">
            <v>Southwestern Public Service Co</v>
          </cell>
          <cell r="C728" t="str">
            <v>825250</v>
          </cell>
          <cell r="D728" t="str">
            <v>Misc Non-Operating Income</v>
          </cell>
          <cell r="E728">
            <v>-7578.23</v>
          </cell>
        </row>
        <row r="729">
          <cell r="A729" t="str">
            <v>00013</v>
          </cell>
          <cell r="B729" t="str">
            <v>Southwestern Public Service Co</v>
          </cell>
          <cell r="C729" t="str">
            <v>830200</v>
          </cell>
          <cell r="D729" t="str">
            <v>IND-Life Ins &amp; Wealth-Op Exp</v>
          </cell>
          <cell r="E729">
            <v>11607.96</v>
          </cell>
        </row>
        <row r="730">
          <cell r="A730" t="str">
            <v>00013</v>
          </cell>
          <cell r="B730" t="str">
            <v>Southwestern Public Service Co</v>
          </cell>
          <cell r="C730" t="str">
            <v>861220</v>
          </cell>
          <cell r="D730" t="str">
            <v>Potter Cty-5.75%-Due 09/01/16</v>
          </cell>
          <cell r="E730">
            <v>3207709.62</v>
          </cell>
        </row>
        <row r="731">
          <cell r="A731" t="str">
            <v>00013</v>
          </cell>
          <cell r="B731" t="str">
            <v>Southwestern Public Service Co</v>
          </cell>
          <cell r="C731" t="str">
            <v>861220</v>
          </cell>
          <cell r="D731" t="str">
            <v>Red River-5.2%-Due 07/01/11</v>
          </cell>
          <cell r="E731">
            <v>2314000.06</v>
          </cell>
        </row>
        <row r="732">
          <cell r="A732" t="str">
            <v>00013</v>
          </cell>
          <cell r="B732" t="str">
            <v>Southwestern Public Service Co</v>
          </cell>
          <cell r="C732" t="str">
            <v>861220</v>
          </cell>
          <cell r="D732" t="str">
            <v>Red River-Swap-Due 07/01/16</v>
          </cell>
          <cell r="E732">
            <v>2076884.06</v>
          </cell>
        </row>
        <row r="733">
          <cell r="A733" t="str">
            <v>00013</v>
          </cell>
          <cell r="B733" t="str">
            <v>Southwestern Public Service Co</v>
          </cell>
          <cell r="C733" t="str">
            <v>861280</v>
          </cell>
          <cell r="D733" t="str">
            <v>TOPRS-7.85%-Due 9/1/36</v>
          </cell>
          <cell r="E733">
            <v>7850000.2599999998</v>
          </cell>
        </row>
        <row r="734">
          <cell r="A734" t="str">
            <v>00013</v>
          </cell>
          <cell r="B734" t="str">
            <v>Southwestern Public Service Co</v>
          </cell>
          <cell r="C734" t="str">
            <v>861400</v>
          </cell>
          <cell r="D734" t="str">
            <v>Sr Note-6.2%-Due 03/01/09</v>
          </cell>
          <cell r="E734">
            <v>6182777.7199999997</v>
          </cell>
        </row>
        <row r="735">
          <cell r="A735" t="str">
            <v>00013</v>
          </cell>
          <cell r="B735" t="str">
            <v>Southwestern Public Service Co</v>
          </cell>
          <cell r="C735" t="str">
            <v>861400</v>
          </cell>
          <cell r="D735" t="str">
            <v>Sr.Note-5.125%-Due 11/01/06</v>
          </cell>
          <cell r="E735">
            <v>4270833.28</v>
          </cell>
        </row>
        <row r="736">
          <cell r="A736" t="str">
            <v>00013</v>
          </cell>
          <cell r="B736" t="str">
            <v>Southwestern Public Service Co</v>
          </cell>
          <cell r="C736" t="str">
            <v>862220</v>
          </cell>
          <cell r="D736" t="str">
            <v>DIR-Interest to Associated Co</v>
          </cell>
          <cell r="E736">
            <v>252686.61</v>
          </cell>
        </row>
        <row r="737">
          <cell r="A737" t="str">
            <v>00013</v>
          </cell>
          <cell r="B737" t="str">
            <v>Southwestern Public Service Co</v>
          </cell>
          <cell r="C737" t="str">
            <v>862500</v>
          </cell>
          <cell r="D737" t="str">
            <v>DIR-Miscellaneous</v>
          </cell>
          <cell r="E737">
            <v>2743972.83</v>
          </cell>
        </row>
        <row r="738">
          <cell r="A738" t="str">
            <v>00013</v>
          </cell>
          <cell r="B738" t="str">
            <v>Southwestern Public Service Co</v>
          </cell>
          <cell r="C738" t="str">
            <v>862500</v>
          </cell>
          <cell r="D738" t="str">
            <v>IND-Miscellaneous</v>
          </cell>
          <cell r="E738">
            <v>-11.18</v>
          </cell>
        </row>
        <row r="739">
          <cell r="A739" t="str">
            <v>00013</v>
          </cell>
          <cell r="B739" t="str">
            <v>Southwestern Public Service Co</v>
          </cell>
          <cell r="C739" t="str">
            <v>862500</v>
          </cell>
          <cell r="D739" t="str">
            <v>Miscellaneous</v>
          </cell>
          <cell r="E739">
            <v>29505901.02</v>
          </cell>
        </row>
        <row r="740">
          <cell r="A740" t="str">
            <v>00013</v>
          </cell>
          <cell r="B740" t="str">
            <v>Southwestern Public Service Co</v>
          </cell>
          <cell r="C740" t="str">
            <v>862500</v>
          </cell>
          <cell r="D740" t="str">
            <v>OUT-Miscellaneous</v>
          </cell>
          <cell r="E740">
            <v>-2742459.94</v>
          </cell>
        </row>
        <row r="741">
          <cell r="A741" t="str">
            <v>00013</v>
          </cell>
          <cell r="B741" t="str">
            <v>Southwestern Public Service Co</v>
          </cell>
          <cell r="C741" t="str">
            <v>863220</v>
          </cell>
          <cell r="D741" t="str">
            <v>Potter Cty-5.75%-Due 09/01/16</v>
          </cell>
          <cell r="E741">
            <v>31161.39</v>
          </cell>
        </row>
        <row r="742">
          <cell r="A742" t="str">
            <v>00013</v>
          </cell>
          <cell r="B742" t="str">
            <v>Southwestern Public Service Co</v>
          </cell>
          <cell r="C742" t="str">
            <v>863220</v>
          </cell>
          <cell r="D742" t="str">
            <v>Potter Cty-5.75%-due 09/01/16</v>
          </cell>
          <cell r="E742">
            <v>26247.21</v>
          </cell>
        </row>
        <row r="743">
          <cell r="A743" t="str">
            <v>00013</v>
          </cell>
          <cell r="B743" t="str">
            <v>Southwestern Public Service Co</v>
          </cell>
          <cell r="C743" t="str">
            <v>863220</v>
          </cell>
          <cell r="D743" t="str">
            <v>Red River-5.2%-Due 07/01/11</v>
          </cell>
          <cell r="E743">
            <v>103579.2</v>
          </cell>
        </row>
        <row r="744">
          <cell r="A744" t="str">
            <v>00013</v>
          </cell>
          <cell r="B744" t="str">
            <v>Southwestern Public Service Co</v>
          </cell>
          <cell r="C744" t="str">
            <v>863220</v>
          </cell>
          <cell r="D744" t="str">
            <v>Red River-Swap-Due 07/01/16</v>
          </cell>
          <cell r="E744">
            <v>95905.09</v>
          </cell>
        </row>
        <row r="745">
          <cell r="A745" t="str">
            <v>00013</v>
          </cell>
          <cell r="B745" t="str">
            <v>Southwestern Public Service Co</v>
          </cell>
          <cell r="C745" t="str">
            <v>863260</v>
          </cell>
          <cell r="D745" t="str">
            <v>TOPRS-7.85%-Due 9/1/36</v>
          </cell>
          <cell r="E745">
            <v>86105.279999999999</v>
          </cell>
        </row>
        <row r="746">
          <cell r="A746" t="str">
            <v>00013</v>
          </cell>
          <cell r="B746" t="str">
            <v>Southwestern Public Service Co</v>
          </cell>
          <cell r="C746" t="str">
            <v>863525</v>
          </cell>
          <cell r="D746" t="str">
            <v>Sr Note-6.2%-Due 03/01/09</v>
          </cell>
          <cell r="E746">
            <v>122996.53</v>
          </cell>
        </row>
        <row r="747">
          <cell r="A747" t="str">
            <v>00013</v>
          </cell>
          <cell r="B747" t="str">
            <v>Southwestern Public Service Co</v>
          </cell>
          <cell r="C747" t="str">
            <v>863525</v>
          </cell>
          <cell r="D747" t="str">
            <v>Sr.Note-5.125%-Due 11/01/06</v>
          </cell>
          <cell r="E747">
            <v>145333.72</v>
          </cell>
        </row>
        <row r="748">
          <cell r="A748" t="str">
            <v>00013</v>
          </cell>
          <cell r="B748" t="str">
            <v>Southwestern Public Service Co</v>
          </cell>
          <cell r="C748" t="str">
            <v>863625</v>
          </cell>
          <cell r="D748" t="str">
            <v>Reacq Dbt 15 5/8%-Due 7/12</v>
          </cell>
          <cell r="E748">
            <v>72300</v>
          </cell>
        </row>
        <row r="749">
          <cell r="A749" t="str">
            <v>00013</v>
          </cell>
          <cell r="B749" t="str">
            <v>Southwestern Public Service Co</v>
          </cell>
          <cell r="C749" t="str">
            <v>863625</v>
          </cell>
          <cell r="D749" t="str">
            <v>Reacq Dbt 2000 Tender/Defease</v>
          </cell>
          <cell r="E749">
            <v>303228.02</v>
          </cell>
        </row>
        <row r="750">
          <cell r="A750" t="str">
            <v>00013</v>
          </cell>
          <cell r="B750" t="str">
            <v>Southwestern Public Service Co</v>
          </cell>
          <cell r="C750" t="str">
            <v>863625</v>
          </cell>
          <cell r="D750" t="str">
            <v>Reacq Dbt 6 1/2%&amp;6 5/8-Due9/16</v>
          </cell>
          <cell r="E750">
            <v>12308.4</v>
          </cell>
        </row>
        <row r="751">
          <cell r="A751" t="str">
            <v>00013</v>
          </cell>
          <cell r="B751" t="str">
            <v>Southwestern Public Service Co</v>
          </cell>
          <cell r="C751" t="str">
            <v>863625</v>
          </cell>
          <cell r="D751" t="str">
            <v>Reacq Dbt 7 3/4,8,14% PCO's</v>
          </cell>
          <cell r="E751">
            <v>36316.550000000003</v>
          </cell>
        </row>
        <row r="752">
          <cell r="A752" t="str">
            <v>00013</v>
          </cell>
          <cell r="B752" t="str">
            <v>Southwestern Public Service Co</v>
          </cell>
          <cell r="C752" t="str">
            <v>863625</v>
          </cell>
          <cell r="D752" t="str">
            <v>Reacq Dbt 8.2%-Due 12/22</v>
          </cell>
          <cell r="E752">
            <v>43958.99</v>
          </cell>
        </row>
        <row r="753">
          <cell r="A753" t="str">
            <v>00013</v>
          </cell>
          <cell r="B753" t="str">
            <v>Southwestern Public Service Co</v>
          </cell>
          <cell r="C753" t="str">
            <v>863625</v>
          </cell>
          <cell r="D753" t="str">
            <v>Reacq Dbt 8.25%-Due 7/22</v>
          </cell>
          <cell r="E753">
            <v>11903.99</v>
          </cell>
        </row>
        <row r="754">
          <cell r="A754" t="str">
            <v>00013</v>
          </cell>
          <cell r="B754" t="str">
            <v>Southwestern Public Service Co</v>
          </cell>
          <cell r="C754" t="str">
            <v>863625</v>
          </cell>
          <cell r="D754" t="str">
            <v>Reacq Dbt 8.5%-Due 2/25</v>
          </cell>
          <cell r="E754">
            <v>39532.800000000003</v>
          </cell>
        </row>
        <row r="755">
          <cell r="A755" t="str">
            <v>00013</v>
          </cell>
          <cell r="B755" t="str">
            <v>Southwestern Public Service Co</v>
          </cell>
          <cell r="C755" t="str">
            <v>863625</v>
          </cell>
          <cell r="D755" t="str">
            <v>Reacq Dbt 8.8,8,8 7/8,8 3/4%</v>
          </cell>
          <cell r="E755">
            <v>266678.75</v>
          </cell>
        </row>
        <row r="756">
          <cell r="A756" t="str">
            <v>00013</v>
          </cell>
          <cell r="B756" t="str">
            <v>Southwestern Public Service Co</v>
          </cell>
          <cell r="C756" t="str">
            <v>863625</v>
          </cell>
          <cell r="D756" t="str">
            <v>Reacq Dbt 8.85%-Due 6/17</v>
          </cell>
          <cell r="E756">
            <v>51316.81</v>
          </cell>
        </row>
        <row r="757">
          <cell r="A757" t="str">
            <v>00013</v>
          </cell>
          <cell r="B757" t="str">
            <v>Southwestern Public Service Co</v>
          </cell>
          <cell r="C757" t="str">
            <v>863625</v>
          </cell>
          <cell r="D757" t="str">
            <v>Reacq Dbt 9 1/8%-Due 4/16</v>
          </cell>
          <cell r="E757">
            <v>126050.42</v>
          </cell>
        </row>
        <row r="758">
          <cell r="A758" t="str">
            <v>00013</v>
          </cell>
          <cell r="B758" t="str">
            <v>Southwestern Public Service Co</v>
          </cell>
          <cell r="C758" t="str">
            <v>863625</v>
          </cell>
          <cell r="D758" t="str">
            <v>Reacq Dbt 10.9%-Due 6/90</v>
          </cell>
          <cell r="E758">
            <v>4488</v>
          </cell>
        </row>
        <row r="759">
          <cell r="A759" t="str">
            <v>00013</v>
          </cell>
          <cell r="B759" t="str">
            <v>Southwestern Public Service Co</v>
          </cell>
          <cell r="C759" t="str">
            <v>863625</v>
          </cell>
          <cell r="D759" t="str">
            <v>Reacq Dbt 12 3/8%-Due 2/15</v>
          </cell>
          <cell r="E759">
            <v>69787.22</v>
          </cell>
        </row>
        <row r="760">
          <cell r="A760" t="str">
            <v>00013</v>
          </cell>
          <cell r="B760" t="str">
            <v>Southwestern Public Service Co</v>
          </cell>
          <cell r="C760" t="str">
            <v>863625</v>
          </cell>
          <cell r="D760" t="str">
            <v>Reacq Dbt 13 1/2%-Due 7/16</v>
          </cell>
          <cell r="E760">
            <v>4446</v>
          </cell>
        </row>
        <row r="761">
          <cell r="A761" t="str">
            <v>00013</v>
          </cell>
          <cell r="B761" t="str">
            <v>Southwestern Public Service Co</v>
          </cell>
          <cell r="C761" t="str">
            <v>863695</v>
          </cell>
          <cell r="D761" t="str">
            <v>Reacq Dbt 6.5%-Due 3/06</v>
          </cell>
          <cell r="E761">
            <v>-36144.019999999997</v>
          </cell>
        </row>
        <row r="762">
          <cell r="A762" t="str">
            <v>00013</v>
          </cell>
          <cell r="B762" t="str">
            <v>Southwestern Public Service Co</v>
          </cell>
          <cell r="C762" t="str">
            <v>863695</v>
          </cell>
          <cell r="D762" t="str">
            <v>Reacq Dbt 7.25%-Due 7/04</v>
          </cell>
          <cell r="E762">
            <v>-3691.19</v>
          </cell>
        </row>
        <row r="763">
          <cell r="A763" t="str">
            <v>00013</v>
          </cell>
          <cell r="B763" t="str">
            <v>Southwestern Public Service Co</v>
          </cell>
          <cell r="C763" t="str">
            <v>864000</v>
          </cell>
          <cell r="D763" t="str">
            <v>AFDC Borrowed Funds</v>
          </cell>
          <cell r="E763">
            <v>-4359557.84</v>
          </cell>
        </row>
        <row r="764">
          <cell r="A764" t="str">
            <v>00013</v>
          </cell>
          <cell r="B764" t="str">
            <v>Southwestern Public Service Co</v>
          </cell>
          <cell r="C764" t="str">
            <v>911100</v>
          </cell>
          <cell r="D764" t="str">
            <v>Federal Income Taxes</v>
          </cell>
          <cell r="E764">
            <v>92172847</v>
          </cell>
        </row>
        <row r="765">
          <cell r="A765" t="str">
            <v>00013</v>
          </cell>
          <cell r="B765" t="str">
            <v>Southwestern Public Service Co</v>
          </cell>
          <cell r="C765" t="str">
            <v>911200</v>
          </cell>
          <cell r="D765" t="str">
            <v>Curr St Inc Taxes-KS</v>
          </cell>
          <cell r="E765">
            <v>22689</v>
          </cell>
        </row>
        <row r="766">
          <cell r="A766" t="str">
            <v>00013</v>
          </cell>
          <cell r="B766" t="str">
            <v>Southwestern Public Service Co</v>
          </cell>
          <cell r="C766" t="str">
            <v>911200</v>
          </cell>
          <cell r="D766" t="str">
            <v>Curr St Inc Taxes-NM</v>
          </cell>
          <cell r="E766">
            <v>4900476</v>
          </cell>
        </row>
        <row r="767">
          <cell r="A767" t="str">
            <v>00013</v>
          </cell>
          <cell r="B767" t="str">
            <v>Southwestern Public Service Co</v>
          </cell>
          <cell r="C767" t="str">
            <v>911200</v>
          </cell>
          <cell r="D767" t="str">
            <v>Curr St Inc Taxes-OK</v>
          </cell>
          <cell r="E767">
            <v>297889</v>
          </cell>
        </row>
        <row r="768">
          <cell r="A768" t="str">
            <v>00013</v>
          </cell>
          <cell r="B768" t="str">
            <v>Southwestern Public Service Co</v>
          </cell>
          <cell r="C768" t="str">
            <v>912100</v>
          </cell>
          <cell r="D768" t="str">
            <v>Federal Non-Oper Income Tax</v>
          </cell>
          <cell r="E768">
            <v>3475578</v>
          </cell>
        </row>
        <row r="769">
          <cell r="A769" t="str">
            <v>00013</v>
          </cell>
          <cell r="B769" t="str">
            <v>Southwestern Public Service Co</v>
          </cell>
          <cell r="C769" t="str">
            <v>921100</v>
          </cell>
          <cell r="D769" t="str">
            <v>Fed Oper Def Inc-KS</v>
          </cell>
          <cell r="E769">
            <v>9183</v>
          </cell>
        </row>
        <row r="770">
          <cell r="A770" t="str">
            <v>00013</v>
          </cell>
          <cell r="B770" t="str">
            <v>Southwestern Public Service Co</v>
          </cell>
          <cell r="C770" t="str">
            <v>921100</v>
          </cell>
          <cell r="D770" t="str">
            <v>Fed Oper Def Inc-NM</v>
          </cell>
          <cell r="E770">
            <v>-6931570.8300000001</v>
          </cell>
        </row>
        <row r="771">
          <cell r="A771" t="str">
            <v>00013</v>
          </cell>
          <cell r="B771" t="str">
            <v>Southwestern Public Service Co</v>
          </cell>
          <cell r="C771" t="str">
            <v>921100</v>
          </cell>
          <cell r="D771" t="str">
            <v>Fed Oper Def Inc-OK</v>
          </cell>
          <cell r="E771">
            <v>430035</v>
          </cell>
        </row>
        <row r="772">
          <cell r="A772" t="str">
            <v>00013</v>
          </cell>
          <cell r="B772" t="str">
            <v>Southwestern Public Service Co</v>
          </cell>
          <cell r="C772" t="str">
            <v>921100</v>
          </cell>
          <cell r="D772" t="str">
            <v>Fed Oper Def Inc-TX</v>
          </cell>
          <cell r="E772">
            <v>-23846000</v>
          </cell>
        </row>
        <row r="773">
          <cell r="A773" t="str">
            <v>00013</v>
          </cell>
          <cell r="B773" t="str">
            <v>Southwestern Public Service Co</v>
          </cell>
          <cell r="C773" t="str">
            <v>921100</v>
          </cell>
          <cell r="D773" t="str">
            <v>Federal Oper Def Income Taxes</v>
          </cell>
          <cell r="E773">
            <v>893947</v>
          </cell>
        </row>
        <row r="774">
          <cell r="A774" t="str">
            <v>00013</v>
          </cell>
          <cell r="B774" t="str">
            <v>Southwestern Public Service Co</v>
          </cell>
          <cell r="C774" t="str">
            <v>931000</v>
          </cell>
          <cell r="D774" t="str">
            <v>Investment Tx CR-NM</v>
          </cell>
          <cell r="E774">
            <v>-38706.480000000003</v>
          </cell>
        </row>
        <row r="775">
          <cell r="A775" t="str">
            <v>00013</v>
          </cell>
          <cell r="B775" t="str">
            <v>Southwestern Public Service Co</v>
          </cell>
          <cell r="C775" t="str">
            <v>931000</v>
          </cell>
          <cell r="D775" t="str">
            <v>Investment Tx CR-OK</v>
          </cell>
          <cell r="E775">
            <v>-6805.92</v>
          </cell>
        </row>
        <row r="776">
          <cell r="A776" t="str">
            <v>00013</v>
          </cell>
          <cell r="B776" t="str">
            <v>Southwestern Public Service Co</v>
          </cell>
          <cell r="C776" t="str">
            <v>931000</v>
          </cell>
          <cell r="D776" t="str">
            <v>Investment Tx CR-TX</v>
          </cell>
          <cell r="E776">
            <v>-204864.48</v>
          </cell>
        </row>
        <row r="777">
          <cell r="A777" t="str">
            <v>00013</v>
          </cell>
          <cell r="B777" t="str">
            <v>Southwestern Public Service Co</v>
          </cell>
          <cell r="C777" t="str">
            <v>940000</v>
          </cell>
          <cell r="D777" t="str">
            <v>Extraordinary Items-Net of Tax</v>
          </cell>
          <cell r="E777">
            <v>-11820689.880000001</v>
          </cell>
        </row>
        <row r="778">
          <cell r="A778" t="str">
            <v>check-total</v>
          </cell>
          <cell r="E778">
            <v>-130100417.37000048</v>
          </cell>
        </row>
      </sheetData>
      <sheetData sheetId="85"/>
      <sheetData sheetId="86"/>
      <sheetData sheetId="8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A-Balance Sheet"/>
      <sheetName val="AB-Income Statement"/>
      <sheetName val="AC-Retained Earnings"/>
      <sheetName val="AD-PP&amp;E, Page 1 of 2"/>
      <sheetName val="AD-PP&amp;E, Page 2 of 2"/>
      <sheetName val="WPAD-Intangible Summary"/>
      <sheetName val="WPAD-PIS Intangible"/>
      <sheetName val="WPAD-Reclass"/>
      <sheetName val="WPAD-PIS by Function"/>
      <sheetName val="WPAD-Change in Intangibles"/>
      <sheetName val="WPAD-AFUDC Summary"/>
      <sheetName val="WPAD-AFUDC Detail"/>
      <sheetName val="AE-AD&amp;A Summary"/>
      <sheetName val="WPAE-AD&amp;A Detail"/>
      <sheetName val="AF-Deferred Credits"/>
      <sheetName val="WPAF-Accumulated Def. ITC"/>
      <sheetName val="AG-Def. Debits, Page 1 of 3"/>
      <sheetName val="AG-CWIP PCF, Page 2 &amp; 3 of 3"/>
      <sheetName val="WPAG-Future Use &amp; Land Rights "/>
      <sheetName val="WPAG-Future Use by Function"/>
      <sheetName val="AH-O&amp;M, Pages 1 of 9"/>
      <sheetName val="AH-O&amp;M, Pages 2-7 of 9"/>
      <sheetName val="AH-Purchase Pwr, Page 8 of 9"/>
      <sheetName val="AH-O&amp;M, Page 9 of 9"/>
      <sheetName val="WPAH-Per Book Energy Costs"/>
      <sheetName val="WPAH-Fuel Cost Adjustments"/>
      <sheetName val="Dist Functionalized"/>
      <sheetName val="AI-Labor"/>
      <sheetName val="WPAI-2002 O&amp;M Labor Detail"/>
      <sheetName val="AJ-Dep. &amp; Amort. Expense"/>
      <sheetName val="WPAJ-Dep. &amp; Amort. Exp. Detail"/>
      <sheetName val="WPAJ-Reclass"/>
      <sheetName val="WPAJ-PIS at 12-31-02"/>
      <sheetName val="AK-Taxes Other Than Income"/>
      <sheetName val="AL-CWC, Pages 1 &amp; 2 of 5"/>
      <sheetName val="AL-CWC, Prepmnts., Page 3 of 5"/>
      <sheetName val="AL-CWC, M &amp; S, Page 4 of 5"/>
      <sheetName val="AL-CWC, Fuel Stock, Page 5 of 5"/>
      <sheetName val="WPAL-Young Gas Storage"/>
      <sheetName val="WPAL-Calc of Lead Lag Days"/>
      <sheetName val="WPAL-M &amp; S Allocation"/>
      <sheetName val="WPAL-CWC"/>
      <sheetName val="AM-CWIP"/>
      <sheetName val="AN-Notes Payable"/>
      <sheetName val="WPAN Notes Elec Ratio"/>
      <sheetName val="AO-Rates for AFUDC"/>
      <sheetName val="WPAO-Monthly AFUDC Book Rates"/>
      <sheetName val="AP-FIT Ded, Interest"/>
      <sheetName val="WPAP-2002 Schedule M"/>
      <sheetName val="AQ - FIT Ded"/>
      <sheetName val="AR-Federal Tax Adjustments"/>
      <sheetName val="Tax Liability 281"/>
      <sheetName val="Order 144"/>
      <sheetName val="Tax Liab 282"/>
      <sheetName val="Tax Liab 190"/>
      <sheetName val="AS-Additional SIT Adjustments"/>
      <sheetName val="AT-SIT Adjustments"/>
      <sheetName val="AU-Revenue Credits-Page 1 of 2"/>
      <sheetName val="AV-Cost of Capital-Page 1"/>
      <sheetName val="AW-Cash Flow Statement"/>
      <sheetName val="AV-Supplemt Fin Info-Page 10"/>
      <sheetName val="AW-Cost of Short Term Debt"/>
      <sheetName val="AX-Recent &amp; Pending Rate Change"/>
      <sheetName val="AY-Revenue Tax Rate Date"/>
      <sheetName val="Gen and Prop Book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Portion"/>
      <sheetName val="EMC Portion"/>
      <sheetName val="Current JE"/>
      <sheetName val="Prior Period"/>
      <sheetName val="Amort Sch"/>
      <sheetName val="Contrac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Peaks"/>
      <sheetName val="EPRI-REG-ADVT"/>
      <sheetName val="Data Entry and Forecaster"/>
      <sheetName val="IOU Cost of 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802"/>
    </sheetNames>
    <sheetDataSet>
      <sheetData sheetId="0" refreshError="1">
        <row r="2">
          <cell r="A2" t="str">
            <v xml:space="preserve">      1480 WELTON, INC.</v>
          </cell>
          <cell r="H2" t="str">
            <v xml:space="preserve">    PROPERTY, PLANT AND EQUIPMENT AT</v>
          </cell>
          <cell r="P2" t="str">
            <v>FEBRUARY 28, 1995</v>
          </cell>
          <cell r="Z2" t="str">
            <v>{GOTO}d5~/wtb~</v>
          </cell>
        </row>
        <row r="5">
          <cell r="C5" t="str">
            <v>PLANT</v>
          </cell>
          <cell r="F5" t="str">
            <v>BALANCE</v>
          </cell>
          <cell r="Q5" t="str">
            <v>BALANCE</v>
          </cell>
        </row>
        <row r="6">
          <cell r="C6" t="str">
            <v>ACCT</v>
          </cell>
          <cell r="F6" t="str">
            <v>FIRST OF YEAR</v>
          </cell>
          <cell r="I6" t="str">
            <v>ADDITIONS</v>
          </cell>
          <cell r="L6" t="str">
            <v>RETIREMENTS</v>
          </cell>
          <cell r="O6" t="str">
            <v>TRANSFERS</v>
          </cell>
          <cell r="Q6" t="str">
            <v>YEAR TO DATE</v>
          </cell>
        </row>
        <row r="7">
          <cell r="A7" t="str">
            <v>*** INTANGIBLE PLANT ***</v>
          </cell>
        </row>
        <row r="9">
          <cell r="A9" t="str">
            <v>FRANCHISES AND CONSENTS</v>
          </cell>
          <cell r="C9" t="str">
            <v>2401</v>
          </cell>
          <cell r="E9" t="str">
            <v>$</v>
          </cell>
          <cell r="F9">
            <v>603</v>
          </cell>
          <cell r="H9" t="str">
            <v>$</v>
          </cell>
          <cell r="I9">
            <v>0</v>
          </cell>
          <cell r="K9" t="str">
            <v>$</v>
          </cell>
          <cell r="L9">
            <v>0</v>
          </cell>
          <cell r="N9" t="str">
            <v>$</v>
          </cell>
          <cell r="O9">
            <v>0</v>
          </cell>
          <cell r="P9" t="str">
            <v>$</v>
          </cell>
          <cell r="Q9">
            <v>603</v>
          </cell>
        </row>
        <row r="11">
          <cell r="A11" t="str">
            <v>*** GENERAL PLANT ***</v>
          </cell>
        </row>
        <row r="13">
          <cell r="A13" t="str">
            <v>LAND OWNED IN FEE (ND)</v>
          </cell>
          <cell r="C13" t="str">
            <v>2489.1</v>
          </cell>
          <cell r="F13">
            <v>6694046</v>
          </cell>
          <cell r="I13">
            <v>0</v>
          </cell>
          <cell r="L13">
            <v>0</v>
          </cell>
          <cell r="O13">
            <v>0</v>
          </cell>
          <cell r="Q13">
            <v>6694046</v>
          </cell>
        </row>
        <row r="14">
          <cell r="A14" t="str">
            <v>STRUCTURES AND IMPROVEMENTS</v>
          </cell>
          <cell r="C14" t="str">
            <v>2490</v>
          </cell>
          <cell r="F14">
            <v>6815384</v>
          </cell>
          <cell r="I14">
            <v>0</v>
          </cell>
          <cell r="L14">
            <v>0</v>
          </cell>
          <cell r="O14">
            <v>0</v>
          </cell>
          <cell r="Q14">
            <v>6815384</v>
          </cell>
        </row>
        <row r="15">
          <cell r="A15" t="str">
            <v>BUILDINGS</v>
          </cell>
          <cell r="C15" t="str">
            <v>2490.B</v>
          </cell>
          <cell r="F15">
            <v>26029191</v>
          </cell>
          <cell r="I15">
            <v>0</v>
          </cell>
          <cell r="L15">
            <v>0</v>
          </cell>
          <cell r="O15">
            <v>0</v>
          </cell>
          <cell r="Q15">
            <v>26029191</v>
          </cell>
          <cell r="AA15" t="str">
            <v>/frppe\papr\c2~</v>
          </cell>
        </row>
        <row r="16">
          <cell r="A16" t="str">
            <v>TOOLS, SHOP, &amp; GARAGE EQUIPMENT</v>
          </cell>
          <cell r="C16" t="str">
            <v>2494</v>
          </cell>
          <cell r="F16">
            <v>15481149</v>
          </cell>
          <cell r="I16">
            <v>0</v>
          </cell>
          <cell r="L16">
            <v>0</v>
          </cell>
          <cell r="O16">
            <v>0</v>
          </cell>
          <cell r="Q16">
            <v>15481149</v>
          </cell>
        </row>
        <row r="17">
          <cell r="A17" t="str">
            <v>COMMUNICATION EQUIPMENT</v>
          </cell>
          <cell r="C17" t="str">
            <v>2497</v>
          </cell>
          <cell r="F17">
            <v>13270</v>
          </cell>
          <cell r="I17">
            <v>0</v>
          </cell>
          <cell r="L17">
            <v>0</v>
          </cell>
          <cell r="O17">
            <v>0</v>
          </cell>
          <cell r="Q17">
            <v>13270</v>
          </cell>
        </row>
        <row r="18">
          <cell r="A18" t="str">
            <v>MISCELLANEOUS EQUIPMENT</v>
          </cell>
          <cell r="C18" t="str">
            <v>2498</v>
          </cell>
          <cell r="F18">
            <v>41508</v>
          </cell>
          <cell r="I18">
            <v>0</v>
          </cell>
          <cell r="L18">
            <v>0</v>
          </cell>
          <cell r="O18">
            <v>0</v>
          </cell>
          <cell r="Q18">
            <v>41508</v>
          </cell>
        </row>
        <row r="19">
          <cell r="A19" t="str">
            <v xml:space="preserve">     TOTAL GENERAL PLANT</v>
          </cell>
          <cell r="E19" t="str">
            <v>$</v>
          </cell>
          <cell r="F19">
            <v>55074548</v>
          </cell>
          <cell r="H19" t="str">
            <v>$</v>
          </cell>
          <cell r="I19">
            <v>0</v>
          </cell>
          <cell r="K19" t="str">
            <v>$</v>
          </cell>
          <cell r="L19">
            <v>0</v>
          </cell>
          <cell r="N19" t="str">
            <v>$</v>
          </cell>
          <cell r="O19">
            <v>0</v>
          </cell>
          <cell r="P19" t="str">
            <v>$</v>
          </cell>
          <cell r="Q19">
            <v>55074548</v>
          </cell>
        </row>
        <row r="21">
          <cell r="A21" t="str">
            <v xml:space="preserve">          TOTAL PLANT ACCOUNT 101</v>
          </cell>
          <cell r="E21" t="str">
            <v>$</v>
          </cell>
          <cell r="F21">
            <v>55075151</v>
          </cell>
          <cell r="H21" t="str">
            <v>$</v>
          </cell>
          <cell r="I21">
            <v>0</v>
          </cell>
          <cell r="K21" t="str">
            <v>$</v>
          </cell>
          <cell r="L21">
            <v>0</v>
          </cell>
          <cell r="N21" t="str">
            <v>$</v>
          </cell>
          <cell r="O21">
            <v>0</v>
          </cell>
          <cell r="P21" t="str">
            <v>$</v>
          </cell>
          <cell r="Q21">
            <v>55075151</v>
          </cell>
        </row>
        <row r="23">
          <cell r="A23" t="str">
            <v>*** NON UTILITY PLANT ***</v>
          </cell>
        </row>
        <row r="25">
          <cell r="A25" t="str">
            <v>LAND OWNED IN FEE (ND)</v>
          </cell>
          <cell r="C25" t="str">
            <v>3120.1</v>
          </cell>
          <cell r="E25" t="str">
            <v>$</v>
          </cell>
          <cell r="F25">
            <v>1609888</v>
          </cell>
          <cell r="H25" t="str">
            <v>$</v>
          </cell>
          <cell r="I25">
            <v>0</v>
          </cell>
          <cell r="K25" t="str">
            <v>$</v>
          </cell>
          <cell r="L25">
            <v>0</v>
          </cell>
          <cell r="N25" t="str">
            <v>$</v>
          </cell>
          <cell r="O25">
            <v>0</v>
          </cell>
          <cell r="P25" t="str">
            <v>$</v>
          </cell>
          <cell r="Q25">
            <v>1609888</v>
          </cell>
        </row>
        <row r="28">
          <cell r="A28" t="str">
            <v xml:space="preserve">     TOTAL PLANT</v>
          </cell>
          <cell r="E28" t="str">
            <v>$</v>
          </cell>
          <cell r="F28">
            <v>56685039</v>
          </cell>
          <cell r="H28" t="str">
            <v>$</v>
          </cell>
          <cell r="I28">
            <v>0</v>
          </cell>
          <cell r="K28" t="str">
            <v>$</v>
          </cell>
          <cell r="L28">
            <v>0</v>
          </cell>
          <cell r="N28" t="str">
            <v>$</v>
          </cell>
          <cell r="O28">
            <v>0</v>
          </cell>
          <cell r="P28" t="str">
            <v>$</v>
          </cell>
          <cell r="Q28">
            <v>56685039</v>
          </cell>
        </row>
        <row r="30">
          <cell r="A30" t="str">
            <v>*** CONSTRUCTION WORK IN PROGRESS ***</v>
          </cell>
        </row>
        <row r="32">
          <cell r="F32" t="str">
            <v>BALANCE</v>
          </cell>
          <cell r="Q32" t="str">
            <v>BALANCE</v>
          </cell>
        </row>
        <row r="33">
          <cell r="F33" t="str">
            <v>FIRST OF YEAR</v>
          </cell>
          <cell r="I33" t="str">
            <v>EXPENDITURES</v>
          </cell>
          <cell r="L33" t="str">
            <v>CLEARANCES</v>
          </cell>
          <cell r="O33" t="str">
            <v>NET CHANGE</v>
          </cell>
          <cell r="Q33" t="str">
            <v>YEAR TO DATE</v>
          </cell>
        </row>
        <row r="36">
          <cell r="A36" t="str">
            <v xml:space="preserve">COMMON </v>
          </cell>
          <cell r="E36" t="str">
            <v>$</v>
          </cell>
          <cell r="F36">
            <v>30142</v>
          </cell>
          <cell r="H36" t="str">
            <v>$</v>
          </cell>
          <cell r="I36">
            <v>0</v>
          </cell>
          <cell r="K36" t="str">
            <v>$</v>
          </cell>
          <cell r="L36">
            <v>0</v>
          </cell>
          <cell r="N36" t="str">
            <v>$</v>
          </cell>
          <cell r="O36">
            <v>0</v>
          </cell>
          <cell r="P36" t="str">
            <v>$</v>
          </cell>
          <cell r="Q36">
            <v>30142</v>
          </cell>
        </row>
        <row r="38">
          <cell r="A38" t="str">
            <v xml:space="preserve">      TOTAL PROPERTY, PLANT, &amp; EQUIPMENT</v>
          </cell>
          <cell r="E38" t="str">
            <v>$</v>
          </cell>
          <cell r="F38">
            <v>56715181</v>
          </cell>
          <cell r="P38" t="str">
            <v>$</v>
          </cell>
          <cell r="Q38">
            <v>56715181</v>
          </cell>
        </row>
        <row r="40">
          <cell r="A40" t="str">
            <v>() REVERSAL OR CREDIT</v>
          </cell>
        </row>
        <row r="42">
          <cell r="A42" t="str">
            <v>PREPARED BY THE PROPERTY ACCOUNTING DEPARTMENT</v>
          </cell>
        </row>
        <row r="43">
          <cell r="A43">
            <v>34971.665780787036</v>
          </cell>
        </row>
        <row r="45">
          <cell r="A45" t="str">
            <v>cc:   A.A. &amp; CO.</v>
          </cell>
          <cell r="C45" t="str">
            <v xml:space="preserve">      Budget Department</v>
          </cell>
        </row>
        <row r="46">
          <cell r="A46" t="str">
            <v xml:space="preserve">      Corporate Taxes</v>
          </cell>
          <cell r="C46" t="str">
            <v xml:space="preserve">      Financial Accounting</v>
          </cell>
        </row>
        <row r="47">
          <cell r="A47" t="str">
            <v xml:space="preserve">      Property &amp; Local Taxes</v>
          </cell>
          <cell r="C47" t="str">
            <v xml:space="preserve">      Rate Department</v>
          </cell>
        </row>
        <row r="48">
          <cell r="A48" t="str">
            <v xml:space="preserve">      Depreciation Accounting</v>
          </cell>
          <cell r="C48" t="str">
            <v xml:space="preserve">      Martha Palomar - 600</v>
          </cell>
          <cell r="L48" t="str">
            <v>REPORT NO. 1480-2</v>
          </cell>
          <cell r="Q48" t="str">
            <v>PAGE 1 OF 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cwc"/>
      <sheetName val="Fuel and O&amp;M"/>
      <sheetName val="precwc"/>
      <sheetName val="Lost Time"/>
      <sheetName val="erb"/>
      <sheetName val="grb"/>
      <sheetName val="trb"/>
      <sheetName val="cocsup"/>
      <sheetName val="fsv"/>
      <sheetName val="Check Figures"/>
      <sheetName val="deftax"/>
      <sheetName val="ITC Amortization"/>
      <sheetName val="FAS109 &amp; OCI Allocations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5">
          <cell r="G25" t="str">
            <v>COMMON UTIL</v>
          </cell>
        </row>
        <row r="26">
          <cell r="G26" t="str">
            <v>PLANT IN</v>
          </cell>
          <cell r="K26" t="str">
            <v>FUEL</v>
          </cell>
          <cell r="M26" t="str">
            <v>CUSTOMER</v>
          </cell>
        </row>
        <row r="27">
          <cell r="E27" t="str">
            <v>FSV CWIP</v>
          </cell>
          <cell r="G27" t="str">
            <v>SERV ALLOC</v>
          </cell>
          <cell r="I27" t="str">
            <v>QF DEPOSITS</v>
          </cell>
          <cell r="K27" t="str">
            <v>STOCK</v>
          </cell>
          <cell r="M27" t="str">
            <v>DEPOSITS</v>
          </cell>
        </row>
        <row r="29">
          <cell r="E29">
            <v>0</v>
          </cell>
          <cell r="G29">
            <v>250094270</v>
          </cell>
          <cell r="I29">
            <v>-3752626.99</v>
          </cell>
          <cell r="K29">
            <v>30200520.399999999</v>
          </cell>
          <cell r="M29">
            <v>-15979638</v>
          </cell>
        </row>
        <row r="30">
          <cell r="E30">
            <v>0</v>
          </cell>
          <cell r="G30">
            <v>250326630</v>
          </cell>
          <cell r="I30">
            <v>-3752626.99</v>
          </cell>
          <cell r="K30">
            <v>29913063.329999998</v>
          </cell>
          <cell r="M30">
            <v>-16000829</v>
          </cell>
        </row>
        <row r="31">
          <cell r="E31">
            <v>0</v>
          </cell>
          <cell r="G31">
            <v>248810021</v>
          </cell>
          <cell r="I31">
            <v>-3765489.51</v>
          </cell>
          <cell r="K31">
            <v>25140843</v>
          </cell>
          <cell r="M31">
            <v>-15899455</v>
          </cell>
        </row>
        <row r="32">
          <cell r="E32">
            <v>0</v>
          </cell>
          <cell r="G32">
            <v>249665443</v>
          </cell>
          <cell r="I32">
            <v>-3778780.76</v>
          </cell>
          <cell r="K32">
            <v>25228219.829999998</v>
          </cell>
          <cell r="M32">
            <v>-15986312</v>
          </cell>
        </row>
        <row r="33">
          <cell r="E33">
            <v>0</v>
          </cell>
          <cell r="G33">
            <v>246693291</v>
          </cell>
          <cell r="I33">
            <v>-3792645.26</v>
          </cell>
          <cell r="K33">
            <v>25127243.460000001</v>
          </cell>
          <cell r="M33">
            <v>-16184237</v>
          </cell>
        </row>
        <row r="34">
          <cell r="E34">
            <v>0</v>
          </cell>
          <cell r="G34">
            <v>247250121</v>
          </cell>
          <cell r="I34">
            <v>-3798964.63</v>
          </cell>
          <cell r="K34">
            <v>24235945.950000003</v>
          </cell>
          <cell r="M34">
            <v>-16423657</v>
          </cell>
        </row>
        <row r="35">
          <cell r="E35">
            <v>0</v>
          </cell>
          <cell r="G35">
            <v>247291998</v>
          </cell>
          <cell r="I35">
            <v>-3805961.07</v>
          </cell>
          <cell r="K35">
            <v>23067294.400000002</v>
          </cell>
          <cell r="M35">
            <v>-16570173</v>
          </cell>
        </row>
        <row r="36">
          <cell r="E36">
            <v>0</v>
          </cell>
          <cell r="G36">
            <v>247400540</v>
          </cell>
          <cell r="I36">
            <v>-3812731.81</v>
          </cell>
          <cell r="K36">
            <v>25107335.829999998</v>
          </cell>
          <cell r="M36">
            <v>-16486689</v>
          </cell>
        </row>
        <row r="37">
          <cell r="E37">
            <v>0</v>
          </cell>
          <cell r="G37">
            <v>248787488</v>
          </cell>
          <cell r="I37">
            <v>-3819728.25</v>
          </cell>
          <cell r="K37">
            <v>24425781.559999999</v>
          </cell>
          <cell r="M37">
            <v>-16232132</v>
          </cell>
        </row>
        <row r="38">
          <cell r="E38">
            <v>0</v>
          </cell>
          <cell r="G38">
            <v>251439029</v>
          </cell>
          <cell r="I38">
            <v>-3826498.99</v>
          </cell>
          <cell r="K38">
            <v>25625009.039999999</v>
          </cell>
          <cell r="M38">
            <v>-16082714</v>
          </cell>
        </row>
        <row r="39">
          <cell r="E39">
            <v>0</v>
          </cell>
          <cell r="G39">
            <v>355101172</v>
          </cell>
          <cell r="I39">
            <v>-3833495.43</v>
          </cell>
          <cell r="K39">
            <v>22797994.609999999</v>
          </cell>
          <cell r="M39">
            <v>-14148950</v>
          </cell>
        </row>
        <row r="40">
          <cell r="E40">
            <v>0</v>
          </cell>
          <cell r="G40">
            <v>357434261</v>
          </cell>
          <cell r="I40">
            <v>0</v>
          </cell>
          <cell r="K40">
            <v>21696544.510000002</v>
          </cell>
          <cell r="M40" t="e">
            <v>#NAME?</v>
          </cell>
        </row>
        <row r="42">
          <cell r="E42">
            <v>0</v>
          </cell>
          <cell r="G42">
            <v>266691189</v>
          </cell>
          <cell r="I42">
            <v>-3478296</v>
          </cell>
          <cell r="K42">
            <v>25213816</v>
          </cell>
          <cell r="M42" t="e">
            <v>#NAME?</v>
          </cell>
        </row>
        <row r="45">
          <cell r="E45" t="str">
            <v>FSV</v>
          </cell>
          <cell r="G45" t="str">
            <v>CASH</v>
          </cell>
          <cell r="I45" t="str">
            <v>CUSTOMER</v>
          </cell>
          <cell r="M45" t="str">
            <v>JOINT OPER.</v>
          </cell>
        </row>
        <row r="46">
          <cell r="E46" t="str">
            <v>MATERIALS</v>
          </cell>
          <cell r="G46" t="str">
            <v>WORKING</v>
          </cell>
          <cell r="I46" t="str">
            <v>ADV FOR</v>
          </cell>
          <cell r="K46" t="str">
            <v>DEPREC &amp;</v>
          </cell>
          <cell r="M46" t="str">
            <v>AGREEMENT</v>
          </cell>
        </row>
        <row r="47">
          <cell r="E47" t="str">
            <v>&amp; SUPPLIES</v>
          </cell>
          <cell r="G47" t="str">
            <v>CAPITAL</v>
          </cell>
          <cell r="I47" t="str">
            <v>CONSTRUCTION</v>
          </cell>
          <cell r="K47" t="str">
            <v>AMORT</v>
          </cell>
          <cell r="M47" t="str">
            <v>MARGIN TRANSFER</v>
          </cell>
        </row>
      </sheetData>
      <sheetData sheetId="7" refreshError="1">
        <row r="23">
          <cell r="E23">
            <v>1129940</v>
          </cell>
          <cell r="G23">
            <v>68244713</v>
          </cell>
          <cell r="I23">
            <v>208113034</v>
          </cell>
          <cell r="K23">
            <v>0</v>
          </cell>
          <cell r="M23" t="e">
            <v>#NAME?</v>
          </cell>
        </row>
        <row r="35">
          <cell r="E35" t="str">
            <v>CASH</v>
          </cell>
          <cell r="G35" t="str">
            <v>CUSTOMER</v>
          </cell>
        </row>
        <row r="36">
          <cell r="E36" t="str">
            <v>WORKING</v>
          </cell>
          <cell r="G36" t="str">
            <v>ADV FOR</v>
          </cell>
          <cell r="I36" t="str">
            <v>DEPREC &amp;</v>
          </cell>
          <cell r="M36" t="str">
            <v>PREPAID</v>
          </cell>
        </row>
        <row r="37">
          <cell r="E37" t="str">
            <v>CAPITAL</v>
          </cell>
          <cell r="G37" t="str">
            <v>CONSTRUCTION</v>
          </cell>
          <cell r="I37" t="str">
            <v>AMORT</v>
          </cell>
          <cell r="K37" t="str">
            <v>AFUDC</v>
          </cell>
          <cell r="M37" t="str">
            <v>PENSION</v>
          </cell>
        </row>
        <row r="39">
          <cell r="E39">
            <v>4845964</v>
          </cell>
          <cell r="G39">
            <v>-39890466.990000002</v>
          </cell>
          <cell r="I39">
            <v>652810908</v>
          </cell>
          <cell r="K39">
            <v>18919.29</v>
          </cell>
          <cell r="M39">
            <v>19737847</v>
          </cell>
        </row>
        <row r="40">
          <cell r="E40">
            <v>4877574</v>
          </cell>
          <cell r="G40">
            <v>-39890466.990000002</v>
          </cell>
          <cell r="I40">
            <v>657464457</v>
          </cell>
          <cell r="K40">
            <v>68772.800000000003</v>
          </cell>
          <cell r="M40">
            <v>19737847</v>
          </cell>
        </row>
        <row r="41">
          <cell r="E41">
            <v>5212267</v>
          </cell>
          <cell r="G41">
            <v>-40471760.630000003</v>
          </cell>
          <cell r="I41">
            <v>662563472</v>
          </cell>
          <cell r="K41">
            <v>88412.51</v>
          </cell>
          <cell r="M41">
            <v>20080567</v>
          </cell>
        </row>
        <row r="42">
          <cell r="E42">
            <v>5127064</v>
          </cell>
          <cell r="G42">
            <v>-38876574.939999998</v>
          </cell>
          <cell r="I42">
            <v>664715172</v>
          </cell>
          <cell r="K42">
            <v>115097.42</v>
          </cell>
          <cell r="M42">
            <v>20095814</v>
          </cell>
        </row>
        <row r="43">
          <cell r="E43">
            <v>4523453</v>
          </cell>
          <cell r="G43">
            <v>-39295463.200000003</v>
          </cell>
          <cell r="I43">
            <v>671070699</v>
          </cell>
          <cell r="K43">
            <v>149606.18</v>
          </cell>
          <cell r="M43">
            <v>20095814</v>
          </cell>
        </row>
        <row r="44">
          <cell r="E44">
            <v>3995607</v>
          </cell>
          <cell r="G44">
            <v>-40191706.310000002</v>
          </cell>
          <cell r="I44">
            <v>675581058</v>
          </cell>
          <cell r="K44">
            <v>137822.45000000001</v>
          </cell>
          <cell r="M44">
            <v>20095814</v>
          </cell>
        </row>
        <row r="45">
          <cell r="E45">
            <v>3763613</v>
          </cell>
          <cell r="G45">
            <v>-46518459.039999999</v>
          </cell>
          <cell r="I45">
            <v>680066242</v>
          </cell>
          <cell r="K45">
            <v>131220.38</v>
          </cell>
          <cell r="M45">
            <v>20095814</v>
          </cell>
        </row>
        <row r="46">
          <cell r="E46">
            <v>4259320</v>
          </cell>
          <cell r="G46">
            <v>-47538757.039999999</v>
          </cell>
          <cell r="I46">
            <v>684820154</v>
          </cell>
          <cell r="K46">
            <v>497683.96</v>
          </cell>
          <cell r="M46">
            <v>20095814</v>
          </cell>
        </row>
        <row r="47">
          <cell r="E47">
            <v>4463353</v>
          </cell>
          <cell r="G47">
            <v>-48576434.700000003</v>
          </cell>
          <cell r="I47">
            <v>689902636</v>
          </cell>
          <cell r="K47">
            <v>226058.01</v>
          </cell>
          <cell r="M47">
            <v>20095814</v>
          </cell>
        </row>
      </sheetData>
      <sheetData sheetId="8" refreshError="1">
        <row r="23">
          <cell r="E23">
            <v>0</v>
          </cell>
          <cell r="G23">
            <v>0</v>
          </cell>
          <cell r="I23">
            <v>2321443</v>
          </cell>
          <cell r="K23">
            <v>148902</v>
          </cell>
          <cell r="M23">
            <v>137030</v>
          </cell>
        </row>
        <row r="35">
          <cell r="E35" t="str">
            <v>CASH</v>
          </cell>
          <cell r="G35" t="str">
            <v>CUSTOMER</v>
          </cell>
          <cell r="K35" t="str">
            <v>DEPRECIATION</v>
          </cell>
        </row>
        <row r="36">
          <cell r="E36" t="str">
            <v>WORKING</v>
          </cell>
          <cell r="G36" t="str">
            <v>ADV FOR</v>
          </cell>
          <cell r="I36" t="str">
            <v>DEPREC &amp;</v>
          </cell>
          <cell r="K36" t="str">
            <v>ALLOC TO</v>
          </cell>
          <cell r="O36" t="str">
            <v>PREPAID</v>
          </cell>
          <cell r="Q36" t="str">
            <v>PREPAID</v>
          </cell>
        </row>
        <row r="37">
          <cell r="E37" t="str">
            <v>CAPITAL</v>
          </cell>
          <cell r="G37" t="str">
            <v>CONSTRUCTION</v>
          </cell>
          <cell r="I37" t="str">
            <v>AMORT</v>
          </cell>
          <cell r="K37" t="str">
            <v>THERMAL</v>
          </cell>
          <cell r="M37" t="str">
            <v>AFUDC</v>
          </cell>
          <cell r="O37" t="str">
            <v>PENSION</v>
          </cell>
          <cell r="Q37" t="str">
            <v>ISSC FEE</v>
          </cell>
        </row>
        <row r="39">
          <cell r="E39">
            <v>-33088</v>
          </cell>
          <cell r="G39">
            <v>0</v>
          </cell>
          <cell r="I39">
            <v>8662340</v>
          </cell>
          <cell r="K39">
            <v>0</v>
          </cell>
          <cell r="M39">
            <v>4904.34</v>
          </cell>
          <cell r="O39">
            <v>283102</v>
          </cell>
          <cell r="Q39">
            <v>0</v>
          </cell>
        </row>
        <row r="40">
          <cell r="E40">
            <v>-33764</v>
          </cell>
          <cell r="G40">
            <v>0</v>
          </cell>
          <cell r="I40">
            <v>8709531</v>
          </cell>
          <cell r="K40">
            <v>0</v>
          </cell>
          <cell r="M40">
            <v>5596.61</v>
          </cell>
          <cell r="O40">
            <v>283102</v>
          </cell>
          <cell r="Q40">
            <v>0</v>
          </cell>
        </row>
        <row r="41">
          <cell r="E41">
            <v>-27636</v>
          </cell>
          <cell r="G41">
            <v>0</v>
          </cell>
          <cell r="I41">
            <v>8756786</v>
          </cell>
          <cell r="K41">
            <v>0</v>
          </cell>
          <cell r="M41">
            <v>6658.91</v>
          </cell>
          <cell r="O41">
            <v>288017</v>
          </cell>
          <cell r="Q41">
            <v>0</v>
          </cell>
        </row>
        <row r="42">
          <cell r="E42">
            <v>-8197</v>
          </cell>
          <cell r="G42">
            <v>0</v>
          </cell>
          <cell r="I42">
            <v>8800549</v>
          </cell>
          <cell r="K42">
            <v>0</v>
          </cell>
          <cell r="M42">
            <v>8773.83</v>
          </cell>
          <cell r="O42">
            <v>288236</v>
          </cell>
          <cell r="Q42">
            <v>0</v>
          </cell>
        </row>
        <row r="43">
          <cell r="E43">
            <v>5214</v>
          </cell>
          <cell r="G43">
            <v>0</v>
          </cell>
          <cell r="I43">
            <v>8849030</v>
          </cell>
          <cell r="K43">
            <v>0</v>
          </cell>
          <cell r="M43">
            <v>7236.75</v>
          </cell>
          <cell r="O43">
            <v>288236</v>
          </cell>
          <cell r="Q43">
            <v>0</v>
          </cell>
        </row>
        <row r="44">
          <cell r="E44">
            <v>14597</v>
          </cell>
          <cell r="G44">
            <v>0</v>
          </cell>
          <cell r="I44">
            <v>8897495</v>
          </cell>
          <cell r="K44">
            <v>0</v>
          </cell>
          <cell r="M44">
            <v>7411.78</v>
          </cell>
          <cell r="O44">
            <v>288236</v>
          </cell>
          <cell r="Q44">
            <v>0</v>
          </cell>
        </row>
        <row r="45">
          <cell r="E45">
            <v>-3371</v>
          </cell>
          <cell r="G45">
            <v>0</v>
          </cell>
          <cell r="I45">
            <v>8945944</v>
          </cell>
          <cell r="K45">
            <v>0</v>
          </cell>
          <cell r="M45">
            <v>7613.7</v>
          </cell>
          <cell r="O45">
            <v>288236</v>
          </cell>
          <cell r="Q45">
            <v>0</v>
          </cell>
        </row>
        <row r="46">
          <cell r="E46">
            <v>7868</v>
          </cell>
          <cell r="G46">
            <v>0</v>
          </cell>
          <cell r="I46">
            <v>8994505</v>
          </cell>
          <cell r="K46">
            <v>0</v>
          </cell>
          <cell r="M46">
            <v>29847.38</v>
          </cell>
          <cell r="O46">
            <v>288236</v>
          </cell>
          <cell r="Q46">
            <v>0</v>
          </cell>
        </row>
        <row r="47">
          <cell r="E47">
            <v>10228</v>
          </cell>
          <cell r="G47">
            <v>0</v>
          </cell>
          <cell r="I47">
            <v>9042699</v>
          </cell>
          <cell r="K47">
            <v>0</v>
          </cell>
          <cell r="M47">
            <v>15773.53</v>
          </cell>
          <cell r="O47">
            <v>288236</v>
          </cell>
          <cell r="Q47">
            <v>0</v>
          </cell>
        </row>
      </sheetData>
      <sheetData sheetId="9" refreshError="1">
        <row r="23">
          <cell r="E23">
            <v>-25856556</v>
          </cell>
          <cell r="G23">
            <v>0</v>
          </cell>
          <cell r="I23" t="e">
            <v>#NAME?</v>
          </cell>
          <cell r="K23">
            <v>0</v>
          </cell>
          <cell r="M23" t="e">
            <v>#NAME?</v>
          </cell>
          <cell r="O23">
            <v>1949955</v>
          </cell>
        </row>
        <row r="29">
          <cell r="G29" t="str">
            <v>SUBSIDIARY</v>
          </cell>
          <cell r="K29" t="str">
            <v>NCI</v>
          </cell>
        </row>
        <row r="30">
          <cell r="E30" t="str">
            <v>INV IN SUBS</v>
          </cell>
          <cell r="G30" t="str">
            <v>RETAINED</v>
          </cell>
          <cell r="I30" t="str">
            <v>OTH INV</v>
          </cell>
          <cell r="K30" t="str">
            <v>RETAINED</v>
          </cell>
          <cell r="M30" t="str">
            <v>COST OF</v>
          </cell>
          <cell r="O30" t="str">
            <v>COST OF</v>
          </cell>
        </row>
        <row r="31">
          <cell r="E31" t="str">
            <v>AT COST</v>
          </cell>
          <cell r="G31" t="str">
            <v>EARNINGS</v>
          </cell>
          <cell r="I31" t="str">
            <v>AT COST</v>
          </cell>
          <cell r="K31" t="str">
            <v>EARNINGS</v>
          </cell>
          <cell r="M31" t="str">
            <v>DEBT</v>
          </cell>
          <cell r="O31" t="str">
            <v>PREFERRED</v>
          </cell>
        </row>
        <row r="33">
          <cell r="E33">
            <v>39404069</v>
          </cell>
          <cell r="G33">
            <v>85178547</v>
          </cell>
          <cell r="I33">
            <v>13326832</v>
          </cell>
          <cell r="K33">
            <v>71820572.859999999</v>
          </cell>
          <cell r="M33">
            <v>7.4999999999999997E-2</v>
          </cell>
          <cell r="O33">
            <v>0</v>
          </cell>
        </row>
        <row r="34">
          <cell r="E34">
            <v>39404069</v>
          </cell>
          <cell r="G34">
            <v>84842624</v>
          </cell>
          <cell r="I34">
            <v>13326832</v>
          </cell>
          <cell r="K34">
            <v>71820572.859999999</v>
          </cell>
          <cell r="M34">
            <v>7.4999999999999997E-2</v>
          </cell>
          <cell r="O34">
            <v>0</v>
          </cell>
        </row>
        <row r="35">
          <cell r="E35">
            <v>46796813</v>
          </cell>
          <cell r="G35">
            <v>83449880</v>
          </cell>
          <cell r="I35">
            <v>7032081</v>
          </cell>
          <cell r="K35">
            <v>71820572.859999999</v>
          </cell>
          <cell r="M35">
            <v>7.4999999999999997E-2</v>
          </cell>
          <cell r="O35">
            <v>0</v>
          </cell>
        </row>
        <row r="36">
          <cell r="E36">
            <v>51785123</v>
          </cell>
          <cell r="G36">
            <v>78762530.670000002</v>
          </cell>
          <cell r="I36">
            <v>6599371</v>
          </cell>
          <cell r="K36">
            <v>71820572.859999999</v>
          </cell>
          <cell r="M36">
            <v>7.4999999999999997E-2</v>
          </cell>
          <cell r="O36">
            <v>0</v>
          </cell>
        </row>
        <row r="37">
          <cell r="E37">
            <v>53346639</v>
          </cell>
          <cell r="G37">
            <v>98897214.670000002</v>
          </cell>
          <cell r="I37">
            <v>6686230</v>
          </cell>
          <cell r="K37">
            <v>71820572.859999999</v>
          </cell>
          <cell r="M37">
            <v>7.4999999999999997E-2</v>
          </cell>
          <cell r="O37">
            <v>0</v>
          </cell>
        </row>
        <row r="38">
          <cell r="E38">
            <v>54267070</v>
          </cell>
          <cell r="G38">
            <v>98371449.219999999</v>
          </cell>
          <cell r="I38">
            <v>6785946</v>
          </cell>
          <cell r="K38">
            <v>71820572.859999999</v>
          </cell>
          <cell r="M38">
            <v>7.4999999999999997E-2</v>
          </cell>
          <cell r="O38">
            <v>0</v>
          </cell>
        </row>
        <row r="39">
          <cell r="E39">
            <v>55644296</v>
          </cell>
          <cell r="G39">
            <v>96994224</v>
          </cell>
          <cell r="I39">
            <v>6879125</v>
          </cell>
          <cell r="K39">
            <v>71820572.859999999</v>
          </cell>
          <cell r="M39">
            <v>7.2499999999999995E-2</v>
          </cell>
          <cell r="O39">
            <v>0</v>
          </cell>
        </row>
        <row r="40">
          <cell r="E40">
            <v>57021600</v>
          </cell>
          <cell r="G40">
            <v>95616920.219999999</v>
          </cell>
          <cell r="I40">
            <v>6695735</v>
          </cell>
          <cell r="K40">
            <v>71820572.859999999</v>
          </cell>
          <cell r="M40">
            <v>7.3599999999999999E-2</v>
          </cell>
          <cell r="O40">
            <v>0</v>
          </cell>
        </row>
        <row r="41">
          <cell r="E41">
            <v>59123011</v>
          </cell>
          <cell r="G41">
            <v>-71811280.560000002</v>
          </cell>
          <cell r="I41">
            <v>6795119</v>
          </cell>
          <cell r="K41">
            <v>71820572.859999999</v>
          </cell>
          <cell r="M41">
            <v>7.3599999999999999E-2</v>
          </cell>
          <cell r="O41">
            <v>0</v>
          </cell>
        </row>
        <row r="42">
          <cell r="E42">
            <v>39883466</v>
          </cell>
          <cell r="G42">
            <v>85050827.439999998</v>
          </cell>
          <cell r="I42">
            <v>18524225</v>
          </cell>
          <cell r="K42">
            <v>71820572.859999999</v>
          </cell>
          <cell r="M42">
            <v>7.17E-2</v>
          </cell>
          <cell r="O42">
            <v>0</v>
          </cell>
        </row>
        <row r="43">
          <cell r="E43">
            <v>41934716</v>
          </cell>
          <cell r="G43">
            <v>83007604.019999996</v>
          </cell>
          <cell r="I43">
            <v>16348541</v>
          </cell>
          <cell r="K43">
            <v>71820572.859999999</v>
          </cell>
          <cell r="M43">
            <v>7.17E-2</v>
          </cell>
          <cell r="O43">
            <v>0</v>
          </cell>
        </row>
        <row r="44">
          <cell r="E44">
            <v>3092783</v>
          </cell>
          <cell r="G44">
            <v>-35343498.980000004</v>
          </cell>
          <cell r="I44">
            <v>13626934</v>
          </cell>
          <cell r="K44">
            <v>71820572.859999999</v>
          </cell>
          <cell r="M44">
            <v>7.17E-2</v>
          </cell>
          <cell r="O44">
            <v>0</v>
          </cell>
        </row>
        <row r="46">
          <cell r="E46">
            <v>45141971</v>
          </cell>
          <cell r="G46">
            <v>65251420</v>
          </cell>
          <cell r="I46">
            <v>10218914</v>
          </cell>
          <cell r="K46">
            <v>71820573</v>
          </cell>
          <cell r="M46">
            <v>7.3700000000000002E-2</v>
          </cell>
          <cell r="O46">
            <v>0</v>
          </cell>
        </row>
      </sheetData>
      <sheetData sheetId="10" refreshError="1">
        <row r="24">
          <cell r="E24">
            <v>80492</v>
          </cell>
        </row>
        <row r="26">
          <cell r="E26">
            <v>80492</v>
          </cell>
        </row>
        <row r="28">
          <cell r="E28">
            <v>14221042.109999999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11774215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-269760</v>
          </cell>
        </row>
        <row r="40">
          <cell r="E40">
            <v>0</v>
          </cell>
        </row>
        <row r="42">
          <cell r="E42">
            <v>25725497.109999999</v>
          </cell>
        </row>
        <row r="43">
          <cell r="E43">
            <v>4.6300000000000001E-2</v>
          </cell>
        </row>
        <row r="45">
          <cell r="E45">
            <v>1191090.5161929999</v>
          </cell>
        </row>
        <row r="46">
          <cell r="E46">
            <v>0</v>
          </cell>
        </row>
      </sheetData>
      <sheetData sheetId="11" refreshError="1">
        <row r="23">
          <cell r="D23">
            <v>42528.67500000001</v>
          </cell>
        </row>
        <row r="24">
          <cell r="D24">
            <v>0</v>
          </cell>
        </row>
      </sheetData>
      <sheetData sheetId="12" refreshError="1">
        <row r="26">
          <cell r="E26" t="str">
            <v>GAS</v>
          </cell>
          <cell r="G26" t="str">
            <v>THERMAL</v>
          </cell>
        </row>
        <row r="28">
          <cell r="E28">
            <v>1628594.547</v>
          </cell>
          <cell r="G28">
            <v>74918.774999999994</v>
          </cell>
          <cell r="I28">
            <v>17426800.989999998</v>
          </cell>
        </row>
        <row r="29">
          <cell r="E29">
            <v>1628594.547</v>
          </cell>
          <cell r="G29">
            <v>74918.774999999994</v>
          </cell>
          <cell r="I29">
            <v>17426800.989999998</v>
          </cell>
        </row>
        <row r="30">
          <cell r="E30">
            <v>1628594.547</v>
          </cell>
          <cell r="G30">
            <v>74918.774999999994</v>
          </cell>
          <cell r="I30">
            <v>17426800.989999998</v>
          </cell>
        </row>
        <row r="31">
          <cell r="E31">
            <v>1602090.547</v>
          </cell>
          <cell r="G31">
            <v>50250.774999999994</v>
          </cell>
          <cell r="I31">
            <v>13820146.990000002</v>
          </cell>
        </row>
        <row r="32">
          <cell r="E32">
            <v>1602090.547</v>
          </cell>
          <cell r="G32">
            <v>50250.774999999994</v>
          </cell>
          <cell r="I32">
            <v>13820146.990000002</v>
          </cell>
        </row>
        <row r="33">
          <cell r="E33">
            <v>1602090.547</v>
          </cell>
          <cell r="G33">
            <v>50250.774999999994</v>
          </cell>
          <cell r="I33">
            <v>13820146.990000002</v>
          </cell>
        </row>
        <row r="34">
          <cell r="E34">
            <v>1494427.4569999999</v>
          </cell>
          <cell r="G34">
            <v>28882.574999999993</v>
          </cell>
          <cell r="I34">
            <v>10507035.99</v>
          </cell>
        </row>
        <row r="35">
          <cell r="E35">
            <v>1494427.4569999999</v>
          </cell>
          <cell r="G35">
            <v>28882.574999999993</v>
          </cell>
          <cell r="I35">
            <v>10507035.99</v>
          </cell>
        </row>
        <row r="36">
          <cell r="E36">
            <v>1494427.4569999999</v>
          </cell>
          <cell r="G36">
            <v>28882.574999999993</v>
          </cell>
          <cell r="I36">
            <v>10507035.99</v>
          </cell>
        </row>
        <row r="37">
          <cell r="E37">
            <v>1508130.4569999999</v>
          </cell>
          <cell r="G37">
            <v>16062.574999999993</v>
          </cell>
          <cell r="I37">
            <v>8903304.9900000002</v>
          </cell>
        </row>
        <row r="38">
          <cell r="E38">
            <v>1508130.4569999999</v>
          </cell>
          <cell r="G38">
            <v>16062.574999999993</v>
          </cell>
          <cell r="I38">
            <v>8903304.9900000002</v>
          </cell>
        </row>
        <row r="39">
          <cell r="E39">
            <v>1508130.4569999999</v>
          </cell>
          <cell r="G39">
            <v>16062.574999999993</v>
          </cell>
          <cell r="I39">
            <v>8903304.9900000002</v>
          </cell>
        </row>
        <row r="41">
          <cell r="E41">
            <v>1558310.7520000001</v>
          </cell>
          <cell r="G41">
            <v>42528.67500000001</v>
          </cell>
        </row>
        <row r="46">
          <cell r="F46" t="str">
            <v>GAS</v>
          </cell>
          <cell r="N46" t="str">
            <v>THERMAL</v>
          </cell>
        </row>
        <row r="47">
          <cell r="I47" t="str">
            <v>1/2 PRE-1971</v>
          </cell>
          <cell r="K47" t="str">
            <v>THERMAL</v>
          </cell>
          <cell r="Q47" t="str">
            <v>1/2 PRE-1971</v>
          </cell>
          <cell r="S47" t="str">
            <v>TOTAL</v>
          </cell>
        </row>
      </sheetData>
      <sheetData sheetId="13" refreshError="1">
        <row r="24">
          <cell r="D24">
            <v>-294452.36</v>
          </cell>
          <cell r="E24">
            <v>-287577.98</v>
          </cell>
          <cell r="F24">
            <v>-280703.59999999998</v>
          </cell>
          <cell r="G24">
            <v>-273829.21999999997</v>
          </cell>
          <cell r="H24">
            <v>-266954.84000000003</v>
          </cell>
          <cell r="I24">
            <v>-260080.46</v>
          </cell>
          <cell r="J24">
            <v>-253206.08</v>
          </cell>
          <cell r="K24">
            <v>-246331.7</v>
          </cell>
          <cell r="L24">
            <v>-239457.32</v>
          </cell>
          <cell r="M24">
            <v>-232582.94</v>
          </cell>
          <cell r="N24">
            <v>-226669.47</v>
          </cell>
          <cell r="O24">
            <v>-220756</v>
          </cell>
          <cell r="P24">
            <v>-214842.52999999997</v>
          </cell>
          <cell r="Q24">
            <v>-208929.06</v>
          </cell>
          <cell r="R24">
            <v>-203015.59</v>
          </cell>
          <cell r="S24">
            <v>-197102.11999999997</v>
          </cell>
          <cell r="T24">
            <v>-191188.64999999997</v>
          </cell>
          <cell r="U24">
            <v>-185275.17999999996</v>
          </cell>
          <cell r="V24">
            <v>-179361.70999999996</v>
          </cell>
          <cell r="W24">
            <v>-173448.23999999996</v>
          </cell>
          <cell r="X24">
            <v>-167534.76999999996</v>
          </cell>
          <cell r="Y24">
            <v>-161621.29999999996</v>
          </cell>
          <cell r="Z24">
            <v>-156795.16999999995</v>
          </cell>
          <cell r="AA24">
            <v>-151969.03999999998</v>
          </cell>
          <cell r="AB24">
            <v>-147142.90999999997</v>
          </cell>
          <cell r="AC24">
            <v>-142316.77999999997</v>
          </cell>
          <cell r="AD24">
            <v>-137490.65</v>
          </cell>
          <cell r="AE24">
            <v>-132664.51999999996</v>
          </cell>
          <cell r="AF24">
            <v>-127838.38999999997</v>
          </cell>
          <cell r="AG24">
            <v>-123012.25999999995</v>
          </cell>
          <cell r="AH24">
            <v>-118186.12999999995</v>
          </cell>
          <cell r="AI24">
            <v>-113359.99999999996</v>
          </cell>
          <cell r="AJ24">
            <v>-108533.86999999994</v>
          </cell>
          <cell r="AK24">
            <v>-103707.73999999993</v>
          </cell>
        </row>
      </sheetData>
      <sheetData sheetId="14" refreshError="1">
        <row r="23">
          <cell r="D23">
            <v>1137721</v>
          </cell>
          <cell r="E23">
            <v>87422</v>
          </cell>
          <cell r="F23">
            <v>6156</v>
          </cell>
          <cell r="G23">
            <v>1231299</v>
          </cell>
          <cell r="H23" t="str">
            <v>Tax Department's PSCo FAS 109 Worksheet</v>
          </cell>
        </row>
        <row r="24">
          <cell r="D24">
            <v>-488192</v>
          </cell>
          <cell r="E24">
            <v>-37513</v>
          </cell>
          <cell r="F24">
            <v>-2642</v>
          </cell>
          <cell r="G24">
            <v>-528347</v>
          </cell>
          <cell r="H24" t="str">
            <v>Tax Department's PSCo FAS 109 Worksheet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Tax Department's PSCo FAS 109 True-Up Worksheet</v>
          </cell>
        </row>
        <row r="26">
          <cell r="D26">
            <v>-707677</v>
          </cell>
          <cell r="E26">
            <v>-107524</v>
          </cell>
          <cell r="F26">
            <v>-979</v>
          </cell>
          <cell r="G26">
            <v>-816180</v>
          </cell>
          <cell r="H26" t="str">
            <v>Tax Department's PSCo FAS 109 Worksheet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 t="str">
            <v>Tax Department's PSCo FAS 109 True-Up Worksheet</v>
          </cell>
        </row>
        <row r="28">
          <cell r="D28">
            <v>1521486</v>
          </cell>
          <cell r="E28">
            <v>116911</v>
          </cell>
          <cell r="F28">
            <v>8233</v>
          </cell>
          <cell r="G28">
            <v>1646630</v>
          </cell>
          <cell r="H28" t="str">
            <v>Tax Department's PSCo FAS 133/FAS115 Worksheet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 t="str">
            <v>Tax Department's PSCo FAS 133/FAS115 True-Up Worksheet</v>
          </cell>
        </row>
        <row r="31">
          <cell r="D31">
            <v>1463338</v>
          </cell>
          <cell r="E31">
            <v>59296</v>
          </cell>
          <cell r="F31">
            <v>10768</v>
          </cell>
          <cell r="G31">
            <v>1533402</v>
          </cell>
        </row>
        <row r="32">
          <cell r="G32">
            <v>1533402</v>
          </cell>
        </row>
        <row r="34">
          <cell r="G34">
            <v>0</v>
          </cell>
        </row>
        <row r="38">
          <cell r="D38">
            <v>1604614</v>
          </cell>
          <cell r="E38">
            <v>-13703</v>
          </cell>
          <cell r="F38">
            <v>12820</v>
          </cell>
          <cell r="G38">
            <v>1603731</v>
          </cell>
        </row>
        <row r="41">
          <cell r="D41">
            <v>1521486</v>
          </cell>
          <cell r="E41">
            <v>116911</v>
          </cell>
          <cell r="F41">
            <v>8233</v>
          </cell>
          <cell r="G41">
            <v>1646630</v>
          </cell>
        </row>
      </sheetData>
      <sheetData sheetId="15" refreshError="1">
        <row r="22">
          <cell r="A22" t="str">
            <v>12 MONTHS ENDED August 31, 2003</v>
          </cell>
        </row>
        <row r="23">
          <cell r="D23" t="str">
            <v>Month and Year</v>
          </cell>
        </row>
        <row r="24">
          <cell r="D24" t="str">
            <v>Electric Plant in Service (P-1)</v>
          </cell>
        </row>
        <row r="25">
          <cell r="D25" t="str">
            <v>Electric Purchased &amp; Sold  (P-1)</v>
          </cell>
        </row>
        <row r="26">
          <cell r="D26" t="str">
            <v>Electric Plant Held for Future Use (P-1)</v>
          </cell>
        </row>
        <row r="27">
          <cell r="D27" t="str">
            <v>Electric Plant Held for Future Use - Fort St. Vrain</v>
          </cell>
        </row>
        <row r="28">
          <cell r="D28" t="str">
            <v>Electric Work-in-Progress (P-1)</v>
          </cell>
        </row>
        <row r="29">
          <cell r="D29" t="str">
            <v>Common Work in Progress Allocated to Electric  (P-1)</v>
          </cell>
        </row>
        <row r="30">
          <cell r="D30" t="str">
            <v>Common Plant in Service Allocated to Electric  (P-1)</v>
          </cell>
        </row>
        <row r="31">
          <cell r="D31" t="str">
            <v>Customer Deposit Balance (Object 371140 in AA Ledger)</v>
          </cell>
        </row>
        <row r="32">
          <cell r="D32" t="str">
            <v>Electric Depreciation &amp; Amortization Reserve  (P-1) Total Adjusted Reserve Amount</v>
          </cell>
        </row>
        <row r="33">
          <cell r="D33" t="str">
            <v>Electric AFUDC  (AFuDC Report)</v>
          </cell>
        </row>
        <row r="34">
          <cell r="D34" t="str">
            <v>Franchise Taxes Paid  (Heidi Kopland)</v>
          </cell>
        </row>
        <row r="35">
          <cell r="D35" t="str">
            <v>Sales Taxes Paid  (Heidi Kopland)</v>
          </cell>
        </row>
        <row r="36">
          <cell r="D36" t="str">
            <v>Gas Plant in Service (P-1)</v>
          </cell>
        </row>
        <row r="37">
          <cell r="D37" t="str">
            <v>Gas Plant Held for Future Use (P-1)</v>
          </cell>
        </row>
        <row r="38">
          <cell r="D38" t="str">
            <v>Gas Work-in-Progress (P-1)</v>
          </cell>
        </row>
        <row r="39">
          <cell r="D39" t="str">
            <v>Common Work in Progress Allocated to Gas  (P-1)</v>
          </cell>
        </row>
        <row r="40">
          <cell r="D40" t="str">
            <v>Common Plant in Service Allocated to Gas  (P-1)</v>
          </cell>
        </row>
        <row r="41">
          <cell r="D41" t="str">
            <v>Gas Depreciation &amp; Amortization Reserve  (P-1) Total Adjusted Reserve Amount</v>
          </cell>
        </row>
        <row r="42">
          <cell r="D42" t="str">
            <v>Gas AFUDC  (AFUDC Report)</v>
          </cell>
        </row>
        <row r="43">
          <cell r="D43" t="str">
            <v>Thermal Plant in Service (P-1)</v>
          </cell>
        </row>
        <row r="44">
          <cell r="D44" t="str">
            <v>Thermal Work-in-Progress (P-1)</v>
          </cell>
        </row>
        <row r="45">
          <cell r="D45" t="str">
            <v>Common Work in Progress Allocated to Thermal  (P-1)</v>
          </cell>
        </row>
        <row r="46">
          <cell r="D46" t="str">
            <v>Common Plant in Service Allocated to Thermal  (P-1)</v>
          </cell>
        </row>
        <row r="47">
          <cell r="D47" t="str">
            <v>Thermal Depreciation &amp; Amortization Reserve  (P-1) Total Adjusted Reserve Amount</v>
          </cell>
        </row>
      </sheetData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-Balance Sheet"/>
      <sheetName val="WPAA-BS Adjustments"/>
      <sheetName val="WPAA2-BS Adjustments"/>
      <sheetName val="AB-Income Statement"/>
      <sheetName val="AC-Retained Earnings"/>
      <sheetName val="AD - Page 1 of 1 - PLANT"/>
      <sheetName val="WPAD-Plant Data"/>
      <sheetName val="Average of Asset Reclass"/>
      <sheetName val="Asset Reclass - 2003"/>
      <sheetName val="Asset Reclass - 2002"/>
      <sheetName val="WPAD-Reclass of Future Use Land"/>
      <sheetName val="Overhead Conductor Percentage"/>
      <sheetName val="Underground Conductor Percent"/>
      <sheetName val="AE - AccumDepr"/>
      <sheetName val="WPAE-Accum Depr Data Input"/>
      <sheetName val="WPAE-Reclass"/>
      <sheetName val="AF - Deferred Credits"/>
      <sheetName val="WPAF-ITC Amortization"/>
      <sheetName val="WPAF-ADIT LINE ITEMS"/>
      <sheetName val="AG - Deferred Debits"/>
      <sheetName val="WPAG-Account 186"/>
      <sheetName val="AH-O&amp;M, Pages 1 of 7"/>
      <sheetName val="AH-O&amp;M, Pages 2-7 of 7"/>
      <sheetName val="AH-Purchase Pwr, Page 8 of 8"/>
      <sheetName val="AH-O&amp;M, Page 9 of 9"/>
      <sheetName val="WPAH-Per Book Energy Costs"/>
      <sheetName val="AI-Labor"/>
      <sheetName val="WPAI-Labor Detail"/>
      <sheetName val="AJ-Dep &amp; Amort Page 1 of 2"/>
      <sheetName val="AJ-Dep &amp; Amort Page 2 of 2"/>
      <sheetName val="WPAJ-Deprec. Exp. Detail"/>
      <sheetName val="WPAJ-Dep. Exp. FERC Rates"/>
      <sheetName val="WPAJ-Amortization of LTD Assets"/>
      <sheetName val="WPAJ-Reclass"/>
      <sheetName val="AK-Taxes Other Than Income"/>
      <sheetName val="AL - Page 1 - 2, CWC (MISO)"/>
      <sheetName val="AL - Page 4, Prepayments (MISO)"/>
      <sheetName val="AL - Page 5, Pension (MISO)"/>
      <sheetName val="AL - Page 1, CWC"/>
      <sheetName val="AL-CWC, Pages 2 of 5"/>
      <sheetName val="AL - Page 3, Prepayments"/>
      <sheetName val="AL - Page 4, Fuel Stock"/>
      <sheetName val="AL - Page 5, M&amp;S Summary"/>
      <sheetName val="AL - Page 6, Lead Lag Factors"/>
      <sheetName val="WPAL - Prepmnts Detail"/>
      <sheetName val="WPAL - M&amp;S Allocation"/>
      <sheetName val="AM - CWIP"/>
      <sheetName val="AN-Notes Payable"/>
      <sheetName val="AO - AFUDC"/>
      <sheetName val="AP - FITINT"/>
      <sheetName val="AQ - FIT Ded"/>
      <sheetName val="AR-FIT"/>
      <sheetName val="AS-Additional SIT Adjustments"/>
      <sheetName val="AT-SIT Adjustments"/>
      <sheetName val="AU-Revenue Credits"/>
      <sheetName val="AV - Page 1 of 2"/>
      <sheetName val="AV - Page 2 of 2"/>
      <sheetName val="AW-Cost of Short Term Debt"/>
      <sheetName val="AX-Rate Changes"/>
      <sheetName val="AY-Revenue Tax Rate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-FIT"/>
    </sheetNames>
    <sheetDataSet>
      <sheetData sheetId="0" refreshError="1">
        <row r="1">
          <cell r="A1" t="str">
            <v>Southwestern Public Service Company</v>
          </cell>
        </row>
        <row r="2">
          <cell r="A2" t="str">
            <v>Federal Tax Adjustments</v>
          </cell>
        </row>
        <row r="3">
          <cell r="A3" t="str">
            <v>For Twelve Months Ending December 31, 2004</v>
          </cell>
        </row>
        <row r="7">
          <cell r="A7" t="str">
            <v>LINE</v>
          </cell>
          <cell r="C7" t="str">
            <v>Account</v>
          </cell>
        </row>
        <row r="8">
          <cell r="A8" t="str">
            <v>No.</v>
          </cell>
          <cell r="C8" t="str">
            <v>No.</v>
          </cell>
          <cell r="G8" t="str">
            <v>Account 410</v>
          </cell>
          <cell r="I8" t="str">
            <v>Account 411</v>
          </cell>
        </row>
        <row r="10">
          <cell r="A10" t="str">
            <v>1</v>
          </cell>
          <cell r="D10" t="str">
            <v>Production Related - Energy</v>
          </cell>
        </row>
        <row r="11">
          <cell r="A11">
            <v>2</v>
          </cell>
          <cell r="C11" t="str">
            <v>190</v>
          </cell>
          <cell r="E11" t="str">
            <v>Amortization - Coal Slurry Patent</v>
          </cell>
          <cell r="G11">
            <v>46087</v>
          </cell>
          <cell r="I11">
            <v>-111</v>
          </cell>
        </row>
        <row r="12">
          <cell r="A12">
            <v>3</v>
          </cell>
          <cell r="D12" t="str">
            <v>Total Production Related - Energy</v>
          </cell>
          <cell r="G12">
            <v>46087</v>
          </cell>
          <cell r="H12">
            <v>0</v>
          </cell>
          <cell r="I12">
            <v>-111</v>
          </cell>
        </row>
        <row r="13">
          <cell r="A13">
            <v>4</v>
          </cell>
        </row>
        <row r="14">
          <cell r="A14">
            <v>5</v>
          </cell>
          <cell r="D14" t="str">
            <v>Production Related - Demand</v>
          </cell>
        </row>
        <row r="15">
          <cell r="A15">
            <v>6</v>
          </cell>
          <cell r="C15" t="str">
            <v>190</v>
          </cell>
          <cell r="E15" t="str">
            <v>Demand Side Management</v>
          </cell>
          <cell r="G15">
            <v>-406036</v>
          </cell>
          <cell r="I15">
            <v>-75886</v>
          </cell>
        </row>
        <row r="16">
          <cell r="A16">
            <v>7</v>
          </cell>
          <cell r="D16" t="str">
            <v>Total Production Related - Energy</v>
          </cell>
          <cell r="G16">
            <v>-406036</v>
          </cell>
          <cell r="H16">
            <v>0</v>
          </cell>
          <cell r="I16">
            <v>-75886</v>
          </cell>
        </row>
        <row r="17">
          <cell r="A17">
            <v>8</v>
          </cell>
        </row>
        <row r="18">
          <cell r="A18">
            <v>9</v>
          </cell>
          <cell r="D18" t="str">
            <v>Plant Related</v>
          </cell>
        </row>
        <row r="19">
          <cell r="A19">
            <v>10</v>
          </cell>
          <cell r="C19">
            <v>190</v>
          </cell>
          <cell r="E19" t="str">
            <v>Basis Differences</v>
          </cell>
          <cell r="G19">
            <v>0</v>
          </cell>
          <cell r="I19">
            <v>-1417546</v>
          </cell>
        </row>
        <row r="20">
          <cell r="A20">
            <v>11</v>
          </cell>
          <cell r="C20">
            <v>281</v>
          </cell>
          <cell r="E20" t="str">
            <v>Pollution Control Facilities</v>
          </cell>
          <cell r="G20">
            <v>0</v>
          </cell>
          <cell r="I20">
            <v>0</v>
          </cell>
        </row>
        <row r="21">
          <cell r="A21">
            <v>12</v>
          </cell>
          <cell r="C21">
            <v>282</v>
          </cell>
          <cell r="E21" t="str">
            <v>Liberalized Depreciation</v>
          </cell>
          <cell r="G21">
            <v>23221173</v>
          </cell>
          <cell r="I21">
            <v>-1886819</v>
          </cell>
        </row>
        <row r="22">
          <cell r="A22">
            <v>13</v>
          </cell>
          <cell r="C22">
            <v>283</v>
          </cell>
          <cell r="E22" t="str">
            <v>Book Unamortized Cost of Reaquired Debt</v>
          </cell>
          <cell r="G22">
            <v>-807736</v>
          </cell>
          <cell r="I22">
            <v>-1244968</v>
          </cell>
        </row>
        <row r="23">
          <cell r="A23">
            <v>14</v>
          </cell>
          <cell r="C23">
            <v>283</v>
          </cell>
          <cell r="E23" t="str">
            <v>Liberalized Depreciation - Software</v>
          </cell>
          <cell r="G23">
            <v>1871175</v>
          </cell>
          <cell r="I23">
            <v>0</v>
          </cell>
        </row>
        <row r="24">
          <cell r="A24">
            <v>15</v>
          </cell>
          <cell r="D24" t="str">
            <v>Total Plant Related</v>
          </cell>
          <cell r="G24">
            <v>24284612</v>
          </cell>
          <cell r="H24">
            <v>0</v>
          </cell>
          <cell r="I24">
            <v>-4549333</v>
          </cell>
        </row>
        <row r="25">
          <cell r="A25">
            <v>16</v>
          </cell>
        </row>
        <row r="26">
          <cell r="A26">
            <v>17</v>
          </cell>
          <cell r="D26" t="str">
            <v>Labor Related</v>
          </cell>
        </row>
        <row r="27">
          <cell r="A27">
            <v>18</v>
          </cell>
          <cell r="C27">
            <v>283</v>
          </cell>
          <cell r="E27" t="str">
            <v>Supplemental Executive Retirement (SERP)</v>
          </cell>
          <cell r="G27">
            <v>-308502</v>
          </cell>
          <cell r="I27">
            <v>-2431</v>
          </cell>
        </row>
        <row r="28">
          <cell r="A28">
            <v>19</v>
          </cell>
          <cell r="C28">
            <v>190</v>
          </cell>
          <cell r="E28" t="str">
            <v>Employee Incentive Plans</v>
          </cell>
          <cell r="G28">
            <v>6035</v>
          </cell>
          <cell r="I28">
            <v>-9</v>
          </cell>
        </row>
        <row r="29">
          <cell r="A29">
            <v>20</v>
          </cell>
          <cell r="C29">
            <v>283</v>
          </cell>
          <cell r="E29" t="str">
            <v>Executive Incentive Plans</v>
          </cell>
          <cell r="G29">
            <v>327475</v>
          </cell>
          <cell r="I29">
            <v>-53605</v>
          </cell>
        </row>
        <row r="30">
          <cell r="A30">
            <v>21</v>
          </cell>
          <cell r="C30">
            <v>283</v>
          </cell>
          <cell r="E30" t="str">
            <v>Vacation Accrual</v>
          </cell>
          <cell r="G30">
            <v>-592093</v>
          </cell>
          <cell r="I30">
            <v>-156061</v>
          </cell>
        </row>
        <row r="31">
          <cell r="A31">
            <v>22</v>
          </cell>
          <cell r="C31">
            <v>283</v>
          </cell>
          <cell r="E31" t="str">
            <v>Incentive Compensation - Stock Awards</v>
          </cell>
          <cell r="G31">
            <v>149667</v>
          </cell>
          <cell r="I31">
            <v>-86159</v>
          </cell>
        </row>
        <row r="32">
          <cell r="A32">
            <v>23</v>
          </cell>
          <cell r="C32">
            <v>190</v>
          </cell>
          <cell r="E32" t="str">
            <v>Post Employment Benefits - FAS 106</v>
          </cell>
          <cell r="G32">
            <v>216914</v>
          </cell>
          <cell r="I32">
            <v>-439559</v>
          </cell>
        </row>
        <row r="33">
          <cell r="A33">
            <v>24</v>
          </cell>
          <cell r="C33">
            <v>283</v>
          </cell>
          <cell r="E33" t="str">
            <v>Post Employment Benefits - FAS 112</v>
          </cell>
          <cell r="G33">
            <v>132124</v>
          </cell>
          <cell r="I33">
            <v>-408887</v>
          </cell>
        </row>
        <row r="34">
          <cell r="A34">
            <v>25</v>
          </cell>
          <cell r="C34">
            <v>283</v>
          </cell>
          <cell r="E34" t="str">
            <v>Board of Directors' Retirement Benefit</v>
          </cell>
          <cell r="G34">
            <v>23935</v>
          </cell>
          <cell r="I34">
            <v>-160485</v>
          </cell>
        </row>
        <row r="35">
          <cell r="A35">
            <v>26</v>
          </cell>
          <cell r="C35">
            <v>283</v>
          </cell>
          <cell r="E35" t="str">
            <v>Contributions Carryover</v>
          </cell>
          <cell r="G35">
            <v>0</v>
          </cell>
          <cell r="I35">
            <v>-376801</v>
          </cell>
        </row>
        <row r="36">
          <cell r="A36">
            <v>27</v>
          </cell>
          <cell r="C36">
            <v>283</v>
          </cell>
          <cell r="E36" t="str">
            <v>Severance Accrual</v>
          </cell>
          <cell r="G36">
            <v>90347</v>
          </cell>
          <cell r="I36">
            <v>-141</v>
          </cell>
        </row>
        <row r="37">
          <cell r="A37">
            <v>28</v>
          </cell>
          <cell r="C37">
            <v>283</v>
          </cell>
          <cell r="E37" t="str">
            <v>Pension Expense</v>
          </cell>
          <cell r="G37">
            <v>4972067</v>
          </cell>
          <cell r="I37">
            <v>0</v>
          </cell>
        </row>
        <row r="38">
          <cell r="A38">
            <v>29</v>
          </cell>
          <cell r="C38">
            <v>283</v>
          </cell>
          <cell r="E38" t="str">
            <v>Profit Sharing</v>
          </cell>
          <cell r="G38">
            <v>66433</v>
          </cell>
          <cell r="I38">
            <v>-104</v>
          </cell>
        </row>
        <row r="39">
          <cell r="A39">
            <v>30</v>
          </cell>
          <cell r="C39">
            <v>283</v>
          </cell>
          <cell r="E39" t="str">
            <v>VEBA</v>
          </cell>
          <cell r="G39">
            <v>156913</v>
          </cell>
          <cell r="I39">
            <v>-156913</v>
          </cell>
        </row>
        <row r="40">
          <cell r="A40">
            <v>31</v>
          </cell>
          <cell r="C40">
            <v>283</v>
          </cell>
          <cell r="E40" t="str">
            <v>Deferred Compensation Plan Reserve</v>
          </cell>
          <cell r="G40">
            <v>262897</v>
          </cell>
          <cell r="I40">
            <v>-233480</v>
          </cell>
        </row>
        <row r="41">
          <cell r="A41">
            <v>32</v>
          </cell>
          <cell r="D41" t="str">
            <v>Total Labor Related</v>
          </cell>
          <cell r="G41">
            <v>5504212</v>
          </cell>
          <cell r="H41">
            <v>0</v>
          </cell>
          <cell r="I41">
            <v>-2074635</v>
          </cell>
        </row>
        <row r="42">
          <cell r="A42">
            <v>33</v>
          </cell>
        </row>
        <row r="43">
          <cell r="A43">
            <v>34</v>
          </cell>
          <cell r="D43" t="str">
            <v>Retail Related</v>
          </cell>
        </row>
        <row r="44">
          <cell r="A44">
            <v>35</v>
          </cell>
          <cell r="C44">
            <v>283</v>
          </cell>
          <cell r="E44" t="str">
            <v>Customer Advances - Construction</v>
          </cell>
          <cell r="G44">
            <v>47923</v>
          </cell>
          <cell r="I44">
            <v>-48439</v>
          </cell>
        </row>
        <row r="45">
          <cell r="A45">
            <v>36</v>
          </cell>
          <cell r="C45">
            <v>190</v>
          </cell>
          <cell r="E45" t="str">
            <v>Interest Expense - Deferred Fuel Revenue</v>
          </cell>
          <cell r="G45">
            <v>-175208</v>
          </cell>
          <cell r="I45">
            <v>-61162</v>
          </cell>
        </row>
        <row r="46">
          <cell r="A46">
            <v>37</v>
          </cell>
          <cell r="C46">
            <v>190</v>
          </cell>
          <cell r="E46" t="str">
            <v>Unbilled Revenue</v>
          </cell>
          <cell r="G46">
            <v>6063886</v>
          </cell>
          <cell r="I46">
            <v>-5729107</v>
          </cell>
        </row>
        <row r="47">
          <cell r="A47">
            <v>38</v>
          </cell>
          <cell r="C47">
            <v>283</v>
          </cell>
          <cell r="E47" t="str">
            <v>Rate Case / Restructuring Expense</v>
          </cell>
          <cell r="G47">
            <v>1265239</v>
          </cell>
          <cell r="I47">
            <v>-400936</v>
          </cell>
        </row>
        <row r="48">
          <cell r="A48">
            <v>39</v>
          </cell>
          <cell r="C48">
            <v>283</v>
          </cell>
          <cell r="E48" t="str">
            <v>Rate Refund</v>
          </cell>
          <cell r="G48">
            <v>948573</v>
          </cell>
          <cell r="I48">
            <v>-10513844</v>
          </cell>
        </row>
        <row r="49">
          <cell r="A49">
            <v>40</v>
          </cell>
          <cell r="C49">
            <v>190</v>
          </cell>
          <cell r="E49" t="str">
            <v>Bad Debts</v>
          </cell>
          <cell r="G49">
            <v>108904</v>
          </cell>
          <cell r="I49">
            <v>-388114</v>
          </cell>
        </row>
        <row r="50">
          <cell r="A50">
            <v>41</v>
          </cell>
          <cell r="C50">
            <v>190</v>
          </cell>
          <cell r="E50" t="str">
            <v>Basis Differences - CIAC</v>
          </cell>
          <cell r="G50">
            <v>0</v>
          </cell>
          <cell r="I50">
            <v>0</v>
          </cell>
        </row>
        <row r="51">
          <cell r="A51">
            <v>42</v>
          </cell>
          <cell r="C51">
            <v>283</v>
          </cell>
          <cell r="E51" t="str">
            <v>Deferred Costs</v>
          </cell>
          <cell r="G51">
            <v>17703581</v>
          </cell>
          <cell r="I51">
            <v>-3764320</v>
          </cell>
        </row>
        <row r="52">
          <cell r="A52">
            <v>43</v>
          </cell>
          <cell r="C52">
            <v>283</v>
          </cell>
          <cell r="E52" t="str">
            <v>State Income / Franchise Tax</v>
          </cell>
          <cell r="G52">
            <v>229031</v>
          </cell>
          <cell r="I52">
            <v>-884978</v>
          </cell>
        </row>
        <row r="53">
          <cell r="A53">
            <v>44</v>
          </cell>
          <cell r="C53">
            <v>283</v>
          </cell>
          <cell r="E53" t="str">
            <v>State Tax Deduction Cash vs. Accrual</v>
          </cell>
          <cell r="G53">
            <v>219088</v>
          </cell>
          <cell r="I53">
            <v>-176839</v>
          </cell>
        </row>
        <row r="54">
          <cell r="A54">
            <v>45</v>
          </cell>
          <cell r="D54" t="str">
            <v>Total Retail Related</v>
          </cell>
          <cell r="G54">
            <v>26411017</v>
          </cell>
          <cell r="H54">
            <v>0</v>
          </cell>
          <cell r="I54">
            <v>-21967739</v>
          </cell>
        </row>
        <row r="55">
          <cell r="A55">
            <v>46</v>
          </cell>
        </row>
        <row r="56">
          <cell r="A56">
            <v>47</v>
          </cell>
          <cell r="D56" t="str">
            <v>Other Related</v>
          </cell>
        </row>
        <row r="57">
          <cell r="A57">
            <v>48</v>
          </cell>
          <cell r="C57">
            <v>190</v>
          </cell>
          <cell r="E57" t="str">
            <v>Clearing Account Adjustment</v>
          </cell>
          <cell r="G57">
            <v>-22142</v>
          </cell>
          <cell r="I57">
            <v>-1358</v>
          </cell>
        </row>
        <row r="58">
          <cell r="A58">
            <v>49</v>
          </cell>
          <cell r="C58">
            <v>190</v>
          </cell>
          <cell r="E58" t="str">
            <v>Amortization - Start up Costs</v>
          </cell>
          <cell r="G58">
            <v>378831</v>
          </cell>
          <cell r="I58">
            <v>-708</v>
          </cell>
        </row>
        <row r="59">
          <cell r="A59">
            <v>50</v>
          </cell>
          <cell r="C59">
            <v>190</v>
          </cell>
          <cell r="E59" t="str">
            <v>Inventory Reserve</v>
          </cell>
          <cell r="G59">
            <v>0</v>
          </cell>
          <cell r="I59">
            <v>-57379</v>
          </cell>
        </row>
        <row r="60">
          <cell r="A60">
            <v>51</v>
          </cell>
          <cell r="D60" t="str">
            <v>Total Other Related</v>
          </cell>
          <cell r="G60">
            <v>356689</v>
          </cell>
          <cell r="H60">
            <v>0</v>
          </cell>
          <cell r="I60">
            <v>-59445</v>
          </cell>
        </row>
        <row r="61">
          <cell r="A61">
            <v>52</v>
          </cell>
        </row>
        <row r="62">
          <cell r="A62">
            <v>53</v>
          </cell>
          <cell r="D62" t="str">
            <v>TOTAL DEFERRED TAX EXPENSE</v>
          </cell>
          <cell r="G62">
            <v>56196581</v>
          </cell>
          <cell r="I62">
            <v>-28727149</v>
          </cell>
        </row>
        <row r="63">
          <cell r="A63">
            <v>54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C Detail by Month"/>
      <sheetName val="METERS_&amp;_TRANSFORMERS"/>
      <sheetName val="Table of Contents"/>
      <sheetName val="Job Order Review"/>
      <sheetName val="Job Order Requests"/>
      <sheetName val="Job Order Requests Status"/>
      <sheetName val="PSC_PPE"/>
      <sheetName val="1999 P2A"/>
      <sheetName val="1998 P2A"/>
      <sheetName val="PSC_TAX_BASIS_ADDITIONS"/>
      <sheetName val="Hayden Poll Control Summary"/>
      <sheetName val="Hayden Poll Control-Unit 1 Detl"/>
      <sheetName val="Hayden Poll Control-Com Detail"/>
      <sheetName val="CIACS_&amp;_CUST_ADV_PSC"/>
      <sheetName val="ProjDetl Elec 11_99"/>
      <sheetName val="ProjDetl Elec 12_99"/>
      <sheetName val="ProjDetl Gas 03_99"/>
      <sheetName val="ProjDetl Gas 06_99"/>
      <sheetName val="ProjDetl Gas 08_99"/>
      <sheetName val="ProjDetl Gas 10_99"/>
      <sheetName val="ProjDetl Gas 11_99"/>
      <sheetName val="ProjDetl Gas 12_99"/>
      <sheetName val="tax overheads"/>
      <sheetName val="ptrep10d"/>
      <sheetName val="book overheads"/>
      <sheetName val="pm10dy99"/>
      <sheetName val="PSC_DEPR_CAP_ANAL"/>
      <sheetName val="DEPR_CAP_ANAL"/>
      <sheetName val="voucher #6 anlysis"/>
      <sheetName val="voucher #9 analysis"/>
      <sheetName val="Use Taxes Capitalized"/>
      <sheetName val="Use Tax Summary"/>
      <sheetName val="meals cap"/>
      <sheetName val="meals99"/>
      <sheetName val="RELOCATION_PYMTS"/>
      <sheetName val="elec meters exchanged"/>
      <sheetName val="NEW METERS"/>
      <sheetName val="1999LRGS"/>
      <sheetName val="Gas Regulator Report"/>
      <sheetName val="Contributions Restored to Basis"/>
      <sheetName val="Ponnequin Wind Power Project"/>
      <sheetName val="PLT_TRFS_BETWEEN_FGROUPS"/>
      <sheetName val="PLT_TRFS_BY FUNCGRP_BY_VINTAGE"/>
      <sheetName val="undergnr_storg_detail_analysis"/>
      <sheetName val="LEYDON_UNGND_STORAGE LIFO ADJ"/>
      <sheetName val="WGS_UNGND_STORAGE LIFO ADJ"/>
      <sheetName val="Tax Software Summary"/>
      <sheetName val="Tax Software Amort 1999 Detail"/>
      <sheetName val="FSV ANALYSI"/>
      <sheetName val="PSC_DCAS"/>
      <sheetName val="PSC_Tax_Basis_Recon"/>
      <sheetName val="Retirement Corrections"/>
      <sheetName val="Cost of Removal Analysiis"/>
      <sheetName val="EMER_FAC"/>
      <sheetName val="POLL_CONT_RETIRE"/>
      <sheetName val="Gain_Loss Detail"/>
      <sheetName val="RAR1"/>
      <sheetName val="RAR6"/>
      <sheetName val="CO_EZone_Credit_Qual_Prop"/>
      <sheetName val="CO_EZone_Credit_Lookup_Table"/>
      <sheetName val="EZone 01"/>
      <sheetName val="EZone 02"/>
      <sheetName val="EZone 02 revised"/>
      <sheetName val="EZone 06"/>
      <sheetName val="EZone 07"/>
      <sheetName val="Ezone 07 - FSV Additions"/>
      <sheetName val="EZone 08"/>
      <sheetName val="EZone 10"/>
      <sheetName val="EZone 11"/>
      <sheetName val="EZone 13"/>
      <sheetName val="EZone 13-Upper Arkansas Valley"/>
      <sheetName val="EZone 13 - San Luis Valley"/>
      <sheetName val="EZone 14"/>
      <sheetName val="EZone 15"/>
      <sheetName val="EZone 16"/>
      <sheetName val="EZone 17"/>
      <sheetName val="EZONE SUMMARY"/>
      <sheetName val="EZONE summary payroll info"/>
      <sheetName val="EZone original payroll info"/>
      <sheetName val="BOOK_DEPR RATES"/>
      <sheetName val="MASTER LEASE BOOK DEPR RATES"/>
      <sheetName val="GENERAL PROPERTY BOOK DEPR RATE"/>
      <sheetName val="Module1"/>
      <sheetName val="Module2"/>
    </sheetNames>
    <sheetDataSet>
      <sheetData sheetId="0"/>
      <sheetData sheetId="1" refreshError="1">
        <row r="324">
          <cell r="AB324" t="str">
            <v>1995 TAX RETURN</v>
          </cell>
        </row>
        <row r="326">
          <cell r="AC326" t="str">
            <v>ELECTRIC</v>
          </cell>
          <cell r="AD326" t="str">
            <v>ELECTRIC</v>
          </cell>
          <cell r="AE326" t="str">
            <v>TOTAL</v>
          </cell>
          <cell r="AF326" t="str">
            <v>GAS</v>
          </cell>
          <cell r="AG326" t="str">
            <v>GAS</v>
          </cell>
          <cell r="AH326" t="str">
            <v>TOTAL</v>
          </cell>
        </row>
        <row r="327">
          <cell r="AB327">
            <v>1994</v>
          </cell>
          <cell r="AC327" t="str">
            <v>METERS</v>
          </cell>
          <cell r="AD327" t="str">
            <v>TRANSFORMERS</v>
          </cell>
          <cell r="AE327" t="str">
            <v>ELECTRIC</v>
          </cell>
          <cell r="AF327" t="str">
            <v>METERS</v>
          </cell>
          <cell r="AG327" t="str">
            <v>REGULATORS</v>
          </cell>
          <cell r="AH327" t="str">
            <v>GAS</v>
          </cell>
        </row>
        <row r="329">
          <cell r="AB329" t="str">
            <v>Year Additions</v>
          </cell>
          <cell r="AC329">
            <v>2819353</v>
          </cell>
          <cell r="AD329">
            <v>5758789</v>
          </cell>
          <cell r="AF329">
            <v>2377989</v>
          </cell>
          <cell r="AG329">
            <v>744442</v>
          </cell>
        </row>
        <row r="331">
          <cell r="AB331" t="str">
            <v xml:space="preserve">% Percent Remaining </v>
          </cell>
        </row>
        <row r="332">
          <cell r="AB332" t="str">
            <v>In Inventory</v>
          </cell>
          <cell r="AC332">
            <v>0.23150000000000004</v>
          </cell>
          <cell r="AD332">
            <v>0.4849</v>
          </cell>
          <cell r="AF332">
            <v>5.7400000000000007E-2</v>
          </cell>
          <cell r="AG332">
            <v>9.2199999999999949E-2</v>
          </cell>
        </row>
        <row r="334">
          <cell r="AB334" t="str">
            <v>Additions in Inventory</v>
          </cell>
          <cell r="AC334">
            <v>652680</v>
          </cell>
          <cell r="AD334">
            <v>2792437</v>
          </cell>
          <cell r="AE334">
            <v>3445117</v>
          </cell>
          <cell r="AF334">
            <v>136497</v>
          </cell>
          <cell r="AG334">
            <v>68638</v>
          </cell>
          <cell r="AH334">
            <v>205135</v>
          </cell>
        </row>
        <row r="338">
          <cell r="AC338" t="str">
            <v>ELECTRIC</v>
          </cell>
          <cell r="AD338" t="str">
            <v>ELECTRIC</v>
          </cell>
          <cell r="AE338" t="str">
            <v>TOTAL</v>
          </cell>
          <cell r="AF338" t="str">
            <v>GAS</v>
          </cell>
          <cell r="AG338" t="str">
            <v>GAS</v>
          </cell>
          <cell r="AH338" t="str">
            <v>TOTAL</v>
          </cell>
        </row>
        <row r="339">
          <cell r="AB339">
            <v>1995</v>
          </cell>
          <cell r="AC339" t="str">
            <v>METERS</v>
          </cell>
          <cell r="AD339" t="str">
            <v>TRANSFORMERS</v>
          </cell>
          <cell r="AE339" t="str">
            <v>ELECTRIC</v>
          </cell>
          <cell r="AF339" t="str">
            <v>METERS</v>
          </cell>
          <cell r="AG339" t="str">
            <v>REGULATORS</v>
          </cell>
          <cell r="AH339" t="str">
            <v>GAS</v>
          </cell>
        </row>
        <row r="341">
          <cell r="AB341" t="str">
            <v xml:space="preserve">Year Additions </v>
          </cell>
          <cell r="AC341">
            <v>8312225</v>
          </cell>
          <cell r="AD341">
            <v>7173940</v>
          </cell>
          <cell r="AF341">
            <v>2715057</v>
          </cell>
          <cell r="AG341">
            <v>821256</v>
          </cell>
        </row>
        <row r="343">
          <cell r="AB343" t="str">
            <v xml:space="preserve">% Percent Remaining </v>
          </cell>
        </row>
        <row r="344">
          <cell r="AB344" t="str">
            <v>In Inventory</v>
          </cell>
          <cell r="AC344">
            <v>0.19720000000000004</v>
          </cell>
          <cell r="AD344">
            <v>0.39659999999999995</v>
          </cell>
          <cell r="AF344">
            <v>4.6000000000000041E-2</v>
          </cell>
          <cell r="AG344">
            <v>0.10099999999999998</v>
          </cell>
        </row>
        <row r="346">
          <cell r="AB346" t="str">
            <v>Additions in Inventory</v>
          </cell>
          <cell r="AC346">
            <v>1639171</v>
          </cell>
          <cell r="AD346">
            <v>2845185</v>
          </cell>
          <cell r="AE346">
            <v>4484356</v>
          </cell>
          <cell r="AF346">
            <v>124893</v>
          </cell>
          <cell r="AG346">
            <v>82947</v>
          </cell>
          <cell r="AH346">
            <v>207840</v>
          </cell>
        </row>
        <row r="349">
          <cell r="AB349" t="str">
            <v>IMPACT ON TAX RETURN</v>
          </cell>
          <cell r="AD349">
            <v>1994</v>
          </cell>
          <cell r="AE349">
            <v>1995</v>
          </cell>
          <cell r="AG349">
            <v>1994</v>
          </cell>
          <cell r="AH349">
            <v>1995</v>
          </cell>
        </row>
        <row r="351">
          <cell r="AB351" t="str">
            <v>Adjustment to Basis</v>
          </cell>
          <cell r="AD351">
            <v>-3445117</v>
          </cell>
          <cell r="AE351">
            <v>-4484356</v>
          </cell>
          <cell r="AG351">
            <v>-205135</v>
          </cell>
          <cell r="AH351">
            <v>-207840</v>
          </cell>
        </row>
        <row r="352">
          <cell r="AB352" t="str">
            <v>Add Back Prior Year Adjustment</v>
          </cell>
          <cell r="AE352">
            <v>3445117</v>
          </cell>
          <cell r="AH352">
            <v>205135</v>
          </cell>
        </row>
        <row r="354">
          <cell r="AB354" t="str">
            <v>NET ADJUSTMENT TO BASIS</v>
          </cell>
          <cell r="AE354">
            <v>-1039239</v>
          </cell>
          <cell r="AH354">
            <v>-2705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A6" sqref="A6"/>
    </sheetView>
  </sheetViews>
  <sheetFormatPr defaultRowHeight="15.6"/>
  <cols>
    <col min="1" max="1" width="43" customWidth="1"/>
    <col min="2" max="2" width="17.59765625" bestFit="1" customWidth="1"/>
  </cols>
  <sheetData>
    <row r="1" spans="1:2">
      <c r="A1" s="52" t="s">
        <v>435</v>
      </c>
    </row>
    <row r="2" spans="1:2">
      <c r="A2" s="52" t="s">
        <v>434</v>
      </c>
    </row>
    <row r="4" spans="1:2">
      <c r="A4" s="52" t="s">
        <v>392</v>
      </c>
    </row>
    <row r="5" spans="1:2">
      <c r="A5" t="s">
        <v>386</v>
      </c>
      <c r="B5" s="38">
        <f>'R&amp;R Summary 2014'!B3</f>
        <v>442031588.36000007</v>
      </c>
    </row>
    <row r="6" spans="1:2">
      <c r="A6" t="s">
        <v>387</v>
      </c>
      <c r="B6" s="38">
        <f>'R&amp;R Summary 2014'!B4</f>
        <v>868244927.5799998</v>
      </c>
    </row>
    <row r="7" spans="1:2" ht="16.2" thickBot="1">
      <c r="A7" t="s">
        <v>389</v>
      </c>
      <c r="B7" s="51">
        <f>SUM(B5:B6)</f>
        <v>1310276515.9399998</v>
      </c>
    </row>
    <row r="8" spans="1:2" ht="16.2" thickTop="1"/>
    <row r="10" spans="1:2">
      <c r="A10" s="52" t="s">
        <v>391</v>
      </c>
    </row>
    <row r="11" spans="1:2">
      <c r="A11" t="s">
        <v>384</v>
      </c>
      <c r="B11" s="38">
        <f>'R&amp;R Summary 2014'!B7</f>
        <v>5174086296.5900002</v>
      </c>
    </row>
    <row r="12" spans="1:2">
      <c r="A12" s="36" t="s">
        <v>385</v>
      </c>
      <c r="B12" s="38">
        <f>'A-14(a)'!F57</f>
        <v>166513950.50999999</v>
      </c>
    </row>
    <row r="13" spans="1:2" ht="16.2" thickBot="1">
      <c r="A13" t="s">
        <v>388</v>
      </c>
      <c r="B13" s="51">
        <f>B11-B12</f>
        <v>5007572346.0799999</v>
      </c>
    </row>
    <row r="14" spans="1:2" ht="16.2" thickTop="1"/>
    <row r="17" spans="1:2">
      <c r="A17" s="52" t="s">
        <v>390</v>
      </c>
      <c r="B17" s="53">
        <f>B7/B13</f>
        <v>0.26165902864403012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86"/>
  <sheetViews>
    <sheetView showGridLines="0" topLeftCell="B1" zoomScale="80" zoomScaleNormal="80" zoomScaleSheetLayoutView="75" workbookViewId="0">
      <selection activeCell="D2" sqref="D2"/>
    </sheetView>
  </sheetViews>
  <sheetFormatPr defaultColWidth="9" defaultRowHeight="15.6" outlineLevelRow="2"/>
  <cols>
    <col min="1" max="1" width="13.19921875" style="1" hidden="1" customWidth="1"/>
    <col min="2" max="2" width="5.59765625" style="1" customWidth="1"/>
    <col min="3" max="3" width="55.5" style="1" bestFit="1" customWidth="1"/>
    <col min="4" max="4" width="14.5" style="1" customWidth="1"/>
    <col min="5" max="5" width="13.69921875" style="1" bestFit="1" customWidth="1"/>
    <col min="6" max="6" width="14.19921875" style="1" bestFit="1" customWidth="1"/>
    <col min="7" max="7" width="16" style="1" bestFit="1" customWidth="1"/>
    <col min="8" max="8" width="16.09765625" style="1" bestFit="1" customWidth="1"/>
    <col min="9" max="9" width="11.09765625" style="1" hidden="1" customWidth="1"/>
    <col min="10" max="10" width="17.09765625" style="1" hidden="1" customWidth="1"/>
    <col min="11" max="11" width="30.19921875" style="1" hidden="1" customWidth="1"/>
    <col min="12" max="12" width="14.59765625" style="1" hidden="1" customWidth="1"/>
    <col min="13" max="13" width="4" style="1" hidden="1" customWidth="1"/>
    <col min="14" max="14" width="4.19921875" style="1" hidden="1" customWidth="1"/>
    <col min="15" max="15" width="13.8984375" style="1" hidden="1" customWidth="1"/>
    <col min="16" max="16" width="13.09765625" style="1" hidden="1" customWidth="1"/>
    <col min="17" max="18" width="0" style="1" hidden="1" customWidth="1"/>
    <col min="19" max="19" width="9" style="1"/>
    <col min="20" max="21" width="12" style="1" bestFit="1" customWidth="1"/>
    <col min="22" max="26" width="13.19921875" style="1" bestFit="1" customWidth="1"/>
    <col min="27" max="27" width="10.8984375" style="1" bestFit="1" customWidth="1"/>
    <col min="28" max="28" width="14.8984375" style="1" bestFit="1" customWidth="1"/>
    <col min="29" max="16384" width="9" style="1"/>
  </cols>
  <sheetData>
    <row r="1" spans="1:28">
      <c r="B1" s="1">
        <f>'[28]A-1'!A$1</f>
        <v>0</v>
      </c>
      <c r="D1" s="52" t="s">
        <v>436</v>
      </c>
    </row>
    <row r="2" spans="1:28">
      <c r="B2" s="1" t="s">
        <v>0</v>
      </c>
      <c r="D2" s="52" t="s">
        <v>434</v>
      </c>
    </row>
    <row r="3" spans="1:28">
      <c r="B3" s="1" t="s">
        <v>1</v>
      </c>
    </row>
    <row r="4" spans="1:28">
      <c r="B4" s="1" t="str">
        <f>'[28]A-1'!A$4</f>
        <v>December 31, 2014</v>
      </c>
    </row>
    <row r="5" spans="1:28" s="2" customFormat="1">
      <c r="E5" s="3" t="s">
        <v>2</v>
      </c>
      <c r="F5" s="3" t="s">
        <v>3</v>
      </c>
      <c r="G5" s="3" t="s">
        <v>4</v>
      </c>
      <c r="H5" s="2" t="s">
        <v>5</v>
      </c>
      <c r="P5" s="4" t="s">
        <v>6</v>
      </c>
      <c r="T5" s="66" t="s">
        <v>7</v>
      </c>
      <c r="U5" s="66"/>
      <c r="V5" s="66"/>
      <c r="W5" s="66" t="s">
        <v>8</v>
      </c>
      <c r="X5" s="66"/>
      <c r="Y5" s="66"/>
      <c r="Z5" s="66" t="s">
        <v>9</v>
      </c>
      <c r="AA5" s="66"/>
      <c r="AB5" s="66"/>
    </row>
    <row r="6" spans="1:28" ht="17.399999999999999"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L6" s="6" t="s">
        <v>17</v>
      </c>
      <c r="O6" s="6" t="s">
        <v>18</v>
      </c>
      <c r="P6" s="4" t="s">
        <v>19</v>
      </c>
      <c r="T6" s="5" t="s">
        <v>13</v>
      </c>
      <c r="U6" s="5" t="s">
        <v>14</v>
      </c>
      <c r="V6" s="5" t="s">
        <v>15</v>
      </c>
      <c r="W6" s="5" t="s">
        <v>13</v>
      </c>
      <c r="X6" s="5" t="s">
        <v>14</v>
      </c>
      <c r="Y6" s="5" t="s">
        <v>15</v>
      </c>
      <c r="Z6" s="5" t="s">
        <v>13</v>
      </c>
      <c r="AA6" s="5" t="s">
        <v>14</v>
      </c>
      <c r="AB6" s="5" t="s">
        <v>15</v>
      </c>
    </row>
    <row r="7" spans="1:28">
      <c r="A7" s="1" t="s">
        <v>20</v>
      </c>
      <c r="B7" s="7" t="s">
        <v>21</v>
      </c>
      <c r="C7" s="1" t="s">
        <v>22</v>
      </c>
      <c r="D7" s="8" t="s">
        <v>23</v>
      </c>
      <c r="E7" s="1">
        <f>VLOOKUP($A7,'[28]FERC-1 O&amp;M'!$B:$AJ,4,FALSE)</f>
        <v>3659098.9</v>
      </c>
      <c r="H7" s="1">
        <f>SUM(E7:G7)</f>
        <v>3659098.9</v>
      </c>
      <c r="I7" s="1" t="b">
        <f>H7='[28]FERC-1 O&amp;M'!E9</f>
        <v>1</v>
      </c>
      <c r="K7" s="9" t="s">
        <v>24</v>
      </c>
      <c r="L7" s="10">
        <f>VLOOKUP($K7,'[28]2013-2014 BW_TRIAL BALANCE'!$G:$P,2,FALSE)</f>
        <v>3659098.9</v>
      </c>
      <c r="M7" s="1">
        <f>+H7-L7</f>
        <v>0</v>
      </c>
      <c r="O7" s="10">
        <f>VLOOKUP($K7,'[28]2013-2014 BW_TRIAL BALANCE'!$G:$P,3,FALSE)</f>
        <v>7167849.7999999998</v>
      </c>
      <c r="P7" s="10">
        <f>+L7-O7</f>
        <v>-3508750.9</v>
      </c>
      <c r="Q7" s="11">
        <f>+P7/O7</f>
        <v>-0.48951233604253258</v>
      </c>
      <c r="T7" s="1">
        <f>+E7</f>
        <v>3659098.9</v>
      </c>
      <c r="U7" s="1">
        <f t="shared" ref="U7:V20" si="0">+F7</f>
        <v>0</v>
      </c>
      <c r="V7" s="1">
        <f t="shared" si="0"/>
        <v>0</v>
      </c>
    </row>
    <row r="8" spans="1:28">
      <c r="A8" s="1" t="s">
        <v>25</v>
      </c>
      <c r="B8" s="7" t="s">
        <v>26</v>
      </c>
      <c r="C8" s="1" t="s">
        <v>27</v>
      </c>
      <c r="D8" s="8" t="s">
        <v>28</v>
      </c>
      <c r="F8" s="2">
        <f>F76</f>
        <v>7686893.0899999999</v>
      </c>
      <c r="G8" s="1">
        <f>G76</f>
        <v>311382567.63</v>
      </c>
      <c r="H8" s="1">
        <f>ROUND(SUM(E8:G8),0)</f>
        <v>319069461</v>
      </c>
      <c r="I8" s="1" t="b">
        <f>H8=ROUND('[28]FERC-1 O&amp;M'!E10,0)</f>
        <v>1</v>
      </c>
      <c r="K8" s="9" t="s">
        <v>29</v>
      </c>
      <c r="L8" s="10">
        <f>VLOOKUP($K8,'[28]2013-2014 BW_TRIAL BALANCE'!$G:$P,2,FALSE)</f>
        <v>319069460.72000003</v>
      </c>
      <c r="M8" s="1">
        <f>+H8-L8</f>
        <v>0.27999997138977051</v>
      </c>
      <c r="O8" s="10">
        <f>VLOOKUP($K8,'[28]2013-2014 BW_TRIAL BALANCE'!$G:$P,3,FALSE)</f>
        <v>528777501.83999997</v>
      </c>
      <c r="P8" s="10">
        <f>+L8-O8</f>
        <v>-209708041.11999995</v>
      </c>
      <c r="Q8" s="11">
        <f>+P8/O8</f>
        <v>-0.39659032464557165</v>
      </c>
      <c r="T8" s="1">
        <f t="shared" ref="T8:T20" si="1">+E8</f>
        <v>0</v>
      </c>
      <c r="U8" s="1">
        <f t="shared" si="0"/>
        <v>7686893.0899999999</v>
      </c>
      <c r="V8" s="1">
        <f t="shared" si="0"/>
        <v>311382567.63</v>
      </c>
    </row>
    <row r="9" spans="1:28" outlineLevel="2">
      <c r="A9" s="1" t="s">
        <v>30</v>
      </c>
      <c r="B9" s="7" t="s">
        <v>31</v>
      </c>
      <c r="C9" s="1" t="s">
        <v>32</v>
      </c>
      <c r="D9" s="8" t="s">
        <v>33</v>
      </c>
      <c r="E9" s="1">
        <f>VLOOKUP($A9,'[28]FERC-1 O&amp;M'!$B:$AJ,4,FALSE)</f>
        <v>7919296.7400000002</v>
      </c>
      <c r="H9" s="1">
        <f t="shared" ref="H9:H21" si="2">SUM(E9:G9)</f>
        <v>7919296.7400000002</v>
      </c>
      <c r="I9" s="1" t="b">
        <f>H9='[28]FERC-1 O&amp;M'!E11</f>
        <v>1</v>
      </c>
      <c r="K9" s="9" t="s">
        <v>34</v>
      </c>
      <c r="L9" s="10">
        <f>VLOOKUP($K9,'[28]2013-2014 BW_TRIAL BALANCE'!$G:$P,2,FALSE)</f>
        <v>7919296.7400000002</v>
      </c>
      <c r="M9" s="1">
        <f>+H9-L9</f>
        <v>0</v>
      </c>
      <c r="O9" s="10">
        <f>VLOOKUP($K9,'[28]2013-2014 BW_TRIAL BALANCE'!$G:$P,3,FALSE)</f>
        <v>8334115.5099999998</v>
      </c>
      <c r="P9" s="10">
        <f>+L9-O9</f>
        <v>-414818.76999999955</v>
      </c>
      <c r="Q9" s="11">
        <f>+P9/O9</f>
        <v>-4.9773580591997289E-2</v>
      </c>
      <c r="T9" s="1">
        <f t="shared" si="1"/>
        <v>7919296.7400000002</v>
      </c>
      <c r="U9" s="1">
        <f t="shared" si="0"/>
        <v>0</v>
      </c>
      <c r="V9" s="1">
        <f t="shared" si="0"/>
        <v>0</v>
      </c>
    </row>
    <row r="10" spans="1:28" outlineLevel="2">
      <c r="A10" s="1" t="s">
        <v>35</v>
      </c>
      <c r="B10" s="7" t="s">
        <v>36</v>
      </c>
      <c r="C10" s="1" t="s">
        <v>37</v>
      </c>
      <c r="D10" s="8" t="s">
        <v>38</v>
      </c>
      <c r="F10" s="1">
        <f>VLOOKUP($A10,'[28]FERC-1 O&amp;M'!$B:$AJ,4,FALSE)</f>
        <v>0</v>
      </c>
      <c r="H10" s="1">
        <f t="shared" si="2"/>
        <v>0</v>
      </c>
      <c r="I10" s="1" t="b">
        <f>H10='[28]FERC-1 O&amp;M'!E12</f>
        <v>1</v>
      </c>
      <c r="K10" s="9"/>
      <c r="L10" s="10"/>
      <c r="O10" s="10"/>
      <c r="P10" s="10">
        <f>+K10-O10</f>
        <v>0</v>
      </c>
      <c r="T10" s="1">
        <f t="shared" si="1"/>
        <v>0</v>
      </c>
      <c r="U10" s="1">
        <f t="shared" si="0"/>
        <v>0</v>
      </c>
      <c r="V10" s="1">
        <f t="shared" si="0"/>
        <v>0</v>
      </c>
    </row>
    <row r="11" spans="1:28" outlineLevel="2">
      <c r="A11" s="1" t="s">
        <v>39</v>
      </c>
      <c r="B11" s="7" t="s">
        <v>40</v>
      </c>
      <c r="C11" s="1" t="s">
        <v>41</v>
      </c>
      <c r="D11" s="8" t="s">
        <v>42</v>
      </c>
      <c r="F11" s="1">
        <f>VLOOKUP($A11,'[28]FERC-1 O&amp;M'!$B:$AJ,4,FALSE)</f>
        <v>0</v>
      </c>
      <c r="H11" s="1">
        <f t="shared" si="2"/>
        <v>0</v>
      </c>
      <c r="I11" s="1" t="b">
        <f>H11='[28]FERC-1 O&amp;M'!E13</f>
        <v>1</v>
      </c>
      <c r="K11" s="9"/>
      <c r="L11" s="10"/>
      <c r="O11" s="10"/>
      <c r="P11" s="10">
        <f>+K11-O11</f>
        <v>0</v>
      </c>
      <c r="T11" s="1">
        <f t="shared" si="1"/>
        <v>0</v>
      </c>
      <c r="U11" s="1">
        <f t="shared" si="0"/>
        <v>0</v>
      </c>
      <c r="V11" s="1">
        <f t="shared" si="0"/>
        <v>0</v>
      </c>
    </row>
    <row r="12" spans="1:28" outlineLevel="2">
      <c r="A12" s="1" t="s">
        <v>43</v>
      </c>
      <c r="B12" s="7" t="s">
        <v>44</v>
      </c>
      <c r="C12" s="1" t="s">
        <v>45</v>
      </c>
      <c r="D12" s="8" t="s">
        <v>46</v>
      </c>
      <c r="E12" s="1">
        <f>VLOOKUP($A12,'[28]FERC-1 O&amp;M'!$B:$AJ,4,FALSE)</f>
        <v>1993579.7</v>
      </c>
      <c r="H12" s="1">
        <f t="shared" si="2"/>
        <v>1993579.7</v>
      </c>
      <c r="I12" s="1" t="b">
        <f>H12='[28]FERC-1 O&amp;M'!E14</f>
        <v>1</v>
      </c>
      <c r="K12" s="9" t="s">
        <v>47</v>
      </c>
      <c r="L12" s="10">
        <f>VLOOKUP($K12,'[28]2013-2014 BW_TRIAL BALANCE'!$G:$P,2,FALSE)</f>
        <v>1993579.7</v>
      </c>
      <c r="M12" s="1">
        <f>+H12-L12</f>
        <v>0</v>
      </c>
      <c r="O12" s="10">
        <f>VLOOKUP($K12,'[28]2013-2014 BW_TRIAL BALANCE'!$G:$P,3,FALSE)</f>
        <v>2032949.37</v>
      </c>
      <c r="P12" s="10">
        <f>+L12-O12</f>
        <v>-39369.670000000158</v>
      </c>
      <c r="Q12" s="11">
        <f>+P12/O12</f>
        <v>-1.9365789714674574E-2</v>
      </c>
      <c r="T12" s="1">
        <f t="shared" si="1"/>
        <v>1993579.7</v>
      </c>
      <c r="U12" s="1">
        <f t="shared" si="0"/>
        <v>0</v>
      </c>
      <c r="V12" s="1">
        <f t="shared" si="0"/>
        <v>0</v>
      </c>
    </row>
    <row r="13" spans="1:28" outlineLevel="2">
      <c r="A13" s="1" t="s">
        <v>48</v>
      </c>
      <c r="B13" s="7" t="s">
        <v>49</v>
      </c>
      <c r="C13" s="1" t="s">
        <v>50</v>
      </c>
      <c r="D13" s="8" t="s">
        <v>51</v>
      </c>
      <c r="E13" s="1">
        <f>VLOOKUP($A13,'[28]FERC-1 O&amp;M'!$B:$AJ,4,FALSE)</f>
        <v>21811467.140000001</v>
      </c>
      <c r="H13" s="1">
        <f t="shared" si="2"/>
        <v>21811467.140000001</v>
      </c>
      <c r="I13" s="1" t="b">
        <f>H13='[28]FERC-1 O&amp;M'!E15</f>
        <v>1</v>
      </c>
      <c r="K13" s="9" t="s">
        <v>52</v>
      </c>
      <c r="L13" s="10">
        <f>VLOOKUP($K13,'[28]2013-2014 BW_TRIAL BALANCE'!$G:$P,2,FALSE)</f>
        <v>21811467.140000001</v>
      </c>
      <c r="M13" s="1">
        <f>+H13-L13</f>
        <v>0</v>
      </c>
      <c r="O13" s="10">
        <f>VLOOKUP($K13,'[28]2013-2014 BW_TRIAL BALANCE'!$G:$P,3,FALSE)</f>
        <v>23207504.91</v>
      </c>
      <c r="P13" s="10">
        <f>+L13-O13</f>
        <v>-1396037.7699999996</v>
      </c>
      <c r="Q13" s="11">
        <f>+P13/O13</f>
        <v>-6.0154582554820604E-2</v>
      </c>
      <c r="T13" s="1">
        <f t="shared" si="1"/>
        <v>21811467.140000001</v>
      </c>
      <c r="U13" s="1">
        <f t="shared" si="0"/>
        <v>0</v>
      </c>
      <c r="V13" s="1">
        <f t="shared" si="0"/>
        <v>0</v>
      </c>
    </row>
    <row r="14" spans="1:28" outlineLevel="2">
      <c r="A14" s="1" t="s">
        <v>53</v>
      </c>
      <c r="B14" s="7" t="s">
        <v>54</v>
      </c>
      <c r="C14" s="1" t="s">
        <v>55</v>
      </c>
      <c r="D14" s="8" t="s">
        <v>56</v>
      </c>
      <c r="E14" s="1">
        <f>VLOOKUP($A14,'[28]FERC-1 O&amp;M'!$B:$AJ,4,FALSE)</f>
        <v>86397.03</v>
      </c>
      <c r="H14" s="1">
        <f t="shared" si="2"/>
        <v>86397.03</v>
      </c>
      <c r="I14" s="1" t="b">
        <f>H14='[28]FERC-1 O&amp;M'!E16</f>
        <v>1</v>
      </c>
      <c r="K14" s="9" t="s">
        <v>57</v>
      </c>
      <c r="L14" s="10">
        <f>VLOOKUP($K14,'[28]2013-2014 BW_TRIAL BALANCE'!$G:$P,2,FALSE)</f>
        <v>86397.03</v>
      </c>
      <c r="M14" s="1">
        <f>+H14-L14</f>
        <v>0</v>
      </c>
      <c r="O14" s="10">
        <f>VLOOKUP($K14,'[28]2013-2014 BW_TRIAL BALANCE'!$G:$P,3,FALSE)</f>
        <v>70642.66</v>
      </c>
      <c r="P14" s="10">
        <f>+L14-O14</f>
        <v>15754.369999999995</v>
      </c>
      <c r="Q14" s="11">
        <f>+P14/O14</f>
        <v>0.22301496008219387</v>
      </c>
      <c r="T14" s="1">
        <f t="shared" si="1"/>
        <v>86397.03</v>
      </c>
      <c r="U14" s="1">
        <f t="shared" si="0"/>
        <v>0</v>
      </c>
      <c r="V14" s="1">
        <f t="shared" si="0"/>
        <v>0</v>
      </c>
    </row>
    <row r="15" spans="1:28" outlineLevel="2">
      <c r="A15" s="1" t="s">
        <v>58</v>
      </c>
      <c r="B15" s="7" t="s">
        <v>59</v>
      </c>
      <c r="C15" s="1" t="s">
        <v>60</v>
      </c>
      <c r="D15" s="8" t="s">
        <v>61</v>
      </c>
      <c r="E15" s="1">
        <f>VLOOKUP($A15,'[28]FERC-1 O&amp;M'!$B:$AJ,4,FALSE)</f>
        <v>0</v>
      </c>
      <c r="H15" s="1">
        <f t="shared" si="2"/>
        <v>0</v>
      </c>
      <c r="I15" s="1" t="b">
        <f>H15='[28]FERC-1 O&amp;M'!E17</f>
        <v>1</v>
      </c>
      <c r="K15" s="9"/>
      <c r="L15" s="10"/>
      <c r="O15" s="10"/>
      <c r="P15" s="10">
        <f>+K15-O15</f>
        <v>0</v>
      </c>
      <c r="T15" s="1">
        <f t="shared" si="1"/>
        <v>0</v>
      </c>
      <c r="U15" s="1">
        <f t="shared" si="0"/>
        <v>0</v>
      </c>
      <c r="V15" s="1">
        <f t="shared" si="0"/>
        <v>0</v>
      </c>
    </row>
    <row r="16" spans="1:28" outlineLevel="2">
      <c r="A16" s="1" t="s">
        <v>62</v>
      </c>
      <c r="B16" s="7" t="s">
        <v>63</v>
      </c>
      <c r="C16" s="1" t="s">
        <v>64</v>
      </c>
      <c r="D16" s="8" t="s">
        <v>65</v>
      </c>
      <c r="F16" s="1">
        <f>VLOOKUP($A16,'[28]FERC-1 O&amp;M'!$B:$AJ,4,FALSE)</f>
        <v>3940002.58</v>
      </c>
      <c r="H16" s="1">
        <f t="shared" si="2"/>
        <v>3940002.58</v>
      </c>
      <c r="I16" s="1" t="b">
        <f>H16='[28]FERC-1 O&amp;M'!E20</f>
        <v>1</v>
      </c>
      <c r="K16" s="9" t="s">
        <v>66</v>
      </c>
      <c r="L16" s="10">
        <f>VLOOKUP($K16,'[28]2013-2014 BW_TRIAL BALANCE'!$G:$P,2,FALSE)</f>
        <v>3940002.58</v>
      </c>
      <c r="M16" s="1">
        <f t="shared" ref="M16:M24" si="3">+H16-L16</f>
        <v>0</v>
      </c>
      <c r="O16" s="10">
        <f>VLOOKUP($K16,'[28]2013-2014 BW_TRIAL BALANCE'!$G:$P,3,FALSE)</f>
        <v>6743526.3399999999</v>
      </c>
      <c r="P16" s="10">
        <f t="shared" ref="P16:P24" si="4">+L16-O16</f>
        <v>-2803523.76</v>
      </c>
      <c r="Q16" s="11">
        <f t="shared" ref="Q16:Q24" si="5">+P16/O16</f>
        <v>-0.41573556899608699</v>
      </c>
      <c r="T16" s="1">
        <f t="shared" si="1"/>
        <v>0</v>
      </c>
      <c r="U16" s="1">
        <f t="shared" si="0"/>
        <v>3940002.58</v>
      </c>
      <c r="V16" s="1">
        <f t="shared" si="0"/>
        <v>0</v>
      </c>
    </row>
    <row r="17" spans="1:25" outlineLevel="2">
      <c r="A17" s="1" t="s">
        <v>67</v>
      </c>
      <c r="B17" s="7" t="s">
        <v>68</v>
      </c>
      <c r="C17" s="1" t="s">
        <v>69</v>
      </c>
      <c r="D17" s="8" t="s">
        <v>70</v>
      </c>
      <c r="E17" s="1">
        <f>VLOOKUP($A17,'[28]FERC-1 O&amp;M'!$B:$AJ,4,FALSE)</f>
        <v>10219658.26</v>
      </c>
      <c r="H17" s="1">
        <f t="shared" si="2"/>
        <v>10219658.26</v>
      </c>
      <c r="I17" s="1" t="b">
        <f>H17='[28]FERC-1 O&amp;M'!E21</f>
        <v>1</v>
      </c>
      <c r="K17" s="9" t="s">
        <v>71</v>
      </c>
      <c r="L17" s="10">
        <f>VLOOKUP($K17,'[28]2013-2014 BW_TRIAL BALANCE'!$G:$P,2,FALSE)</f>
        <v>10219658.26</v>
      </c>
      <c r="M17" s="1">
        <f t="shared" si="3"/>
        <v>0</v>
      </c>
      <c r="O17" s="10">
        <f>VLOOKUP($K17,'[28]2013-2014 BW_TRIAL BALANCE'!$G:$P,3,FALSE)</f>
        <v>8135534.8799999999</v>
      </c>
      <c r="P17" s="10">
        <f t="shared" si="4"/>
        <v>2084123.38</v>
      </c>
      <c r="Q17" s="11">
        <f t="shared" si="5"/>
        <v>0.25617533582499985</v>
      </c>
      <c r="T17" s="1">
        <f t="shared" si="1"/>
        <v>10219658.26</v>
      </c>
      <c r="U17" s="1">
        <f t="shared" si="0"/>
        <v>0</v>
      </c>
      <c r="V17" s="1">
        <f t="shared" si="0"/>
        <v>0</v>
      </c>
    </row>
    <row r="18" spans="1:25" outlineLevel="2">
      <c r="A18" s="1" t="s">
        <v>72</v>
      </c>
      <c r="B18" s="7" t="s">
        <v>73</v>
      </c>
      <c r="C18" s="1" t="s">
        <v>74</v>
      </c>
      <c r="D18" s="8" t="s">
        <v>75</v>
      </c>
      <c r="F18" s="1">
        <f>VLOOKUP($A18,'[28]FERC-1 O&amp;M'!$B:$AJ,4,FALSE)</f>
        <v>30624977.25</v>
      </c>
      <c r="H18" s="1">
        <f t="shared" si="2"/>
        <v>30624977.25</v>
      </c>
      <c r="I18" s="1" t="b">
        <f>H18='[28]FERC-1 O&amp;M'!E22</f>
        <v>1</v>
      </c>
      <c r="K18" s="9" t="s">
        <v>76</v>
      </c>
      <c r="L18" s="10">
        <f>VLOOKUP($K18,'[28]2013-2014 BW_TRIAL BALANCE'!$G:$P,2,FALSE)</f>
        <v>30624977.25</v>
      </c>
      <c r="M18" s="1">
        <f t="shared" si="3"/>
        <v>0</v>
      </c>
      <c r="O18" s="10">
        <f>VLOOKUP($K18,'[28]2013-2014 BW_TRIAL BALANCE'!$G:$P,3,FALSE)</f>
        <v>21740960.440000001</v>
      </c>
      <c r="P18" s="10">
        <f t="shared" si="4"/>
        <v>8884016.8099999987</v>
      </c>
      <c r="Q18" s="11">
        <f t="shared" si="5"/>
        <v>0.40863037465698998</v>
      </c>
      <c r="T18" s="1">
        <f t="shared" si="1"/>
        <v>0</v>
      </c>
      <c r="U18" s="1">
        <f t="shared" si="0"/>
        <v>30624977.25</v>
      </c>
      <c r="V18" s="1">
        <f t="shared" si="0"/>
        <v>0</v>
      </c>
    </row>
    <row r="19" spans="1:25" outlineLevel="2">
      <c r="A19" s="1" t="s">
        <v>77</v>
      </c>
      <c r="B19" s="7" t="s">
        <v>78</v>
      </c>
      <c r="C19" s="1" t="s">
        <v>79</v>
      </c>
      <c r="D19" s="8" t="s">
        <v>80</v>
      </c>
      <c r="F19" s="1">
        <f>VLOOKUP($A19,'[28]FERC-1 O&amp;M'!$B:$AJ,4,FALSE)</f>
        <v>4871144.26</v>
      </c>
      <c r="H19" s="1">
        <f t="shared" si="2"/>
        <v>4871144.26</v>
      </c>
      <c r="I19" s="1" t="b">
        <f>H19='[28]FERC-1 O&amp;M'!E23</f>
        <v>1</v>
      </c>
      <c r="K19" s="9" t="s">
        <v>81</v>
      </c>
      <c r="L19" s="10">
        <f>VLOOKUP($K19,'[28]2013-2014 BW_TRIAL BALANCE'!$G:$P,2,FALSE)</f>
        <v>4871144.26</v>
      </c>
      <c r="M19" s="1">
        <f t="shared" si="3"/>
        <v>0</v>
      </c>
      <c r="O19" s="10">
        <f>VLOOKUP($K19,'[28]2013-2014 BW_TRIAL BALANCE'!$G:$P,3,FALSE)</f>
        <v>8352424.0800000001</v>
      </c>
      <c r="P19" s="10">
        <f t="shared" si="4"/>
        <v>-3481279.8200000003</v>
      </c>
      <c r="Q19" s="11">
        <f t="shared" si="5"/>
        <v>-0.41679873850466659</v>
      </c>
      <c r="T19" s="1">
        <f t="shared" si="1"/>
        <v>0</v>
      </c>
      <c r="U19" s="1">
        <f t="shared" si="0"/>
        <v>4871144.26</v>
      </c>
      <c r="V19" s="1">
        <f t="shared" si="0"/>
        <v>0</v>
      </c>
    </row>
    <row r="20" spans="1:25" outlineLevel="2">
      <c r="A20" s="1" t="s">
        <v>82</v>
      </c>
      <c r="B20" s="7" t="s">
        <v>83</v>
      </c>
      <c r="C20" s="1" t="s">
        <v>84</v>
      </c>
      <c r="D20" s="8" t="s">
        <v>85</v>
      </c>
      <c r="E20" s="1">
        <f>VLOOKUP($A20,'[28]FERC-1 O&amp;M'!$B:$AJ,4,FALSE)</f>
        <v>4776586.3899999997</v>
      </c>
      <c r="H20" s="1">
        <f t="shared" si="2"/>
        <v>4776586.3899999997</v>
      </c>
      <c r="I20" s="1" t="b">
        <f>H20='[28]FERC-1 O&amp;M'!E24</f>
        <v>1</v>
      </c>
      <c r="K20" s="9" t="s">
        <v>86</v>
      </c>
      <c r="L20" s="10">
        <f>VLOOKUP($K20,'[28]2013-2014 BW_TRIAL BALANCE'!$G:$P,2,FALSE)</f>
        <v>4776586.3899999997</v>
      </c>
      <c r="M20" s="1">
        <f t="shared" si="3"/>
        <v>0</v>
      </c>
      <c r="O20" s="10">
        <f>VLOOKUP($K20,'[28]2013-2014 BW_TRIAL BALANCE'!$G:$P,3,FALSE)</f>
        <v>2341417.42</v>
      </c>
      <c r="P20" s="10">
        <f t="shared" si="4"/>
        <v>2435168.9699999997</v>
      </c>
      <c r="Q20" s="11">
        <f t="shared" si="5"/>
        <v>1.0400405110166131</v>
      </c>
      <c r="T20" s="1">
        <f t="shared" si="1"/>
        <v>4776586.3899999997</v>
      </c>
      <c r="U20" s="1">
        <f t="shared" si="0"/>
        <v>0</v>
      </c>
      <c r="V20" s="1">
        <f t="shared" si="0"/>
        <v>0</v>
      </c>
    </row>
    <row r="21" spans="1:25" outlineLevel="2">
      <c r="A21" s="1" t="s">
        <v>87</v>
      </c>
      <c r="B21" s="7" t="s">
        <v>88</v>
      </c>
      <c r="C21" s="1" t="s">
        <v>89</v>
      </c>
      <c r="D21" s="8" t="s">
        <v>90</v>
      </c>
      <c r="E21" s="1">
        <f>VLOOKUP($A21,'[28]FERC-1 O&amp;M'!$B:$AJ,4,FALSE)</f>
        <v>71991195.269999996</v>
      </c>
      <c r="H21" s="1">
        <f t="shared" si="2"/>
        <v>71991195.269999996</v>
      </c>
      <c r="I21" s="1" t="b">
        <f>H21='[28]FERC-1 O&amp;M'!E29</f>
        <v>1</v>
      </c>
      <c r="K21" s="9" t="s">
        <v>91</v>
      </c>
      <c r="L21" s="10">
        <f>VLOOKUP($K21,'[28]2013-2014 BW_TRIAL BALANCE'!$G:$P,2,FALSE)</f>
        <v>71991195.269999996</v>
      </c>
      <c r="M21" s="1">
        <f t="shared" si="3"/>
        <v>0</v>
      </c>
      <c r="O21" s="10">
        <f>VLOOKUP($K21,'[28]2013-2014 BW_TRIAL BALANCE'!$G:$P,3,FALSE)</f>
        <v>68307419.510000005</v>
      </c>
      <c r="P21" s="10">
        <f t="shared" si="4"/>
        <v>3683775.7599999905</v>
      </c>
      <c r="Q21" s="11">
        <f t="shared" si="5"/>
        <v>5.3929365015182522E-2</v>
      </c>
      <c r="W21" s="1">
        <f>+E21</f>
        <v>71991195.269999996</v>
      </c>
      <c r="X21" s="1">
        <f>+F21</f>
        <v>0</v>
      </c>
      <c r="Y21" s="1">
        <f>+G21</f>
        <v>0</v>
      </c>
    </row>
    <row r="22" spans="1:25">
      <c r="A22" s="1" t="s">
        <v>92</v>
      </c>
      <c r="B22" s="7" t="s">
        <v>93</v>
      </c>
      <c r="C22" s="1" t="s">
        <v>94</v>
      </c>
      <c r="D22" s="8" t="s">
        <v>95</v>
      </c>
      <c r="F22" s="1">
        <f>F89</f>
        <v>11753697.119999999</v>
      </c>
      <c r="G22" s="1">
        <f>G89</f>
        <v>195229346.91</v>
      </c>
      <c r="H22" s="1">
        <f>ROUND(SUM(E22:G22),0)</f>
        <v>206983044</v>
      </c>
      <c r="I22" s="1" t="b">
        <f>H22='[28]FERC-1 O&amp;M'!E30</f>
        <v>0</v>
      </c>
      <c r="K22" s="9" t="s">
        <v>96</v>
      </c>
      <c r="L22" s="10">
        <f>VLOOKUP($K22,'[28]2013-2014 BW_TRIAL BALANCE'!$G:$P,2,FALSE)</f>
        <v>206983044.03</v>
      </c>
      <c r="M22" s="1">
        <f t="shared" si="3"/>
        <v>-3.0000001192092896E-2</v>
      </c>
      <c r="O22" s="10">
        <f>VLOOKUP($K22,'[28]2013-2014 BW_TRIAL BALANCE'!$G:$P,3,FALSE)</f>
        <v>203773963.68000001</v>
      </c>
      <c r="P22" s="10">
        <f t="shared" si="4"/>
        <v>3209080.349999994</v>
      </c>
      <c r="Q22" s="11">
        <f t="shared" si="5"/>
        <v>1.574823540773555E-2</v>
      </c>
      <c r="W22" s="1">
        <f t="shared" ref="W22:Y33" si="6">+E22</f>
        <v>0</v>
      </c>
      <c r="X22" s="1">
        <f t="shared" si="6"/>
        <v>11753697.119999999</v>
      </c>
      <c r="Y22" s="1">
        <f t="shared" si="6"/>
        <v>195229346.91</v>
      </c>
    </row>
    <row r="23" spans="1:25">
      <c r="A23" s="1" t="s">
        <v>97</v>
      </c>
      <c r="B23" s="7" t="s">
        <v>98</v>
      </c>
      <c r="C23" s="1" t="s">
        <v>99</v>
      </c>
      <c r="D23" s="8" t="s">
        <v>100</v>
      </c>
      <c r="G23" s="1">
        <f>VLOOKUP($A23,'[28]FERC-1 O&amp;M'!$B:$AJ,4,FALSE)</f>
        <v>12689224.18</v>
      </c>
      <c r="H23" s="1">
        <f>SUM(E23:G23)</f>
        <v>12689224.18</v>
      </c>
      <c r="I23" s="1" t="b">
        <f>H23='[28]FERC-1 O&amp;M'!E31</f>
        <v>1</v>
      </c>
      <c r="K23" s="9" t="s">
        <v>101</v>
      </c>
      <c r="L23" s="10">
        <f>VLOOKUP($K23,'[28]2013-2014 BW_TRIAL BALANCE'!$G:$P,2,FALSE)</f>
        <v>12689224.18</v>
      </c>
      <c r="M23" s="1">
        <f t="shared" si="3"/>
        <v>0</v>
      </c>
      <c r="O23" s="10">
        <f>VLOOKUP($K23,'[28]2013-2014 BW_TRIAL BALANCE'!$G:$P,3,FALSE)</f>
        <v>9856203.1899999995</v>
      </c>
      <c r="P23" s="10">
        <f t="shared" si="4"/>
        <v>2833020.99</v>
      </c>
      <c r="Q23" s="11">
        <f t="shared" si="5"/>
        <v>0.28743532731491916</v>
      </c>
      <c r="W23" s="1">
        <f t="shared" si="6"/>
        <v>0</v>
      </c>
      <c r="X23" s="1">
        <f>+G23</f>
        <v>12689224.18</v>
      </c>
      <c r="Y23" s="1" t="e">
        <f>+#REF!</f>
        <v>#REF!</v>
      </c>
    </row>
    <row r="24" spans="1:25" outlineLevel="1">
      <c r="A24" s="1" t="s">
        <v>102</v>
      </c>
      <c r="B24" s="7" t="s">
        <v>103</v>
      </c>
      <c r="C24" s="1" t="s">
        <v>104</v>
      </c>
      <c r="D24" s="8" t="s">
        <v>105</v>
      </c>
      <c r="E24" s="1">
        <f>VLOOKUP($A24,'[28]FERC-1 O&amp;M'!$B:$AJ,4,FALSE)</f>
        <v>56814291.880000003</v>
      </c>
      <c r="H24" s="1">
        <f t="shared" ref="H24:H46" si="7">SUM(E24:G24)</f>
        <v>56814291.880000003</v>
      </c>
      <c r="I24" s="1" t="b">
        <f>H24='[28]FERC-1 O&amp;M'!E32</f>
        <v>1</v>
      </c>
      <c r="K24" s="9" t="s">
        <v>106</v>
      </c>
      <c r="L24" s="10">
        <f>VLOOKUP($K24,'[28]2013-2014 BW_TRIAL BALANCE'!$G:$P,2,FALSE)</f>
        <v>56814291.880000003</v>
      </c>
      <c r="M24" s="1">
        <f t="shared" si="3"/>
        <v>0</v>
      </c>
      <c r="O24" s="10">
        <f>VLOOKUP($K24,'[28]2013-2014 BW_TRIAL BALANCE'!$G:$P,3,FALSE)</f>
        <v>55557081.840000004</v>
      </c>
      <c r="P24" s="10">
        <f t="shared" si="4"/>
        <v>1257210.0399999991</v>
      </c>
      <c r="Q24" s="11">
        <f t="shared" si="5"/>
        <v>2.2629159026398549E-2</v>
      </c>
      <c r="W24" s="1">
        <f t="shared" si="6"/>
        <v>56814291.880000003</v>
      </c>
      <c r="X24" s="1">
        <f t="shared" si="6"/>
        <v>0</v>
      </c>
      <c r="Y24" s="1">
        <f t="shared" si="6"/>
        <v>0</v>
      </c>
    </row>
    <row r="25" spans="1:25" outlineLevel="1">
      <c r="A25" s="1" t="s">
        <v>107</v>
      </c>
      <c r="B25" s="7" t="s">
        <v>108</v>
      </c>
      <c r="C25" s="1" t="s">
        <v>109</v>
      </c>
      <c r="D25" s="8" t="s">
        <v>110</v>
      </c>
      <c r="F25" s="1">
        <f>VLOOKUP($A25,'[28]FERC-1 O&amp;M'!$B:$AJ,4,FALSE)</f>
        <v>0</v>
      </c>
      <c r="H25" s="1">
        <f t="shared" si="7"/>
        <v>0</v>
      </c>
      <c r="I25" s="1" t="b">
        <f>H25='[28]FERC-1 O&amp;M'!E33</f>
        <v>1</v>
      </c>
      <c r="K25" s="9"/>
      <c r="L25" s="10"/>
      <c r="O25" s="10"/>
      <c r="P25" s="10">
        <f>+K25-O25</f>
        <v>0</v>
      </c>
      <c r="W25" s="1">
        <f t="shared" si="6"/>
        <v>0</v>
      </c>
      <c r="X25" s="1">
        <f t="shared" si="6"/>
        <v>0</v>
      </c>
      <c r="Y25" s="1">
        <f t="shared" si="6"/>
        <v>0</v>
      </c>
    </row>
    <row r="26" spans="1:25" outlineLevel="1">
      <c r="A26" s="1" t="s">
        <v>111</v>
      </c>
      <c r="B26" s="7" t="s">
        <v>112</v>
      </c>
      <c r="C26" s="1" t="s">
        <v>113</v>
      </c>
      <c r="D26" s="8" t="s">
        <v>114</v>
      </c>
      <c r="F26" s="1">
        <f>VLOOKUP($A26,'[28]FERC-1 O&amp;M'!$B:$AJ,4,FALSE)</f>
        <v>0</v>
      </c>
      <c r="H26" s="1">
        <f t="shared" si="7"/>
        <v>0</v>
      </c>
      <c r="I26" s="1" t="b">
        <f>H26='[28]FERC-1 O&amp;M'!E34</f>
        <v>1</v>
      </c>
      <c r="K26" s="9"/>
      <c r="L26" s="10"/>
      <c r="O26" s="10"/>
      <c r="P26" s="10">
        <f>+K26-O26</f>
        <v>0</v>
      </c>
      <c r="W26" s="1">
        <f t="shared" si="6"/>
        <v>0</v>
      </c>
      <c r="X26" s="1">
        <f t="shared" si="6"/>
        <v>0</v>
      </c>
      <c r="Y26" s="1">
        <f t="shared" si="6"/>
        <v>0</v>
      </c>
    </row>
    <row r="27" spans="1:25" outlineLevel="1">
      <c r="A27" s="1" t="s">
        <v>115</v>
      </c>
      <c r="B27" s="7" t="s">
        <v>116</v>
      </c>
      <c r="C27" s="1" t="s">
        <v>117</v>
      </c>
      <c r="D27" s="8" t="s">
        <v>118</v>
      </c>
      <c r="E27" s="1">
        <f>VLOOKUP($A27,'[28]FERC-1 O&amp;M'!$B:$AJ,4,FALSE)</f>
        <v>584514.28</v>
      </c>
      <c r="H27" s="1">
        <f t="shared" si="7"/>
        <v>584514.28</v>
      </c>
      <c r="I27" s="1" t="b">
        <f>H27='[28]FERC-1 O&amp;M'!E35</f>
        <v>1</v>
      </c>
      <c r="K27" s="9" t="s">
        <v>119</v>
      </c>
      <c r="L27" s="10">
        <f>VLOOKUP($K27,'[28]2013-2014 BW_TRIAL BALANCE'!$G:$P,2,FALSE)</f>
        <v>584514.28</v>
      </c>
      <c r="M27" s="1">
        <f>+H27-L27</f>
        <v>0</v>
      </c>
      <c r="O27" s="10">
        <f>VLOOKUP($K27,'[28]2013-2014 BW_TRIAL BALANCE'!$G:$P,3,FALSE)</f>
        <v>-87634.79</v>
      </c>
      <c r="P27" s="10">
        <f>+L27-O27</f>
        <v>672149.07000000007</v>
      </c>
      <c r="Q27" s="11">
        <f>+P27/O27</f>
        <v>-7.6698885225833271</v>
      </c>
      <c r="W27" s="1">
        <f t="shared" si="6"/>
        <v>584514.28</v>
      </c>
      <c r="X27" s="1">
        <f t="shared" si="6"/>
        <v>0</v>
      </c>
      <c r="Y27" s="1">
        <f t="shared" si="6"/>
        <v>0</v>
      </c>
    </row>
    <row r="28" spans="1:25" outlineLevel="1">
      <c r="A28" s="1" t="s">
        <v>120</v>
      </c>
      <c r="B28" s="7" t="s">
        <v>121</v>
      </c>
      <c r="C28" s="1" t="s">
        <v>122</v>
      </c>
      <c r="D28" s="8" t="s">
        <v>123</v>
      </c>
      <c r="E28" s="1">
        <f>VLOOKUP($A28,'[28]FERC-1 O&amp;M'!$B:$AJ,4,FALSE)</f>
        <v>105586350.53</v>
      </c>
      <c r="H28" s="1">
        <f t="shared" si="7"/>
        <v>105586350.53</v>
      </c>
      <c r="I28" s="1" t="b">
        <f>H28='[28]FERC-1 O&amp;M'!E36</f>
        <v>1</v>
      </c>
      <c r="K28" s="9" t="s">
        <v>124</v>
      </c>
      <c r="L28" s="10">
        <f>VLOOKUP($K28,'[28]2013-2014 BW_TRIAL BALANCE'!$G:$P,2,FALSE)</f>
        <v>105586350.53</v>
      </c>
      <c r="M28" s="1">
        <f>+H28-L28</f>
        <v>0</v>
      </c>
      <c r="O28" s="10">
        <f>VLOOKUP($K28,'[28]2013-2014 BW_TRIAL BALANCE'!$G:$P,3,FALSE)</f>
        <v>119615893.93000001</v>
      </c>
      <c r="P28" s="10">
        <f>+L28-O28</f>
        <v>-14029543.400000006</v>
      </c>
      <c r="Q28" s="11">
        <f>+P28/O28</f>
        <v>-0.11728828786089401</v>
      </c>
      <c r="W28" s="1">
        <f t="shared" si="6"/>
        <v>105586350.53</v>
      </c>
      <c r="X28" s="1">
        <f t="shared" si="6"/>
        <v>0</v>
      </c>
      <c r="Y28" s="1">
        <f t="shared" si="6"/>
        <v>0</v>
      </c>
    </row>
    <row r="29" spans="1:25" outlineLevel="1">
      <c r="A29" s="1" t="s">
        <v>125</v>
      </c>
      <c r="B29" s="7" t="s">
        <v>126</v>
      </c>
      <c r="C29" s="1" t="s">
        <v>127</v>
      </c>
      <c r="D29" s="8" t="s">
        <v>128</v>
      </c>
      <c r="E29" s="1">
        <f>VLOOKUP($A29,'[28]FERC-1 O&amp;M'!$B:$AJ,4,FALSE)</f>
        <v>0</v>
      </c>
      <c r="H29" s="1">
        <f t="shared" si="7"/>
        <v>0</v>
      </c>
      <c r="I29" s="1" t="b">
        <f>H29='[28]FERC-1 O&amp;M'!E37</f>
        <v>1</v>
      </c>
      <c r="K29" s="9"/>
      <c r="L29" s="10"/>
      <c r="O29" s="10"/>
      <c r="P29" s="10">
        <f>+K29-O29</f>
        <v>0</v>
      </c>
      <c r="W29" s="1">
        <f t="shared" si="6"/>
        <v>0</v>
      </c>
      <c r="X29" s="1">
        <f t="shared" si="6"/>
        <v>0</v>
      </c>
      <c r="Y29" s="1">
        <f t="shared" si="6"/>
        <v>0</v>
      </c>
    </row>
    <row r="30" spans="1:25" outlineLevel="1">
      <c r="A30" s="1" t="s">
        <v>129</v>
      </c>
      <c r="B30" s="7" t="s">
        <v>130</v>
      </c>
      <c r="C30" s="1" t="s">
        <v>131</v>
      </c>
      <c r="D30" s="8" t="s">
        <v>132</v>
      </c>
      <c r="F30" s="1">
        <f>VLOOKUP($A30,'[28]FERC-1 O&amp;M'!$B:$AJ,4,FALSE)</f>
        <v>60561450.359999999</v>
      </c>
      <c r="H30" s="1">
        <f t="shared" si="7"/>
        <v>60561450.359999999</v>
      </c>
      <c r="I30" s="1" t="b">
        <f>H30='[28]FERC-1 O&amp;M'!E40</f>
        <v>1</v>
      </c>
      <c r="K30" s="9" t="s">
        <v>133</v>
      </c>
      <c r="L30" s="10">
        <f>VLOOKUP($K30,'[28]2013-2014 BW_TRIAL BALANCE'!$G:$P,2,FALSE)</f>
        <v>60561450.359999999</v>
      </c>
      <c r="M30" s="1">
        <f>+H30-L30</f>
        <v>0</v>
      </c>
      <c r="O30" s="10">
        <f>VLOOKUP($K30,'[28]2013-2014 BW_TRIAL BALANCE'!$G:$P,3,FALSE)</f>
        <v>107163462.19</v>
      </c>
      <c r="P30" s="10">
        <f>+L30-O30</f>
        <v>-46602011.829999998</v>
      </c>
      <c r="Q30" s="11">
        <f>+P30/O30</f>
        <v>-0.43486847921519173</v>
      </c>
      <c r="W30" s="1">
        <f t="shared" si="6"/>
        <v>0</v>
      </c>
      <c r="X30" s="1">
        <f t="shared" si="6"/>
        <v>60561450.359999999</v>
      </c>
      <c r="Y30" s="1">
        <f t="shared" si="6"/>
        <v>0</v>
      </c>
    </row>
    <row r="31" spans="1:25" outlineLevel="1">
      <c r="A31" s="1" t="s">
        <v>134</v>
      </c>
      <c r="B31" s="7" t="s">
        <v>135</v>
      </c>
      <c r="C31" s="1" t="s">
        <v>136</v>
      </c>
      <c r="D31" s="8" t="s">
        <v>137</v>
      </c>
      <c r="E31" s="1">
        <f>VLOOKUP($A31,'[28]FERC-1 O&amp;M'!$B:$AJ,4,FALSE)</f>
        <v>10880106.26</v>
      </c>
      <c r="H31" s="1">
        <f t="shared" si="7"/>
        <v>10880106.26</v>
      </c>
      <c r="I31" s="1" t="b">
        <f>H31='[28]FERC-1 O&amp;M'!E41</f>
        <v>1</v>
      </c>
      <c r="K31" s="9" t="s">
        <v>138</v>
      </c>
      <c r="L31" s="10">
        <f>VLOOKUP($K31,'[28]2013-2014 BW_TRIAL BALANCE'!$G:$P,2,FALSE)</f>
        <v>10880106.26</v>
      </c>
      <c r="M31" s="1">
        <f>+H31-L31</f>
        <v>0</v>
      </c>
      <c r="O31" s="10">
        <f>VLOOKUP($K31,'[28]2013-2014 BW_TRIAL BALANCE'!$G:$P,3,FALSE)</f>
        <v>7369914.4000000004</v>
      </c>
      <c r="P31" s="10">
        <f>+L31-O31</f>
        <v>3510191.8599999994</v>
      </c>
      <c r="Q31" s="11">
        <f>+P31/O31</f>
        <v>0.47628665266451387</v>
      </c>
      <c r="W31" s="1">
        <f t="shared" si="6"/>
        <v>10880106.26</v>
      </c>
      <c r="X31" s="1">
        <f t="shared" si="6"/>
        <v>0</v>
      </c>
      <c r="Y31" s="1">
        <f t="shared" si="6"/>
        <v>0</v>
      </c>
    </row>
    <row r="32" spans="1:25" outlineLevel="1">
      <c r="A32" s="1" t="s">
        <v>139</v>
      </c>
      <c r="B32" s="7" t="s">
        <v>140</v>
      </c>
      <c r="C32" s="1" t="s">
        <v>141</v>
      </c>
      <c r="D32" s="8" t="s">
        <v>142</v>
      </c>
      <c r="F32" s="1">
        <f>VLOOKUP($A32,'[28]FERC-1 O&amp;M'!$B:$AJ,4,FALSE)</f>
        <v>29599496.239999998</v>
      </c>
      <c r="H32" s="1">
        <f t="shared" si="7"/>
        <v>29599496.239999998</v>
      </c>
      <c r="I32" s="1" t="b">
        <f>H32='[28]FERC-1 O&amp;M'!E42</f>
        <v>1</v>
      </c>
      <c r="K32" s="9" t="s">
        <v>143</v>
      </c>
      <c r="L32" s="10">
        <f>VLOOKUP($K32,'[28]2013-2014 BW_TRIAL BALANCE'!$G:$P,2,FALSE)</f>
        <v>29599496.239999998</v>
      </c>
      <c r="M32" s="1">
        <f>+H32-L32</f>
        <v>0</v>
      </c>
      <c r="O32" s="10">
        <f>VLOOKUP($K32,'[28]2013-2014 BW_TRIAL BALANCE'!$G:$P,3,FALSE)</f>
        <v>27189408.530000001</v>
      </c>
      <c r="P32" s="10">
        <f>+L32-O32</f>
        <v>2410087.7099999972</v>
      </c>
      <c r="Q32" s="11">
        <f>+P32/O32</f>
        <v>8.8640681805960464E-2</v>
      </c>
      <c r="W32" s="1">
        <f t="shared" si="6"/>
        <v>0</v>
      </c>
      <c r="X32" s="1">
        <f t="shared" si="6"/>
        <v>29599496.239999998</v>
      </c>
      <c r="Y32" s="1">
        <f t="shared" si="6"/>
        <v>0</v>
      </c>
    </row>
    <row r="33" spans="1:28" outlineLevel="1">
      <c r="A33" s="1" t="s">
        <v>144</v>
      </c>
      <c r="B33" s="7" t="s">
        <v>145</v>
      </c>
      <c r="C33" s="1" t="s">
        <v>146</v>
      </c>
      <c r="D33" s="8" t="s">
        <v>147</v>
      </c>
      <c r="F33" s="1">
        <f>VLOOKUP($A33,'[28]FERC-1 O&amp;M'!$B:$AJ,4,FALSE)</f>
        <v>13143016.189999999</v>
      </c>
      <c r="H33" s="1">
        <f t="shared" si="7"/>
        <v>13143016.189999999</v>
      </c>
      <c r="I33" s="1" t="b">
        <f>H33='[28]FERC-1 O&amp;M'!E43</f>
        <v>1</v>
      </c>
      <c r="K33" s="9" t="s">
        <v>148</v>
      </c>
      <c r="L33" s="10">
        <f>VLOOKUP($K33,'[28]2013-2014 BW_TRIAL BALANCE'!$G:$P,2,FALSE)</f>
        <v>13143016.189999999</v>
      </c>
      <c r="M33" s="1">
        <f>+H33-L33</f>
        <v>0</v>
      </c>
      <c r="O33" s="10">
        <f>VLOOKUP($K33,'[28]2013-2014 BW_TRIAL BALANCE'!$G:$P,3,FALSE)</f>
        <v>9540943.5600000005</v>
      </c>
      <c r="P33" s="10">
        <f>+L33-O33</f>
        <v>3602072.629999999</v>
      </c>
      <c r="Q33" s="11">
        <f>+P33/O33</f>
        <v>0.37753840669402289</v>
      </c>
      <c r="W33" s="1">
        <f>+E33</f>
        <v>0</v>
      </c>
      <c r="X33" s="1">
        <f t="shared" si="6"/>
        <v>13143016.189999999</v>
      </c>
      <c r="Y33" s="1">
        <f t="shared" si="6"/>
        <v>0</v>
      </c>
    </row>
    <row r="34" spans="1:28" outlineLevel="1">
      <c r="A34" s="1" t="s">
        <v>149</v>
      </c>
      <c r="B34" s="7" t="s">
        <v>150</v>
      </c>
      <c r="C34" s="1" t="s">
        <v>151</v>
      </c>
      <c r="D34" s="8" t="s">
        <v>152</v>
      </c>
      <c r="E34" s="1">
        <f>VLOOKUP($A34,'[28]FERC-1 O&amp;M'!$B:$AJ,4,FALSE)</f>
        <v>22569197.109999999</v>
      </c>
      <c r="H34" s="1">
        <f t="shared" si="7"/>
        <v>22569197.109999999</v>
      </c>
      <c r="I34" s="1" t="b">
        <f>H34='[28]FERC-1 O&amp;M'!E44</f>
        <v>1</v>
      </c>
      <c r="K34" s="9" t="s">
        <v>153</v>
      </c>
      <c r="L34" s="10">
        <f>VLOOKUP($K34,'[28]2013-2014 BW_TRIAL BALANCE'!$G:$P,2,FALSE)</f>
        <v>22569197.109999999</v>
      </c>
      <c r="M34" s="1">
        <f>+H34-L34</f>
        <v>0</v>
      </c>
      <c r="O34" s="10">
        <f>VLOOKUP($K34,'[28]2013-2014 BW_TRIAL BALANCE'!$G:$P,3,FALSE)</f>
        <v>9768878.8699999992</v>
      </c>
      <c r="P34" s="10">
        <f>+L34-O34</f>
        <v>12800318.24</v>
      </c>
      <c r="Q34" s="11">
        <f>+P34/O34</f>
        <v>1.3103159953502423</v>
      </c>
      <c r="W34" s="1">
        <f>+E34</f>
        <v>22569197.109999999</v>
      </c>
      <c r="X34" s="1">
        <f>+F34</f>
        <v>0</v>
      </c>
      <c r="Y34" s="1">
        <f>+G34</f>
        <v>0</v>
      </c>
    </row>
    <row r="35" spans="1:28" outlineLevel="1">
      <c r="B35" s="7" t="s">
        <v>154</v>
      </c>
      <c r="C35" s="1" t="s">
        <v>155</v>
      </c>
      <c r="D35" s="8" t="s">
        <v>156</v>
      </c>
      <c r="H35" s="1">
        <f t="shared" si="7"/>
        <v>0</v>
      </c>
      <c r="I35" s="1" t="b">
        <f>H35='[28]FERC-1 O&amp;M'!E49</f>
        <v>1</v>
      </c>
      <c r="K35" s="9"/>
      <c r="L35" s="10"/>
      <c r="O35" s="10"/>
      <c r="P35" s="10">
        <f t="shared" ref="P35:P45" si="8">+K35-O35</f>
        <v>0</v>
      </c>
    </row>
    <row r="36" spans="1:28" outlineLevel="1">
      <c r="B36" s="7" t="s">
        <v>157</v>
      </c>
      <c r="C36" s="1" t="s">
        <v>158</v>
      </c>
      <c r="D36" s="8" t="s">
        <v>159</v>
      </c>
      <c r="H36" s="1">
        <f t="shared" si="7"/>
        <v>0</v>
      </c>
      <c r="I36" s="1" t="b">
        <f>H36='[28]FERC-1 O&amp;M'!E50</f>
        <v>1</v>
      </c>
      <c r="K36" s="9"/>
      <c r="L36" s="10"/>
      <c r="O36" s="10"/>
      <c r="P36" s="10">
        <f t="shared" si="8"/>
        <v>0</v>
      </c>
    </row>
    <row r="37" spans="1:28" outlineLevel="1">
      <c r="B37" s="7" t="s">
        <v>160</v>
      </c>
      <c r="C37" s="1" t="s">
        <v>161</v>
      </c>
      <c r="D37" s="8" t="s">
        <v>162</v>
      </c>
      <c r="H37" s="1">
        <f t="shared" si="7"/>
        <v>0</v>
      </c>
      <c r="I37" s="1" t="b">
        <f>H37='[28]FERC-1 O&amp;M'!E51</f>
        <v>1</v>
      </c>
      <c r="K37" s="9"/>
      <c r="L37" s="10"/>
      <c r="O37" s="10"/>
      <c r="P37" s="10">
        <f t="shared" si="8"/>
        <v>0</v>
      </c>
    </row>
    <row r="38" spans="1:28" outlineLevel="1">
      <c r="B38" s="7" t="s">
        <v>163</v>
      </c>
      <c r="C38" s="1" t="s">
        <v>164</v>
      </c>
      <c r="D38" s="8" t="s">
        <v>165</v>
      </c>
      <c r="H38" s="1">
        <f t="shared" si="7"/>
        <v>0</v>
      </c>
      <c r="I38" s="1" t="b">
        <f>H38='[28]FERC-1 O&amp;M'!E52</f>
        <v>1</v>
      </c>
      <c r="K38" s="9"/>
      <c r="L38" s="10"/>
      <c r="O38" s="10"/>
      <c r="P38" s="10">
        <f t="shared" si="8"/>
        <v>0</v>
      </c>
    </row>
    <row r="39" spans="1:28" outlineLevel="1">
      <c r="B39" s="7" t="s">
        <v>166</v>
      </c>
      <c r="C39" s="1" t="s">
        <v>167</v>
      </c>
      <c r="D39" s="8" t="s">
        <v>168</v>
      </c>
      <c r="H39" s="1">
        <f t="shared" si="7"/>
        <v>0</v>
      </c>
      <c r="I39" s="1" t="b">
        <f>H39='[28]FERC-1 O&amp;M'!E53</f>
        <v>1</v>
      </c>
      <c r="K39" s="9"/>
      <c r="L39" s="10"/>
      <c r="O39" s="10"/>
      <c r="P39" s="10">
        <f t="shared" si="8"/>
        <v>0</v>
      </c>
    </row>
    <row r="40" spans="1:28" outlineLevel="1">
      <c r="B40" s="7" t="s">
        <v>169</v>
      </c>
      <c r="C40" s="1" t="s">
        <v>170</v>
      </c>
      <c r="D40" s="8" t="s">
        <v>171</v>
      </c>
      <c r="H40" s="1">
        <f t="shared" si="7"/>
        <v>0</v>
      </c>
      <c r="I40" s="1" t="b">
        <f>H40='[28]FERC-1 O&amp;M'!E54</f>
        <v>1</v>
      </c>
      <c r="K40" s="9"/>
      <c r="L40" s="10"/>
      <c r="O40" s="10"/>
      <c r="P40" s="10">
        <f t="shared" si="8"/>
        <v>0</v>
      </c>
    </row>
    <row r="41" spans="1:28" outlineLevel="1">
      <c r="B41" s="7" t="s">
        <v>172</v>
      </c>
      <c r="C41" s="1" t="s">
        <v>173</v>
      </c>
      <c r="D41" s="8" t="s">
        <v>174</v>
      </c>
      <c r="H41" s="1">
        <f t="shared" si="7"/>
        <v>0</v>
      </c>
      <c r="I41" s="1" t="b">
        <f>H41='[28]FERC-1 O&amp;M'!E55</f>
        <v>1</v>
      </c>
      <c r="K41" s="9"/>
      <c r="L41" s="10"/>
      <c r="O41" s="10"/>
      <c r="P41" s="10">
        <f t="shared" si="8"/>
        <v>0</v>
      </c>
    </row>
    <row r="42" spans="1:28" outlineLevel="1">
      <c r="B42" s="7" t="s">
        <v>175</v>
      </c>
      <c r="C42" s="1" t="s">
        <v>176</v>
      </c>
      <c r="D42" s="8" t="s">
        <v>177</v>
      </c>
      <c r="H42" s="1">
        <f t="shared" si="7"/>
        <v>0</v>
      </c>
      <c r="I42" s="1" t="b">
        <f>H42='[28]FERC-1 O&amp;M'!E56</f>
        <v>1</v>
      </c>
      <c r="K42" s="9"/>
      <c r="L42" s="10"/>
      <c r="O42" s="10"/>
      <c r="P42" s="10">
        <f t="shared" si="8"/>
        <v>0</v>
      </c>
    </row>
    <row r="43" spans="1:28" outlineLevel="1">
      <c r="B43" s="7" t="s">
        <v>178</v>
      </c>
      <c r="C43" s="1" t="s">
        <v>179</v>
      </c>
      <c r="D43" s="8" t="s">
        <v>180</v>
      </c>
      <c r="H43" s="1">
        <f t="shared" si="7"/>
        <v>0</v>
      </c>
      <c r="I43" s="1" t="b">
        <f>H43='[28]FERC-1 O&amp;M'!E57</f>
        <v>1</v>
      </c>
      <c r="K43" s="9"/>
      <c r="L43" s="10"/>
      <c r="O43" s="10"/>
      <c r="P43" s="10">
        <f t="shared" si="8"/>
        <v>0</v>
      </c>
    </row>
    <row r="44" spans="1:28" outlineLevel="1">
      <c r="B44" s="7" t="s">
        <v>181</v>
      </c>
      <c r="C44" s="1" t="s">
        <v>182</v>
      </c>
      <c r="D44" s="8" t="s">
        <v>183</v>
      </c>
      <c r="H44" s="1">
        <f t="shared" si="7"/>
        <v>0</v>
      </c>
      <c r="I44" s="1" t="b">
        <f>H44='[28]FERC-1 O&amp;M'!E58</f>
        <v>1</v>
      </c>
      <c r="K44" s="9"/>
      <c r="L44" s="10"/>
      <c r="O44" s="10"/>
      <c r="P44" s="10">
        <f t="shared" si="8"/>
        <v>0</v>
      </c>
    </row>
    <row r="45" spans="1:28" outlineLevel="1">
      <c r="B45" s="7" t="s">
        <v>184</v>
      </c>
      <c r="C45" s="1" t="s">
        <v>185</v>
      </c>
      <c r="D45" s="8" t="s">
        <v>186</v>
      </c>
      <c r="H45" s="1">
        <f t="shared" si="7"/>
        <v>0</v>
      </c>
      <c r="I45" s="1" t="b">
        <f>H45='[28]FERC-1 O&amp;M'!E59</f>
        <v>1</v>
      </c>
      <c r="K45" s="9"/>
      <c r="L45" s="10"/>
      <c r="O45" s="10"/>
      <c r="P45" s="10">
        <f t="shared" si="8"/>
        <v>0</v>
      </c>
    </row>
    <row r="46" spans="1:28">
      <c r="A46" s="1" t="s">
        <v>187</v>
      </c>
      <c r="B46" s="7" t="s">
        <v>188</v>
      </c>
      <c r="C46" s="1" t="s">
        <v>189</v>
      </c>
      <c r="D46" s="8" t="s">
        <v>190</v>
      </c>
      <c r="E46" s="1">
        <f>VLOOKUP($A46,'[28]FERC-1 O&amp;M'!$B:$AJ,4,FALSE)</f>
        <v>13841588.24</v>
      </c>
      <c r="H46" s="1">
        <f t="shared" si="7"/>
        <v>13841588.24</v>
      </c>
      <c r="I46" s="1" t="b">
        <f>H46='[28]FERC-1 O&amp;M'!E67</f>
        <v>1</v>
      </c>
      <c r="K46" s="9" t="s">
        <v>191</v>
      </c>
      <c r="L46" s="10">
        <f>VLOOKUP($K46,'[28]2013-2014 BW_TRIAL BALANCE'!$G:$P,2,FALSE)</f>
        <v>13841588.24</v>
      </c>
      <c r="M46" s="1">
        <f>+H46-L46</f>
        <v>0</v>
      </c>
      <c r="O46" s="10">
        <f>VLOOKUP($K46,'[28]2013-2014 BW_TRIAL BALANCE'!$G:$P,3,FALSE)</f>
        <v>13328351.199999999</v>
      </c>
      <c r="P46" s="10">
        <f>+L46-O46</f>
        <v>513237.04000000097</v>
      </c>
      <c r="Q46" s="11">
        <f>+P46/O46</f>
        <v>3.8507166587867299E-2</v>
      </c>
      <c r="Z46" s="1">
        <f>+E46</f>
        <v>13841588.24</v>
      </c>
      <c r="AA46" s="1">
        <f>+F46</f>
        <v>0</v>
      </c>
      <c r="AB46" s="1">
        <f>+G46</f>
        <v>0</v>
      </c>
    </row>
    <row r="47" spans="1:28">
      <c r="A47" s="1" t="s">
        <v>192</v>
      </c>
      <c r="B47" s="7" t="s">
        <v>193</v>
      </c>
      <c r="C47" s="1" t="s">
        <v>194</v>
      </c>
      <c r="D47" s="8" t="s">
        <v>195</v>
      </c>
      <c r="F47" s="2">
        <f>F100</f>
        <v>4333273.42</v>
      </c>
      <c r="G47" s="1">
        <f>G100</f>
        <v>2976807695.9400001</v>
      </c>
      <c r="H47" s="1">
        <f>ROUND(SUM(E47:G47),0)</f>
        <v>2981140969</v>
      </c>
      <c r="I47" s="1" t="b">
        <f>H47='[28]FERC-1 O&amp;M'!E68</f>
        <v>0</v>
      </c>
      <c r="K47" s="9" t="s">
        <v>196</v>
      </c>
      <c r="L47" s="10">
        <f>VLOOKUP($K47,'[28]2013-2014 BW_TRIAL BALANCE'!$G:$P,2,FALSE)</f>
        <v>2981140969.3600001</v>
      </c>
      <c r="M47" s="1">
        <f>+H47-L47</f>
        <v>-0.3600001335144043</v>
      </c>
      <c r="O47" s="10">
        <f>VLOOKUP($K47,'[28]2013-2014 BW_TRIAL BALANCE'!$G:$P,3,FALSE)</f>
        <v>2384312177.8800001</v>
      </c>
      <c r="P47" s="10">
        <f>+L47-O47</f>
        <v>596828791.48000002</v>
      </c>
      <c r="Q47" s="11">
        <f>+P47/O47</f>
        <v>0.25031486942731951</v>
      </c>
      <c r="Z47" s="1">
        <f t="shared" ref="Z47:AB54" si="9">+E47</f>
        <v>0</v>
      </c>
      <c r="AA47" s="1">
        <f t="shared" si="9"/>
        <v>4333273.42</v>
      </c>
      <c r="AB47" s="1">
        <f t="shared" si="9"/>
        <v>2976807695.9400001</v>
      </c>
    </row>
    <row r="48" spans="1:28" outlineLevel="1">
      <c r="A48" s="1" t="s">
        <v>197</v>
      </c>
      <c r="B48" s="7" t="s">
        <v>198</v>
      </c>
      <c r="C48" s="1" t="s">
        <v>199</v>
      </c>
      <c r="D48" s="8" t="s">
        <v>200</v>
      </c>
      <c r="E48" s="1">
        <f>VLOOKUP($A48,'[28]FERC-1 O&amp;M'!$B:$AJ,4,FALSE)</f>
        <v>21729890.579999998</v>
      </c>
      <c r="H48" s="1">
        <f t="shared" ref="H48:H54" si="10">SUM(E48:G48)</f>
        <v>21729890.579999998</v>
      </c>
      <c r="I48" s="1" t="b">
        <f>H48='[28]FERC-1 O&amp;M'!E69</f>
        <v>1</v>
      </c>
      <c r="K48" s="9" t="s">
        <v>201</v>
      </c>
      <c r="L48" s="10">
        <f>VLOOKUP($K48,'[28]2013-2014 BW_TRIAL BALANCE'!$G:$P,2,FALSE)</f>
        <v>21729890.579999998</v>
      </c>
      <c r="M48" s="1">
        <f>+H48-L48</f>
        <v>0</v>
      </c>
      <c r="O48" s="10">
        <f>VLOOKUP($K48,'[28]2013-2014 BW_TRIAL BALANCE'!$G:$P,3,FALSE)</f>
        <v>21957192.48</v>
      </c>
      <c r="P48" s="10">
        <f>+L48-O48</f>
        <v>-227301.90000000224</v>
      </c>
      <c r="Q48" s="11">
        <f>+P48/O48</f>
        <v>-1.035204752187891E-2</v>
      </c>
      <c r="Z48" s="1">
        <f t="shared" si="9"/>
        <v>21729890.579999998</v>
      </c>
      <c r="AA48" s="1">
        <f t="shared" si="9"/>
        <v>0</v>
      </c>
      <c r="AB48" s="1">
        <f t="shared" si="9"/>
        <v>0</v>
      </c>
    </row>
    <row r="49" spans="1:28" outlineLevel="1">
      <c r="A49" s="1" t="s">
        <v>202</v>
      </c>
      <c r="B49" s="7" t="s">
        <v>203</v>
      </c>
      <c r="C49" s="1" t="s">
        <v>204</v>
      </c>
      <c r="D49" s="8" t="s">
        <v>205</v>
      </c>
      <c r="E49" s="1">
        <f>VLOOKUP($A49,'[28]FERC-1 O&amp;M'!$B:$AJ,4,FALSE)</f>
        <v>37396839.189999998</v>
      </c>
      <c r="H49" s="1">
        <f t="shared" si="10"/>
        <v>37396839.189999998</v>
      </c>
      <c r="I49" s="1" t="b">
        <f>H49='[28]FERC-1 O&amp;M'!E70</f>
        <v>1</v>
      </c>
      <c r="K49" s="9" t="s">
        <v>206</v>
      </c>
      <c r="L49" s="10">
        <f>VLOOKUP($K49,'[28]2013-2014 BW_TRIAL BALANCE'!$G:$P,2,FALSE)</f>
        <v>37396839.189999998</v>
      </c>
      <c r="M49" s="1">
        <f>+H49-L49</f>
        <v>0</v>
      </c>
      <c r="O49" s="10">
        <f>VLOOKUP($K49,'[28]2013-2014 BW_TRIAL BALANCE'!$G:$P,3,FALSE)</f>
        <v>38607727.130000003</v>
      </c>
      <c r="P49" s="10">
        <f>+L49-O49</f>
        <v>-1210887.9400000051</v>
      </c>
      <c r="Q49" s="11">
        <f>+P49/O49</f>
        <v>-3.1363875317567937E-2</v>
      </c>
      <c r="Z49" s="1">
        <f t="shared" si="9"/>
        <v>37396839.189999998</v>
      </c>
      <c r="AA49" s="1">
        <f t="shared" si="9"/>
        <v>0</v>
      </c>
      <c r="AB49" s="1">
        <f t="shared" si="9"/>
        <v>0</v>
      </c>
    </row>
    <row r="50" spans="1:28" outlineLevel="1">
      <c r="A50" s="1" t="s">
        <v>207</v>
      </c>
      <c r="B50" s="7" t="s">
        <v>208</v>
      </c>
      <c r="C50" s="1" t="s">
        <v>209</v>
      </c>
      <c r="D50" s="8" t="s">
        <v>210</v>
      </c>
      <c r="E50" s="1">
        <f>VLOOKUP($A50,'[28]FERC-1 O&amp;M'!$B:$AJ,4,FALSE)</f>
        <v>0</v>
      </c>
      <c r="H50" s="1">
        <f t="shared" si="10"/>
        <v>0</v>
      </c>
      <c r="I50" s="1" t="b">
        <f>H50='[28]FERC-1 O&amp;M'!E71</f>
        <v>1</v>
      </c>
      <c r="K50" s="9"/>
      <c r="L50" s="10"/>
      <c r="O50" s="10"/>
      <c r="P50" s="10">
        <f>+K50-O50</f>
        <v>0</v>
      </c>
      <c r="Z50" s="1">
        <f t="shared" si="9"/>
        <v>0</v>
      </c>
      <c r="AA50" s="1">
        <f t="shared" si="9"/>
        <v>0</v>
      </c>
      <c r="AB50" s="1">
        <f t="shared" si="9"/>
        <v>0</v>
      </c>
    </row>
    <row r="51" spans="1:28" outlineLevel="1">
      <c r="A51" s="1" t="s">
        <v>211</v>
      </c>
      <c r="B51" s="7" t="s">
        <v>212</v>
      </c>
      <c r="C51" s="1" t="s">
        <v>213</v>
      </c>
      <c r="D51" s="8" t="s">
        <v>214</v>
      </c>
      <c r="E51" s="1">
        <f>VLOOKUP($A51,'[28]FERC-1 O&amp;M'!$B:$AJ,4,FALSE)</f>
        <v>8784338.1199999992</v>
      </c>
      <c r="H51" s="1">
        <f t="shared" si="10"/>
        <v>8784338.1199999992</v>
      </c>
      <c r="I51" s="1" t="b">
        <f>H51='[28]FERC-1 O&amp;M'!E74</f>
        <v>1</v>
      </c>
      <c r="K51" s="9" t="s">
        <v>215</v>
      </c>
      <c r="L51" s="10">
        <f>VLOOKUP($K51,'[28]2013-2014 BW_TRIAL BALANCE'!$G:$P,2,FALSE)</f>
        <v>8784338.1199999992</v>
      </c>
      <c r="M51" s="1">
        <f>+H51-L51</f>
        <v>0</v>
      </c>
      <c r="O51" s="10">
        <f>VLOOKUP($K51,'[28]2013-2014 BW_TRIAL BALANCE'!$G:$P,3,FALSE)</f>
        <v>7673260.3799999999</v>
      </c>
      <c r="P51" s="10">
        <f>+L51-O51</f>
        <v>1111077.7399999993</v>
      </c>
      <c r="Q51" s="11">
        <f>+P51/O51</f>
        <v>0.14479864946274629</v>
      </c>
      <c r="Z51" s="1">
        <f t="shared" si="9"/>
        <v>8784338.1199999992</v>
      </c>
      <c r="AA51" s="1">
        <f t="shared" si="9"/>
        <v>0</v>
      </c>
      <c r="AB51" s="1">
        <f t="shared" si="9"/>
        <v>0</v>
      </c>
    </row>
    <row r="52" spans="1:28" outlineLevel="1">
      <c r="A52" s="1" t="s">
        <v>216</v>
      </c>
      <c r="B52" s="7" t="s">
        <v>217</v>
      </c>
      <c r="C52" s="1" t="s">
        <v>218</v>
      </c>
      <c r="D52" s="8" t="s">
        <v>219</v>
      </c>
      <c r="E52" s="1">
        <f>VLOOKUP($A52,'[28]FERC-1 O&amp;M'!$B:$AJ,4,FALSE)</f>
        <v>14725118.77</v>
      </c>
      <c r="H52" s="1">
        <f t="shared" si="10"/>
        <v>14725118.77</v>
      </c>
      <c r="I52" s="1" t="b">
        <f>H52='[28]FERC-1 O&amp;M'!E75</f>
        <v>1</v>
      </c>
      <c r="K52" s="9" t="s">
        <v>220</v>
      </c>
      <c r="L52" s="10">
        <f>VLOOKUP($K52,'[28]2013-2014 BW_TRIAL BALANCE'!$G:$P,2,FALSE)</f>
        <v>14725118.77</v>
      </c>
      <c r="M52" s="1">
        <f>+H52-L52</f>
        <v>0</v>
      </c>
      <c r="O52" s="10">
        <f>VLOOKUP($K52,'[28]2013-2014 BW_TRIAL BALANCE'!$G:$P,3,FALSE)</f>
        <v>9748776.2899999991</v>
      </c>
      <c r="P52" s="10">
        <f>+L52-O52</f>
        <v>4976342.4800000004</v>
      </c>
      <c r="Q52" s="11">
        <f>+P52/O52</f>
        <v>0.51045816746298533</v>
      </c>
      <c r="Z52" s="1">
        <f t="shared" si="9"/>
        <v>14725118.77</v>
      </c>
      <c r="AA52" s="1">
        <f t="shared" si="9"/>
        <v>0</v>
      </c>
      <c r="AB52" s="1">
        <f t="shared" si="9"/>
        <v>0</v>
      </c>
    </row>
    <row r="53" spans="1:28" outlineLevel="1">
      <c r="A53" s="1" t="s">
        <v>221</v>
      </c>
      <c r="B53" s="7" t="s">
        <v>222</v>
      </c>
      <c r="C53" s="1" t="s">
        <v>223</v>
      </c>
      <c r="D53" s="8" t="s">
        <v>224</v>
      </c>
      <c r="E53" s="1">
        <f>VLOOKUP($A53,'[28]FERC-1 O&amp;M'!$B:$AJ,4,FALSE)</f>
        <v>52269382.100000001</v>
      </c>
      <c r="H53" s="1">
        <f t="shared" si="10"/>
        <v>52269382.100000001</v>
      </c>
      <c r="I53" s="1" t="b">
        <f>H53='[28]FERC-1 O&amp;M'!E76</f>
        <v>1</v>
      </c>
      <c r="K53" s="9" t="s">
        <v>225</v>
      </c>
      <c r="L53" s="10">
        <f>VLOOKUP($K53,'[28]2013-2014 BW_TRIAL BALANCE'!$G:$P,2,FALSE)</f>
        <v>52269382.100000001</v>
      </c>
      <c r="M53" s="1">
        <f>+H53-L53</f>
        <v>0</v>
      </c>
      <c r="O53" s="10">
        <f>VLOOKUP($K53,'[28]2013-2014 BW_TRIAL BALANCE'!$G:$P,3,FALSE)</f>
        <v>53196201.240000002</v>
      </c>
      <c r="P53" s="10">
        <f>+L53-O53</f>
        <v>-926819.1400000006</v>
      </c>
      <c r="Q53" s="11">
        <f>+P53/O53</f>
        <v>-1.7422656475385583E-2</v>
      </c>
      <c r="Z53" s="1">
        <f t="shared" si="9"/>
        <v>52269382.100000001</v>
      </c>
      <c r="AA53" s="1">
        <f t="shared" si="9"/>
        <v>0</v>
      </c>
      <c r="AB53" s="1">
        <f t="shared" si="9"/>
        <v>0</v>
      </c>
    </row>
    <row r="54" spans="1:28" ht="16.2" outlineLevel="1" thickBot="1">
      <c r="A54" s="1" t="s">
        <v>226</v>
      </c>
      <c r="B54" s="7" t="s">
        <v>227</v>
      </c>
      <c r="C54" s="1" t="s">
        <v>228</v>
      </c>
      <c r="D54" s="8" t="s">
        <v>229</v>
      </c>
      <c r="E54" s="12">
        <f>VLOOKUP($A54,'[28]FERC-1 O&amp;M'!$B:$AJ,4,FALSE)</f>
        <v>9265556.8599999994</v>
      </c>
      <c r="F54" s="12"/>
      <c r="G54" s="12"/>
      <c r="H54" s="12">
        <f t="shared" si="10"/>
        <v>9265556.8599999994</v>
      </c>
      <c r="I54" s="1" t="b">
        <f>H54='[28]FERC-1 O&amp;M'!E77</f>
        <v>1</v>
      </c>
      <c r="K54" s="9" t="s">
        <v>230</v>
      </c>
      <c r="L54" s="10">
        <f>VLOOKUP($K54,'[28]2013-2014 BW_TRIAL BALANCE'!$G:$P,2,FALSE)</f>
        <v>9265556.8599999994</v>
      </c>
      <c r="M54" s="1">
        <f>+H54-L54</f>
        <v>0</v>
      </c>
      <c r="O54" s="10">
        <f>VLOOKUP($K54,'[28]2013-2014 BW_TRIAL BALANCE'!$G:$P,3,FALSE)</f>
        <v>4605669.66</v>
      </c>
      <c r="P54" s="10">
        <f>+L54-O54</f>
        <v>4659887.1999999993</v>
      </c>
      <c r="Q54" s="11">
        <f>+P54/O54</f>
        <v>1.0117719124475808</v>
      </c>
      <c r="Z54" s="1">
        <f t="shared" si="9"/>
        <v>9265556.8599999994</v>
      </c>
      <c r="AA54" s="1">
        <f t="shared" si="9"/>
        <v>0</v>
      </c>
      <c r="AB54" s="1">
        <f t="shared" si="9"/>
        <v>0</v>
      </c>
    </row>
    <row r="55" spans="1:28" ht="16.2" outlineLevel="1" thickBot="1">
      <c r="B55" s="7" t="s">
        <v>231</v>
      </c>
      <c r="C55" s="1" t="s">
        <v>232</v>
      </c>
      <c r="D55" s="8" t="s">
        <v>233</v>
      </c>
      <c r="E55" s="13">
        <f>SUM(E7:E54)</f>
        <v>476904453.35000002</v>
      </c>
      <c r="F55" s="13">
        <f t="shared" ref="F55:H55" si="11">SUM(F7:F54)</f>
        <v>166513950.50999999</v>
      </c>
      <c r="G55" s="13">
        <f t="shared" si="11"/>
        <v>3496108834.6599998</v>
      </c>
      <c r="H55" s="13">
        <f t="shared" si="11"/>
        <v>4139527238.4099998</v>
      </c>
      <c r="T55" s="13">
        <f>SUM(T7:T54)</f>
        <v>50466084.160000004</v>
      </c>
      <c r="U55" s="13">
        <f t="shared" ref="U55:AB55" si="12">SUM(U7:U54)</f>
        <v>47123017.18</v>
      </c>
      <c r="V55" s="13">
        <f t="shared" si="12"/>
        <v>311382567.63</v>
      </c>
      <c r="W55" s="13">
        <f t="shared" si="12"/>
        <v>268425655.32999998</v>
      </c>
      <c r="X55" s="13">
        <f t="shared" si="12"/>
        <v>127746884.08999999</v>
      </c>
      <c r="Y55" s="13" t="e">
        <f t="shared" si="12"/>
        <v>#REF!</v>
      </c>
      <c r="Z55" s="13">
        <f t="shared" si="12"/>
        <v>158012713.86000001</v>
      </c>
      <c r="AA55" s="13">
        <f t="shared" si="12"/>
        <v>4333273.42</v>
      </c>
      <c r="AB55" s="13">
        <f t="shared" si="12"/>
        <v>2976807695.9400001</v>
      </c>
    </row>
    <row r="56" spans="1:28" ht="6.75" customHeight="1" outlineLevel="1" thickTop="1">
      <c r="D56" s="14"/>
    </row>
    <row r="57" spans="1:28" outlineLevel="1">
      <c r="B57" s="7" t="s">
        <v>234</v>
      </c>
      <c r="C57" s="15" t="s">
        <v>235</v>
      </c>
      <c r="D57" s="8" t="s">
        <v>236</v>
      </c>
      <c r="E57" s="16">
        <f>E55</f>
        <v>476904453.35000002</v>
      </c>
      <c r="F57" s="61">
        <f>F55</f>
        <v>166513950.50999999</v>
      </c>
      <c r="G57" s="3" t="s">
        <v>237</v>
      </c>
      <c r="H57" s="6">
        <f>E57+F57</f>
        <v>643418403.86000001</v>
      </c>
    </row>
    <row r="58" spans="1:28" ht="16.2" outlineLevel="1" thickBot="1">
      <c r="B58" s="7" t="s">
        <v>238</v>
      </c>
      <c r="C58" s="15" t="s">
        <v>239</v>
      </c>
      <c r="D58" s="17" t="s">
        <v>240</v>
      </c>
      <c r="E58" s="18">
        <f>E57/H57</f>
        <v>0.74120424670626706</v>
      </c>
      <c r="F58" s="18">
        <f>F57/H57</f>
        <v>0.25879575329373294</v>
      </c>
      <c r="G58" s="3" t="s">
        <v>237</v>
      </c>
      <c r="H58" s="19">
        <f>E58+F58</f>
        <v>1</v>
      </c>
      <c r="T58" s="11">
        <f>T55/SUM(T55:U55)</f>
        <v>0.51712828038221592</v>
      </c>
      <c r="U58" s="20">
        <f>1-T58</f>
        <v>0.48287171961778408</v>
      </c>
      <c r="W58" s="11">
        <f>W55/SUM(W55:X55)</f>
        <v>0.67754735278466671</v>
      </c>
      <c r="X58" s="20">
        <f>1-W58</f>
        <v>0.32245264721533329</v>
      </c>
      <c r="Z58" s="11">
        <f>Z55/SUM(Z55:AA55)</f>
        <v>0.97330840452171852</v>
      </c>
      <c r="AA58" s="20">
        <f>1-Z58</f>
        <v>2.6691595478281482E-2</v>
      </c>
    </row>
    <row r="59" spans="1:28" ht="16.2" thickTop="1">
      <c r="B59" s="21" t="s">
        <v>241</v>
      </c>
      <c r="D59" s="14"/>
    </row>
    <row r="60" spans="1:28">
      <c r="A60" s="1" t="s">
        <v>242</v>
      </c>
      <c r="B60" s="22"/>
      <c r="C60" s="23" t="str">
        <f>INDEX([28]IS_BY_ACCOUNT!$1:$1048576,MATCH(VALUE(D60),[28]IS_BY_ACCOUNT!$A:$A,0),2)</f>
        <v>FUEL-RECOVERABLE FUEL,OIL</v>
      </c>
      <c r="D60" s="24">
        <v>501110</v>
      </c>
      <c r="E60" s="25"/>
      <c r="G60" s="1">
        <f>VLOOKUP($D60,'[28]2013-2014 BW_TRIAL BALANCE'!$B:$Q,7,FALSE)</f>
        <v>311382567.63</v>
      </c>
      <c r="H60" s="1">
        <f t="shared" ref="H60:H73" si="13">SUM(E60:G60)</f>
        <v>311382567.63</v>
      </c>
      <c r="K60" s="9" t="s">
        <v>243</v>
      </c>
      <c r="L60" s="10">
        <f>VLOOKUP($K60,'[28]2013-2014 BW_TRIAL BALANCE'!$G:$P,2,FALSE)</f>
        <v>311382567.63</v>
      </c>
      <c r="M60" s="1">
        <f>+H60-L60</f>
        <v>0</v>
      </c>
      <c r="O60" s="10">
        <f>VLOOKUP($K60,'[28]2013-2014 BW_TRIAL BALANCE'!$G:$P,3,FALSE)</f>
        <v>518333707.87</v>
      </c>
      <c r="P60" s="10">
        <f>+L60-O60</f>
        <v>-206951140.24000001</v>
      </c>
      <c r="Q60" s="11">
        <f>+P60/O60</f>
        <v>-0.39926236148219807</v>
      </c>
    </row>
    <row r="61" spans="1:28" ht="12.75" customHeight="1">
      <c r="A61" s="1" t="s">
        <v>244</v>
      </c>
      <c r="B61" s="22"/>
      <c r="C61" s="23" t="str">
        <f>INDEX([28]IS_BY_ACCOUNT!$1:$1048576,MATCH(VALUE(D61),[28]IS_BY_ACCOUNT!$A:$A,0),2)</f>
        <v>FUEL OIL RECOVERABLE ADJUSTMENTS</v>
      </c>
      <c r="D61" s="24">
        <v>501111</v>
      </c>
      <c r="E61" s="25"/>
      <c r="F61" s="1">
        <v>0</v>
      </c>
      <c r="H61" s="1">
        <f t="shared" si="13"/>
        <v>0</v>
      </c>
    </row>
    <row r="62" spans="1:28">
      <c r="A62" s="1" t="s">
        <v>245</v>
      </c>
      <c r="B62" s="22"/>
      <c r="C62" s="23" t="str">
        <f>INDEX([28]IS_BY_ACCOUNT!$1:$1048576,MATCH(VALUE(D62),[28]IS_BY_ACCOUNT!$A:$A,0),2)</f>
        <v>FUEL-RECOVERABLE FUEL GAS</v>
      </c>
      <c r="D62" s="24">
        <v>501120</v>
      </c>
      <c r="E62" s="25"/>
      <c r="G62" s="1">
        <v>0</v>
      </c>
      <c r="H62" s="1">
        <f t="shared" si="13"/>
        <v>0</v>
      </c>
    </row>
    <row r="63" spans="1:28" ht="14.25" customHeight="1">
      <c r="A63" s="1" t="s">
        <v>246</v>
      </c>
      <c r="B63" s="22"/>
      <c r="C63" s="23" t="str">
        <f>INDEX([28]IS_BY_ACCOUNT!$1:$1048576,MATCH(VALUE(D63),[28]IS_BY_ACCOUNT!$A:$A,0),2)</f>
        <v>OIL, RECOV TEMPERATURE &amp; CALIBRATION ADJ</v>
      </c>
      <c r="D63" s="24">
        <v>501130</v>
      </c>
      <c r="E63" s="25"/>
      <c r="G63" s="1">
        <v>0</v>
      </c>
      <c r="H63" s="1">
        <f t="shared" si="13"/>
        <v>0</v>
      </c>
      <c r="L63" s="26"/>
      <c r="O63" s="26"/>
    </row>
    <row r="64" spans="1:28">
      <c r="A64" s="1" t="s">
        <v>247</v>
      </c>
      <c r="B64" s="22"/>
      <c r="C64" s="23" t="str">
        <f>INDEX([28]IS_BY_ACCOUNT!$1:$1048576,MATCH(VALUE(D64),[28]IS_BY_ACCOUNT!$A:$A,0),2)</f>
        <v>RECOVERABLE FUEL,COAL(GENERATION)</v>
      </c>
      <c r="D64" s="24">
        <v>501140</v>
      </c>
      <c r="E64" s="25"/>
      <c r="G64" s="1">
        <v>0</v>
      </c>
      <c r="H64" s="1">
        <f t="shared" si="13"/>
        <v>0</v>
      </c>
    </row>
    <row r="65" spans="1:17">
      <c r="A65" s="1" t="s">
        <v>248</v>
      </c>
      <c r="B65" s="22"/>
      <c r="C65" s="23" t="str">
        <f>INDEX([28]IS_BY_ACCOUNT!$1:$1048576,MATCH(VALUE(D65),[28]IS_BY_ACCOUNT!$A:$A,0),2)</f>
        <v>SJRPP/SCHERER COAL CARS DEPR EXPENSE</v>
      </c>
      <c r="D65" s="24">
        <v>501141</v>
      </c>
      <c r="E65" s="25"/>
      <c r="G65" s="1">
        <v>0</v>
      </c>
      <c r="H65" s="1">
        <f t="shared" si="13"/>
        <v>0</v>
      </c>
    </row>
    <row r="66" spans="1:17">
      <c r="A66" s="1" t="s">
        <v>249</v>
      </c>
      <c r="B66" s="22"/>
      <c r="C66" s="23" t="str">
        <f>INDEX([28]IS_BY_ACCOUNT!$1:$1048576,MATCH(VALUE(D66),[28]IS_BY_ACCOUNT!$A:$A,0),2)</f>
        <v>RECOVERABLE FUEL COAL ADDITIVES</v>
      </c>
      <c r="D66" s="24">
        <v>501144</v>
      </c>
      <c r="E66" s="25"/>
      <c r="G66" s="1">
        <v>0</v>
      </c>
      <c r="H66" s="1">
        <f t="shared" si="13"/>
        <v>0</v>
      </c>
    </row>
    <row r="67" spans="1:17" ht="13.5" customHeight="1">
      <c r="A67" s="1" t="s">
        <v>250</v>
      </c>
      <c r="B67" s="22"/>
      <c r="C67" s="23" t="str">
        <f>INDEX([28]IS_BY_ACCOUNT!$1:$1048576,MATCH(VALUE(D67),[28]IS_BY_ACCOUNT!$A:$A,0),2)</f>
        <v>RECOVERABLE FUEL, DISTILLATE(GENERATION)</v>
      </c>
      <c r="D67" s="24">
        <v>501160</v>
      </c>
      <c r="E67" s="25"/>
      <c r="G67" s="1">
        <v>0</v>
      </c>
      <c r="H67" s="1">
        <f t="shared" si="13"/>
        <v>0</v>
      </c>
    </row>
    <row r="68" spans="1:17">
      <c r="A68" s="1" t="s">
        <v>251</v>
      </c>
      <c r="B68" s="22"/>
      <c r="C68" s="23" t="str">
        <f>INDEX([28]IS_BY_ACCOUNT!$1:$1048576,MATCH(VALUE(D68),[28]IS_BY_ACCOUNT!$A:$A,0),2)</f>
        <v>FUEL-NON-RECOVERABLE FUEL,OIL</v>
      </c>
      <c r="D68" s="24">
        <v>501210</v>
      </c>
      <c r="E68" s="25"/>
      <c r="F68" s="1">
        <f>VLOOKUP($D68,'[28]2013-2014 BW_TRIAL BALANCE'!$B:$Q,7,FALSE)</f>
        <v>7686893.0899999999</v>
      </c>
      <c r="H68" s="1">
        <f t="shared" si="13"/>
        <v>7686893.0899999999</v>
      </c>
      <c r="K68" s="9" t="s">
        <v>252</v>
      </c>
      <c r="L68" s="10">
        <f>VLOOKUP($K68,'[28]2013-2014 BW_TRIAL BALANCE'!$G:$P,2,FALSE)</f>
        <v>7686893.0899999999</v>
      </c>
      <c r="M68" s="1">
        <f>+H68-L68</f>
        <v>0</v>
      </c>
      <c r="O68" s="10">
        <f>VLOOKUP($K68,'[28]2013-2014 BW_TRIAL BALANCE'!$G:$P,3,FALSE)</f>
        <v>10443793.970000001</v>
      </c>
      <c r="P68" s="10">
        <f>+L68-O68</f>
        <v>-2756900.8800000008</v>
      </c>
      <c r="Q68" s="11">
        <f>+P68/O68</f>
        <v>-0.26397503511839199</v>
      </c>
    </row>
    <row r="69" spans="1:17">
      <c r="A69" s="1" t="s">
        <v>253</v>
      </c>
      <c r="B69" s="22"/>
      <c r="C69" s="23" t="str">
        <f>INDEX([28]IS_BY_ACCOUNT!$1:$1048576,MATCH(VALUE(D69),[28]IS_BY_ACCOUNT!$A:$A,0),2)</f>
        <v>OIL, NON-RECOV TERMINAL &amp; TRSPT EXP</v>
      </c>
      <c r="D69" s="24">
        <v>501230</v>
      </c>
      <c r="E69" s="25"/>
      <c r="F69" s="1">
        <v>0</v>
      </c>
      <c r="H69" s="1">
        <f t="shared" si="13"/>
        <v>0</v>
      </c>
    </row>
    <row r="70" spans="1:17">
      <c r="A70" s="1" t="s">
        <v>254</v>
      </c>
      <c r="B70" s="22"/>
      <c r="C70" s="23" t="str">
        <f>INDEX([28]IS_BY_ACCOUNT!$1:$1048576,MATCH(VALUE(D70),[28]IS_BY_ACCOUNT!$A:$A,0),2)</f>
        <v>NON-RECOVERABLE FUEL,COAL (ADJ)</v>
      </c>
      <c r="D70" s="24">
        <v>501250</v>
      </c>
      <c r="E70" s="25"/>
      <c r="F70" s="1">
        <v>0</v>
      </c>
      <c r="H70" s="1">
        <f t="shared" si="13"/>
        <v>0</v>
      </c>
    </row>
    <row r="71" spans="1:17">
      <c r="A71" s="1" t="s">
        <v>255</v>
      </c>
      <c r="B71" s="22"/>
      <c r="C71" s="23" t="str">
        <f>INDEX([28]IS_BY_ACCOUNT!$1:$1048576,MATCH(VALUE(D71),[28]IS_BY_ACCOUNT!$A:$A,0),2)</f>
        <v>ASH HANDLING EXPENSE</v>
      </c>
      <c r="D71" s="24">
        <v>501260</v>
      </c>
      <c r="E71" s="25"/>
      <c r="F71" s="1">
        <v>0</v>
      </c>
      <c r="H71" s="1">
        <f t="shared" si="13"/>
        <v>0</v>
      </c>
    </row>
    <row r="72" spans="1:17" ht="15" customHeight="1">
      <c r="A72" s="1" t="s">
        <v>256</v>
      </c>
      <c r="B72" s="22"/>
      <c r="C72" s="23" t="str">
        <f>INDEX([28]IS_BY_ACCOUNT!$1:$1048576,MATCH(VALUE(D72),[28]IS_BY_ACCOUNT!$A:$A,0),2)</f>
        <v>FUEL-NON-RECOVERABLE-NON M&amp;S EXPENSES</v>
      </c>
      <c r="D72" s="24">
        <v>501270</v>
      </c>
      <c r="E72" s="25"/>
      <c r="F72" s="1">
        <v>0</v>
      </c>
      <c r="H72" s="1">
        <f t="shared" si="13"/>
        <v>0</v>
      </c>
    </row>
    <row r="73" spans="1:17" ht="14.25" customHeight="1">
      <c r="A73" s="1" t="s">
        <v>257</v>
      </c>
      <c r="B73" s="22"/>
      <c r="C73" s="23" t="str">
        <f>INDEX([28]IS_BY_ACCOUNT!$1:$1048576,MATCH(VALUE(D73),[28]IS_BY_ACCOUNT!$A:$A,0),2)</f>
        <v>FUEL-NON-RECOVERABLE-NON M&amp;S EXP, GAS</v>
      </c>
      <c r="D73" s="24">
        <v>501271</v>
      </c>
      <c r="E73" s="25"/>
      <c r="F73" s="1">
        <v>0</v>
      </c>
      <c r="H73" s="1">
        <f t="shared" si="13"/>
        <v>0</v>
      </c>
    </row>
    <row r="74" spans="1:17">
      <c r="B74" s="22"/>
      <c r="C74" s="23"/>
      <c r="D74" s="24"/>
      <c r="E74" s="25"/>
    </row>
    <row r="75" spans="1:17">
      <c r="B75" s="22"/>
      <c r="C75" s="23"/>
      <c r="D75" s="24"/>
      <c r="E75" s="25"/>
    </row>
    <row r="76" spans="1:17" ht="16.2" thickBot="1">
      <c r="B76" s="22" t="s">
        <v>258</v>
      </c>
      <c r="C76" s="27" t="s">
        <v>259</v>
      </c>
      <c r="D76" s="28"/>
      <c r="E76" s="10"/>
      <c r="F76" s="29">
        <f>SUM(F60:F73)</f>
        <v>7686893.0899999999</v>
      </c>
      <c r="G76" s="29">
        <f>SUM(G60:G73)</f>
        <v>311382567.63</v>
      </c>
      <c r="H76" s="29">
        <f>SUM(H60:H73)-1</f>
        <v>319069459.71999997</v>
      </c>
    </row>
    <row r="77" spans="1:17" ht="16.2" thickTop="1">
      <c r="B77" s="22"/>
      <c r="C77" s="27"/>
      <c r="D77" s="28"/>
      <c r="E77" s="10"/>
      <c r="F77" s="30"/>
      <c r="G77" s="30"/>
      <c r="H77" s="30"/>
    </row>
    <row r="78" spans="1:17">
      <c r="B78" s="21" t="s">
        <v>260</v>
      </c>
      <c r="D78" s="14"/>
      <c r="G78" s="31"/>
    </row>
    <row r="79" spans="1:17">
      <c r="A79" s="1" t="s">
        <v>261</v>
      </c>
      <c r="B79" s="21"/>
      <c r="C79" s="23" t="str">
        <f>INDEX([28]IS_BY_ACCOUNT!$1:$1048576,MATCH(VALUE(D79),[28]IS_BY_ACCOUNT!$A:$A,0),2)</f>
        <v>NUCLEAR  FUEL EXPENSE</v>
      </c>
      <c r="D79" s="28" t="s">
        <v>262</v>
      </c>
      <c r="G79" s="1">
        <v>0</v>
      </c>
      <c r="H79" s="1">
        <f t="shared" ref="H79:H86" si="14">SUM(E79:G79)</f>
        <v>0</v>
      </c>
    </row>
    <row r="80" spans="1:17">
      <c r="A80" s="1" t="s">
        <v>263</v>
      </c>
      <c r="B80" s="22"/>
      <c r="C80" s="23" t="str">
        <f>INDEX([28]IS_BY_ACCOUNT!$1:$1048576,MATCH(VALUE(D80),[28]IS_BY_ACCOUNT!$A:$A,0),2)</f>
        <v>NUC FUEL EXP-RECOV BURNUP CHG-LEASD FUEL</v>
      </c>
      <c r="D80" s="28">
        <v>518110</v>
      </c>
      <c r="G80" s="1">
        <f>VLOOKUP($D80,'[28]2013-2014 BW_TRIAL BALANCE'!$B:$Q,7,FALSE)</f>
        <v>186439636.28</v>
      </c>
      <c r="H80" s="1">
        <f t="shared" si="14"/>
        <v>186439636.28</v>
      </c>
      <c r="K80" s="9" t="s">
        <v>264</v>
      </c>
      <c r="L80" s="10">
        <f>VLOOKUP($K80,'[28]2013-2014 BW_TRIAL BALANCE'!$G:$P,2,FALSE)</f>
        <v>186439636.28</v>
      </c>
      <c r="M80" s="1">
        <f>+H80-L80</f>
        <v>0</v>
      </c>
      <c r="O80" s="10">
        <f>VLOOKUP($K80,'[28]2013-2014 BW_TRIAL BALANCE'!$G:$P,3,FALSE)</f>
        <v>168309387.24000001</v>
      </c>
      <c r="P80" s="10">
        <f>+L80-O80</f>
        <v>18130249.039999992</v>
      </c>
      <c r="Q80" s="11">
        <f>+P80/O80</f>
        <v>0.10771977331334018</v>
      </c>
    </row>
    <row r="81" spans="1:17" ht="16.5" customHeight="1">
      <c r="A81" s="1" t="s">
        <v>265</v>
      </c>
      <c r="B81" s="22"/>
      <c r="C81" s="23" t="str">
        <f>INDEX([28]IS_BY_ACCOUNT!$1:$1048576,MATCH(VALUE(D81),[28]IS_BY_ACCOUNT!$A:$A,0),2)</f>
        <v>NUC FUEL EXP-DSPL CST-CURR-ST LUCIE #1</v>
      </c>
      <c r="D81" s="28">
        <v>518151</v>
      </c>
      <c r="G81" s="1">
        <f>VLOOKUP($D81,'[28]2013-2014 BW_TRIAL BALANCE'!$B:$Q,7,FALSE)</f>
        <v>8789710.6300000008</v>
      </c>
      <c r="H81" s="1">
        <f t="shared" si="14"/>
        <v>8789710.6300000008</v>
      </c>
      <c r="K81" s="9" t="s">
        <v>266</v>
      </c>
      <c r="L81" s="10">
        <f>VLOOKUP($K81,'[28]2013-2014 BW_TRIAL BALANCE'!$G:$P,2,FALSE)</f>
        <v>8789710.6300000008</v>
      </c>
      <c r="M81" s="1">
        <f>+H81-L81</f>
        <v>0</v>
      </c>
      <c r="O81" s="10">
        <f>VLOOKUP($K81,'[28]2013-2014 BW_TRIAL BALANCE'!$G:$P,3,FALSE)</f>
        <v>23710879.32</v>
      </c>
      <c r="P81" s="10">
        <f>+L81-O81</f>
        <v>-14921168.689999999</v>
      </c>
      <c r="Q81" s="11">
        <f>+P81/O81</f>
        <v>-0.62929630270666825</v>
      </c>
    </row>
    <row r="82" spans="1:17">
      <c r="A82" s="1" t="s">
        <v>267</v>
      </c>
      <c r="B82" s="22"/>
      <c r="C82" s="23" t="str">
        <f>INDEX([28]IS_BY_ACCOUNT!$1:$1048576,MATCH(VALUE(D82),[28]IS_BY_ACCOUNT!$A:$A,0),2)</f>
        <v>NUC FUEL EXP-DSPL CST-CURR-ST LUCIE #2</v>
      </c>
      <c r="D82" s="28">
        <v>518152</v>
      </c>
      <c r="G82" s="1">
        <v>0</v>
      </c>
      <c r="H82" s="1">
        <f t="shared" si="14"/>
        <v>0</v>
      </c>
    </row>
    <row r="83" spans="1:17" ht="14.25" customHeight="1">
      <c r="A83" s="1" t="s">
        <v>268</v>
      </c>
      <c r="B83" s="22"/>
      <c r="C83" s="23" t="str">
        <f>INDEX([28]IS_BY_ACCOUNT!$1:$1048576,MATCH(VALUE(D83),[28]IS_BY_ACCOUNT!$A:$A,0),2)</f>
        <v>NUC FUEL EXP-DSPL CST-CURR-TURKEY PT #3</v>
      </c>
      <c r="D83" s="28">
        <v>518153</v>
      </c>
      <c r="G83" s="1">
        <v>0</v>
      </c>
      <c r="H83" s="1">
        <f t="shared" si="14"/>
        <v>0</v>
      </c>
    </row>
    <row r="84" spans="1:17" ht="13.5" customHeight="1">
      <c r="A84" s="1" t="s">
        <v>269</v>
      </c>
      <c r="B84" s="22"/>
      <c r="C84" s="23" t="str">
        <f>INDEX([28]IS_BY_ACCOUNT!$1:$1048576,MATCH(VALUE(D84),[28]IS_BY_ACCOUNT!$A:$A,0),2)</f>
        <v>NUC FUEL EXP-DSPL CST-CURR-TURKEY PT #4</v>
      </c>
      <c r="D84" s="28">
        <v>518154</v>
      </c>
      <c r="G84" s="1">
        <v>0</v>
      </c>
      <c r="H84" s="1">
        <f t="shared" si="14"/>
        <v>0</v>
      </c>
    </row>
    <row r="85" spans="1:17" ht="15" customHeight="1">
      <c r="A85" s="1" t="s">
        <v>270</v>
      </c>
      <c r="B85" s="22"/>
      <c r="C85" s="23" t="str">
        <f>INDEX([28]IS_BY_ACCOUNT!$1:$1048576,MATCH(VALUE(D85),[28]IS_BY_ACCOUNT!$A:$A,0),2)</f>
        <v>NUCLEAR PLANTS RECOVERABLE ADJUSTMENTS</v>
      </c>
      <c r="D85" s="28">
        <v>518180</v>
      </c>
      <c r="G85" s="1">
        <v>0</v>
      </c>
      <c r="H85" s="1">
        <f t="shared" si="14"/>
        <v>0</v>
      </c>
    </row>
    <row r="86" spans="1:17" ht="13.5" customHeight="1">
      <c r="A86" s="1" t="s">
        <v>271</v>
      </c>
      <c r="B86" s="22"/>
      <c r="C86" s="23" t="str">
        <f>INDEX([28]IS_BY_ACCOUNT!$1:$1048576,MATCH(VALUE(D86),[28]IS_BY_ACCOUNT!$A:$A,0),2)</f>
        <v>NUCLEAR FUEL EXPENSE-LAST CORE</v>
      </c>
      <c r="D86" s="28" t="s">
        <v>272</v>
      </c>
      <c r="F86" s="1">
        <f>VLOOKUP($D86,'[28]2013-2014 BW_TRIAL BALANCE'!$B:$Q,7,FALSE)</f>
        <v>11753697.119999999</v>
      </c>
      <c r="G86" s="1">
        <v>0</v>
      </c>
      <c r="H86" s="1">
        <f t="shared" si="14"/>
        <v>11753697.119999999</v>
      </c>
      <c r="K86" s="9" t="s">
        <v>273</v>
      </c>
      <c r="L86" s="10">
        <f>VLOOKUP($K86,'[28]2013-2014 BW_TRIAL BALANCE'!$G:$P,2,FALSE)</f>
        <v>11753697.119999999</v>
      </c>
      <c r="M86" s="1">
        <f>+H86-L86</f>
        <v>0</v>
      </c>
      <c r="O86" s="10">
        <f>VLOOKUP($K86,'[28]2013-2014 BW_TRIAL BALANCE'!$G:$P,3,FALSE)</f>
        <v>11753697.119999999</v>
      </c>
      <c r="P86" s="10">
        <f>+L86-O86</f>
        <v>0</v>
      </c>
      <c r="Q86" s="11">
        <f>+P86/O86</f>
        <v>0</v>
      </c>
    </row>
    <row r="87" spans="1:17">
      <c r="B87" s="22"/>
      <c r="C87" s="23"/>
      <c r="D87" s="28"/>
    </row>
    <row r="88" spans="1:17">
      <c r="B88" s="22"/>
      <c r="C88" s="23"/>
      <c r="D88" s="28"/>
    </row>
    <row r="89" spans="1:17" ht="16.2" thickBot="1">
      <c r="B89" s="22" t="s">
        <v>274</v>
      </c>
      <c r="C89" s="27" t="s">
        <v>275</v>
      </c>
      <c r="D89" s="14"/>
      <c r="F89" s="32">
        <f>SUM(F79:F86)</f>
        <v>11753697.119999999</v>
      </c>
      <c r="G89" s="32">
        <f>SUM(G79:G86)</f>
        <v>195229346.91</v>
      </c>
      <c r="H89" s="32">
        <f>SUM(H79:H86)</f>
        <v>206983044.03</v>
      </c>
    </row>
    <row r="90" spans="1:17" ht="16.2" thickTop="1">
      <c r="B90" s="22"/>
      <c r="C90" s="27"/>
      <c r="D90" s="14"/>
      <c r="F90" s="33"/>
      <c r="G90" s="33"/>
      <c r="H90" s="33"/>
    </row>
    <row r="91" spans="1:17">
      <c r="B91" s="21" t="s">
        <v>276</v>
      </c>
      <c r="D91" s="14"/>
      <c r="G91" s="31"/>
    </row>
    <row r="92" spans="1:17">
      <c r="A92" s="1" t="s">
        <v>277</v>
      </c>
      <c r="B92" s="22"/>
      <c r="C92" s="1" t="str">
        <f>INDEX([28]IS_BY_ACCOUNT!$1:$1048576,MATCH(VALUE(D92),[28]IS_BY_ACCOUNT!$A:$A,0),2)</f>
        <v>FUEL-RECOVERABLE FUEL,OIL</v>
      </c>
      <c r="D92" s="28">
        <v>547110</v>
      </c>
      <c r="G92" s="1">
        <f>VLOOKUP($D92,'[28]2013-2014 BW_TRIAL BALANCE'!$B:$Q,7,FALSE)</f>
        <v>2976807695.9400001</v>
      </c>
      <c r="H92" s="1">
        <f>SUM(E92:G92)</f>
        <v>2976807695.9400001</v>
      </c>
      <c r="K92" s="9" t="s">
        <v>278</v>
      </c>
      <c r="L92" s="10">
        <f>VLOOKUP($K92,'[28]2013-2014 BW_TRIAL BALANCE'!$G:$P,2,FALSE)</f>
        <v>2976807695.9400001</v>
      </c>
      <c r="M92" s="1">
        <f>+H92-L92</f>
        <v>0</v>
      </c>
      <c r="O92" s="10">
        <f>VLOOKUP($K92,'[28]2013-2014 BW_TRIAL BALANCE'!$G:$P,3,FALSE)</f>
        <v>2382126547.0999999</v>
      </c>
      <c r="P92" s="10">
        <f>+L92-O92</f>
        <v>594681148.84000015</v>
      </c>
      <c r="Q92" s="11">
        <f>+P92/O92</f>
        <v>0.24964297113600653</v>
      </c>
    </row>
    <row r="93" spans="1:17">
      <c r="A93" s="1" t="s">
        <v>279</v>
      </c>
      <c r="B93" s="22"/>
      <c r="C93" s="1" t="str">
        <f>INDEX([28]IS_BY_ACCOUNT!$1:$1048576,MATCH(VALUE(D93),[28]IS_BY_ACCOUNT!$A:$A,0),2)</f>
        <v>FUEL-RECOVERABLE FUEL,GAS</v>
      </c>
      <c r="D93" s="28">
        <v>547120</v>
      </c>
      <c r="G93" s="1">
        <v>0</v>
      </c>
      <c r="H93" s="1">
        <f>SUM(E93:G93)</f>
        <v>0</v>
      </c>
    </row>
    <row r="94" spans="1:17" ht="13.5" customHeight="1">
      <c r="A94" s="1" t="s">
        <v>280</v>
      </c>
      <c r="B94" s="22"/>
      <c r="C94" s="1" t="str">
        <f>INDEX([28]IS_BY_ACCOUNT!$1:$1048576,MATCH(VALUE(D94),[28]IS_BY_ACCOUNT!$A:$A,0),2)</f>
        <v>OIL, RECOV TEMPERATUE &amp; CALIBRATION ADJ</v>
      </c>
      <c r="D94" s="28">
        <v>547130</v>
      </c>
      <c r="G94" s="1">
        <v>0</v>
      </c>
      <c r="H94" s="1">
        <f>SUM(E94:G94)</f>
        <v>0</v>
      </c>
    </row>
    <row r="95" spans="1:17" ht="12.75" customHeight="1">
      <c r="A95" s="1" t="s">
        <v>281</v>
      </c>
      <c r="B95" s="22"/>
      <c r="C95" s="1" t="str">
        <f>INDEX([28]IS_BY_ACCOUNT!$1:$1048576,MATCH(VALUE(D95),[28]IS_BY_ACCOUNT!$A:$A,0),2)</f>
        <v>FUEL-NON-RECOVERABLE-OIL</v>
      </c>
      <c r="D95" s="34">
        <v>547210</v>
      </c>
      <c r="F95" s="1">
        <f>VLOOKUP($D95,'[28]2013-2014 BW_TRIAL BALANCE'!$B:$Q,7,FALSE)</f>
        <v>4333273.42</v>
      </c>
      <c r="H95" s="1">
        <f>SUM(E95:G95)</f>
        <v>4333273.42</v>
      </c>
      <c r="K95" s="9" t="s">
        <v>282</v>
      </c>
      <c r="L95" s="10">
        <f>VLOOKUP($K95,'[28]2013-2014 BW_TRIAL BALANCE'!$G:$P,2,FALSE)</f>
        <v>4333273.42</v>
      </c>
      <c r="M95" s="1">
        <f>+H95-L95</f>
        <v>0</v>
      </c>
      <c r="O95" s="10">
        <f>VLOOKUP($K95,'[28]2013-2014 BW_TRIAL BALANCE'!$G:$P,3,FALSE)</f>
        <v>2185630.7799999998</v>
      </c>
      <c r="P95" s="10">
        <f>+L95-O95</f>
        <v>2147642.64</v>
      </c>
      <c r="Q95" s="11">
        <f>+P95/O95</f>
        <v>0.98261914118907145</v>
      </c>
    </row>
    <row r="96" spans="1:17" ht="12.75" customHeight="1">
      <c r="A96" s="1" t="s">
        <v>283</v>
      </c>
      <c r="B96" s="22"/>
      <c r="C96" s="1" t="str">
        <f>INDEX([28]IS_BY_ACCOUNT!$1:$1048576,MATCH(VALUE(D96),[28]IS_BY_ACCOUNT!$A:$A,0),2)</f>
        <v>FUEL-NON-RECOV-NON M&amp;S EXP-OIL</v>
      </c>
      <c r="D96" s="28">
        <v>547270</v>
      </c>
      <c r="F96" s="1">
        <v>0</v>
      </c>
      <c r="H96" s="1">
        <f>SUM(E96:F96)</f>
        <v>0</v>
      </c>
    </row>
    <row r="97" spans="1:8">
      <c r="A97" s="1" t="s">
        <v>284</v>
      </c>
      <c r="B97" s="22"/>
      <c r="C97" s="1" t="str">
        <f>INDEX([28]IS_BY_ACCOUNT!$1:$1048576,MATCH(VALUE(D97),[28]IS_BY_ACCOUNT!$A:$A,0),2)</f>
        <v>FUEL-NON-RECOV-NON M&amp;S EXP-GAS</v>
      </c>
      <c r="D97" s="28">
        <v>547271</v>
      </c>
      <c r="F97" s="1">
        <v>0</v>
      </c>
      <c r="H97" s="1">
        <f>SUM(E97:F97)</f>
        <v>0</v>
      </c>
    </row>
    <row r="98" spans="1:8">
      <c r="B98" s="22"/>
      <c r="D98" s="28"/>
    </row>
    <row r="99" spans="1:8">
      <c r="B99" s="22"/>
      <c r="D99" s="28"/>
    </row>
    <row r="100" spans="1:8" ht="16.2" thickBot="1">
      <c r="B100" s="22" t="s">
        <v>285</v>
      </c>
      <c r="C100" s="27" t="s">
        <v>286</v>
      </c>
      <c r="D100" s="14"/>
      <c r="F100" s="32">
        <f>SUM(F92:F97)</f>
        <v>4333273.42</v>
      </c>
      <c r="G100" s="32">
        <f>SUM(G92:G97)</f>
        <v>2976807695.9400001</v>
      </c>
      <c r="H100" s="32">
        <f>SUM(H92:H97)</f>
        <v>2981140969.3600001</v>
      </c>
    </row>
    <row r="101" spans="1:8" ht="16.2" thickTop="1">
      <c r="B101" s="22"/>
      <c r="D101" s="14"/>
    </row>
    <row r="102" spans="1:8">
      <c r="B102" s="22"/>
      <c r="D102" s="14"/>
    </row>
    <row r="103" spans="1:8">
      <c r="B103" s="22"/>
      <c r="D103" s="35"/>
    </row>
    <row r="104" spans="1:8">
      <c r="B104" s="22"/>
      <c r="D104" s="35"/>
    </row>
    <row r="105" spans="1:8">
      <c r="B105" s="22"/>
      <c r="D105" s="35"/>
    </row>
    <row r="106" spans="1:8">
      <c r="B106" s="22"/>
      <c r="D106" s="35"/>
    </row>
    <row r="107" spans="1:8">
      <c r="B107" s="22"/>
      <c r="D107" s="35"/>
    </row>
    <row r="108" spans="1:8">
      <c r="B108" s="22"/>
      <c r="D108" s="35"/>
    </row>
    <row r="109" spans="1:8">
      <c r="B109" s="22"/>
      <c r="D109" s="35"/>
    </row>
    <row r="110" spans="1:8">
      <c r="B110" s="22"/>
      <c r="D110" s="35"/>
    </row>
    <row r="111" spans="1:8">
      <c r="B111" s="22"/>
      <c r="D111" s="35"/>
    </row>
    <row r="112" spans="1:8">
      <c r="B112" s="22"/>
      <c r="D112" s="35"/>
    </row>
    <row r="113" spans="2:4">
      <c r="B113" s="22"/>
      <c r="D113" s="35"/>
    </row>
    <row r="114" spans="2:4">
      <c r="B114" s="22"/>
      <c r="D114" s="35"/>
    </row>
    <row r="115" spans="2:4">
      <c r="B115" s="2"/>
      <c r="D115" s="35"/>
    </row>
    <row r="116" spans="2:4">
      <c r="B116" s="2"/>
      <c r="D116" s="35"/>
    </row>
    <row r="117" spans="2:4">
      <c r="B117" s="2"/>
      <c r="D117" s="35"/>
    </row>
    <row r="118" spans="2:4">
      <c r="B118" s="2"/>
      <c r="D118" s="35"/>
    </row>
    <row r="119" spans="2:4">
      <c r="B119" s="2"/>
      <c r="D119" s="35"/>
    </row>
    <row r="120" spans="2:4">
      <c r="B120" s="2"/>
      <c r="D120" s="35"/>
    </row>
    <row r="121" spans="2:4">
      <c r="B121" s="2"/>
      <c r="D121" s="35"/>
    </row>
    <row r="122" spans="2:4">
      <c r="B122" s="2"/>
      <c r="D122" s="35"/>
    </row>
    <row r="123" spans="2:4">
      <c r="B123" s="2"/>
      <c r="D123" s="35"/>
    </row>
    <row r="124" spans="2:4">
      <c r="B124" s="2"/>
      <c r="D124" s="35"/>
    </row>
    <row r="125" spans="2:4">
      <c r="B125" s="2"/>
      <c r="D125" s="35"/>
    </row>
    <row r="126" spans="2:4">
      <c r="B126" s="2"/>
      <c r="D126" s="35"/>
    </row>
    <row r="127" spans="2:4">
      <c r="B127" s="2"/>
    </row>
    <row r="128" spans="2:4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  <row r="177" spans="2:2">
      <c r="B177" s="2"/>
    </row>
    <row r="178" spans="2:2">
      <c r="B178" s="2"/>
    </row>
    <row r="179" spans="2:2">
      <c r="B179" s="2"/>
    </row>
    <row r="180" spans="2:2">
      <c r="B180" s="2"/>
    </row>
    <row r="181" spans="2:2">
      <c r="B181" s="2"/>
    </row>
    <row r="182" spans="2:2">
      <c r="B182" s="2"/>
    </row>
    <row r="183" spans="2:2">
      <c r="B183" s="2"/>
    </row>
    <row r="184" spans="2:2">
      <c r="B184" s="2"/>
    </row>
    <row r="185" spans="2:2">
      <c r="B185" s="2"/>
    </row>
    <row r="186" spans="2:2">
      <c r="B186" s="2"/>
    </row>
  </sheetData>
  <mergeCells count="3">
    <mergeCell ref="T5:V5"/>
    <mergeCell ref="W5:Y5"/>
    <mergeCell ref="Z5:AB5"/>
  </mergeCells>
  <conditionalFormatting sqref="I1:I1048576">
    <cfRule type="cellIs" dxfId="4" priority="3" stopIfTrue="1" operator="equal">
      <formula>FALSE</formula>
    </cfRule>
  </conditionalFormatting>
  <conditionalFormatting sqref="J1:J62 J64:J65536 L63">
    <cfRule type="cellIs" dxfId="3" priority="4" stopIfTrue="1" operator="lessThanOrEqual">
      <formula>1</formula>
    </cfRule>
    <cfRule type="cellIs" dxfId="2" priority="5" stopIfTrue="1" operator="greaterThanOrEqual">
      <formula>-1</formula>
    </cfRule>
  </conditionalFormatting>
  <conditionalFormatting sqref="O63">
    <cfRule type="cellIs" dxfId="1" priority="1" stopIfTrue="1" operator="lessThanOrEqual">
      <formula>1</formula>
    </cfRule>
    <cfRule type="cellIs" dxfId="0" priority="2" stopIfTrue="1" operator="greaterThanOrEqual">
      <formula>-1</formula>
    </cfRule>
  </conditionalFormatting>
  <printOptions horizontalCentered="1" verticalCentered="1"/>
  <pageMargins left="0.75" right="0.75" top="0.5" bottom="0.5" header="0.5" footer="0.5"/>
  <pageSetup scale="6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2" sqref="A2"/>
    </sheetView>
  </sheetViews>
  <sheetFormatPr defaultColWidth="23.3984375" defaultRowHeight="15.6"/>
  <cols>
    <col min="1" max="1" width="30.59765625" style="39" customWidth="1"/>
    <col min="2" max="16384" width="23.3984375" style="39"/>
  </cols>
  <sheetData>
    <row r="1" spans="1:2">
      <c r="A1" s="52" t="s">
        <v>437</v>
      </c>
    </row>
    <row r="2" spans="1:2">
      <c r="A2" s="52" t="s">
        <v>434</v>
      </c>
    </row>
    <row r="3" spans="1:2">
      <c r="A3" s="39" t="s">
        <v>367</v>
      </c>
      <c r="B3" s="48">
        <f>SUM('Rate and Revenue 2014'!D88:G88)</f>
        <v>442031588.36000007</v>
      </c>
    </row>
    <row r="4" spans="1:2">
      <c r="A4" s="39" t="s">
        <v>368</v>
      </c>
      <c r="B4" s="48">
        <f>SUM('Rate and Revenue 2014'!H88:K88)</f>
        <v>868244927.5799998</v>
      </c>
    </row>
    <row r="5" spans="1:2">
      <c r="A5" s="39" t="s">
        <v>383</v>
      </c>
      <c r="B5" s="48">
        <f>SUM('Rate and Revenue 2014'!L88:P88)</f>
        <v>3823106159.8600001</v>
      </c>
    </row>
    <row r="6" spans="1:2">
      <c r="A6" s="39" t="s">
        <v>433</v>
      </c>
      <c r="B6" s="48">
        <f>'CILC Incentive'!O15</f>
        <v>40703620.789999992</v>
      </c>
    </row>
    <row r="7" spans="1:2">
      <c r="A7" s="39" t="s">
        <v>369</v>
      </c>
      <c r="B7" s="48">
        <f>SUM(B3:B6)</f>
        <v>5174086296.5900002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workbookViewId="0">
      <pane xSplit="3" ySplit="5" topLeftCell="D57" activePane="bottomRight" state="frozen"/>
      <selection pane="topRight" activeCell="D1" sqref="D1"/>
      <selection pane="bottomLeft" activeCell="A6" sqref="A6"/>
      <selection pane="bottomRight" activeCell="A3" sqref="A2:A3"/>
    </sheetView>
  </sheetViews>
  <sheetFormatPr defaultRowHeight="15.6" outlineLevelRow="2"/>
  <cols>
    <col min="1" max="1" width="11.8984375" customWidth="1"/>
    <col min="2" max="2" width="10.59765625" bestFit="1" customWidth="1"/>
    <col min="3" max="3" width="9.19921875" bestFit="1" customWidth="1"/>
    <col min="4" max="4" width="14.59765625" customWidth="1"/>
    <col min="5" max="5" width="23.69921875" style="45" customWidth="1"/>
    <col min="6" max="6" width="24" style="45" customWidth="1"/>
    <col min="7" max="7" width="16.19921875" style="45" customWidth="1"/>
    <col min="8" max="8" width="14.5" customWidth="1"/>
    <col min="9" max="9" width="18.59765625" customWidth="1"/>
    <col min="10" max="10" width="14.5" customWidth="1"/>
    <col min="11" max="11" width="17.5" customWidth="1"/>
    <col min="12" max="12" width="14.5" customWidth="1"/>
    <col min="13" max="13" width="15.3984375" customWidth="1"/>
    <col min="14" max="14" width="12.19921875" customWidth="1"/>
    <col min="15" max="15" width="14.5" customWidth="1"/>
    <col min="16" max="16" width="15.3984375" customWidth="1"/>
    <col min="17" max="17" width="13.3984375" customWidth="1"/>
    <col min="18" max="18" width="15.69921875" bestFit="1" customWidth="1"/>
    <col min="19" max="19" width="16.5" bestFit="1" customWidth="1"/>
    <col min="20" max="20" width="12.69921875" bestFit="1" customWidth="1"/>
    <col min="21" max="21" width="16.09765625" style="45" bestFit="1" customWidth="1"/>
    <col min="22" max="22" width="15" style="45" bestFit="1" customWidth="1"/>
    <col min="23" max="23" width="14.69921875" style="45" bestFit="1" customWidth="1"/>
    <col min="24" max="24" width="15" style="45" bestFit="1" customWidth="1"/>
    <col min="25" max="25" width="14.59765625" style="45" bestFit="1" customWidth="1"/>
    <col min="26" max="26" width="21.69921875" style="45" bestFit="1" customWidth="1"/>
    <col min="27" max="27" width="21.19921875" style="45" bestFit="1" customWidth="1"/>
    <col min="28" max="28" width="27.8984375" style="45" bestFit="1" customWidth="1"/>
    <col min="29" max="29" width="13.09765625" style="45" bestFit="1" customWidth="1"/>
    <col min="30" max="30" width="9.3984375" style="45" bestFit="1" customWidth="1"/>
    <col min="31" max="32" width="13.09765625" style="45" bestFit="1" customWidth="1"/>
  </cols>
  <sheetData>
    <row r="1" spans="1:32" ht="17.399999999999999">
      <c r="A1" s="44" t="s">
        <v>366</v>
      </c>
    </row>
    <row r="2" spans="1:32">
      <c r="A2" s="52" t="s">
        <v>438</v>
      </c>
    </row>
    <row r="3" spans="1:32">
      <c r="A3" s="52" t="s">
        <v>434</v>
      </c>
    </row>
    <row r="4" spans="1:32">
      <c r="D4" s="67" t="s">
        <v>379</v>
      </c>
      <c r="E4" s="67"/>
      <c r="F4" s="67"/>
      <c r="G4" s="67"/>
      <c r="H4" s="68" t="s">
        <v>380</v>
      </c>
      <c r="I4" s="68"/>
      <c r="J4" s="68"/>
      <c r="K4" s="68"/>
      <c r="L4" s="69" t="s">
        <v>381</v>
      </c>
      <c r="M4" s="69"/>
      <c r="N4" s="69"/>
      <c r="O4" s="69"/>
      <c r="P4" s="69"/>
      <c r="Q4" s="70" t="s">
        <v>394</v>
      </c>
      <c r="R4" s="70"/>
      <c r="S4" s="70"/>
      <c r="T4" s="70"/>
      <c r="U4" s="71" t="s">
        <v>382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</row>
    <row r="5" spans="1:32" s="60" customFormat="1">
      <c r="A5" s="54" t="s">
        <v>287</v>
      </c>
      <c r="B5" s="54" t="s">
        <v>288</v>
      </c>
      <c r="C5" s="54" t="s">
        <v>289</v>
      </c>
      <c r="D5" s="55" t="s">
        <v>290</v>
      </c>
      <c r="E5" s="55" t="s">
        <v>364</v>
      </c>
      <c r="F5" s="55" t="s">
        <v>365</v>
      </c>
      <c r="G5" s="55" t="s">
        <v>315</v>
      </c>
      <c r="H5" s="56" t="s">
        <v>291</v>
      </c>
      <c r="I5" s="56" t="s">
        <v>292</v>
      </c>
      <c r="J5" s="56" t="s">
        <v>298</v>
      </c>
      <c r="K5" s="56" t="s">
        <v>302</v>
      </c>
      <c r="L5" s="57" t="s">
        <v>293</v>
      </c>
      <c r="M5" s="57" t="s">
        <v>294</v>
      </c>
      <c r="N5" s="57" t="s">
        <v>295</v>
      </c>
      <c r="O5" s="57" t="s">
        <v>296</v>
      </c>
      <c r="P5" s="57" t="s">
        <v>297</v>
      </c>
      <c r="Q5" s="58" t="s">
        <v>393</v>
      </c>
      <c r="R5" s="58" t="s">
        <v>299</v>
      </c>
      <c r="S5" s="58" t="s">
        <v>300</v>
      </c>
      <c r="T5" s="58" t="s">
        <v>301</v>
      </c>
      <c r="U5" s="59" t="s">
        <v>303</v>
      </c>
      <c r="V5" s="59" t="s">
        <v>304</v>
      </c>
      <c r="W5" s="59" t="s">
        <v>305</v>
      </c>
      <c r="X5" s="59" t="s">
        <v>306</v>
      </c>
      <c r="Y5" s="59" t="s">
        <v>307</v>
      </c>
      <c r="Z5" s="59" t="s">
        <v>308</v>
      </c>
      <c r="AA5" s="59" t="s">
        <v>309</v>
      </c>
      <c r="AB5" s="59" t="s">
        <v>310</v>
      </c>
      <c r="AC5" s="59" t="s">
        <v>311</v>
      </c>
      <c r="AD5" s="59" t="s">
        <v>312</v>
      </c>
      <c r="AE5" s="59" t="s">
        <v>313</v>
      </c>
      <c r="AF5" s="59" t="s">
        <v>314</v>
      </c>
    </row>
    <row r="6" spans="1:32" outlineLevel="2">
      <c r="A6" s="40">
        <v>1</v>
      </c>
      <c r="B6" s="40">
        <v>11</v>
      </c>
      <c r="C6" s="40" t="s">
        <v>316</v>
      </c>
      <c r="D6" s="41">
        <v>37.31</v>
      </c>
      <c r="E6" s="46">
        <v>0</v>
      </c>
      <c r="F6" s="46">
        <v>0</v>
      </c>
      <c r="G6" s="47">
        <v>0</v>
      </c>
      <c r="H6" s="41">
        <v>0</v>
      </c>
      <c r="I6" s="41">
        <v>0</v>
      </c>
      <c r="J6" s="41">
        <v>0</v>
      </c>
      <c r="K6" s="41">
        <v>0</v>
      </c>
      <c r="L6" s="41">
        <v>-871.79</v>
      </c>
      <c r="M6" s="41">
        <v>5814696.1500000004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7">
        <v>986799.14</v>
      </c>
      <c r="V6" s="47">
        <v>0</v>
      </c>
      <c r="W6" s="47">
        <v>0</v>
      </c>
      <c r="X6" s="47">
        <v>0</v>
      </c>
      <c r="Y6" s="47">
        <v>0</v>
      </c>
      <c r="Z6" s="47">
        <v>176511.8</v>
      </c>
      <c r="AA6" s="47">
        <v>78891.820000000007</v>
      </c>
      <c r="AB6" s="47">
        <v>0</v>
      </c>
      <c r="AC6" s="47">
        <v>55728.2</v>
      </c>
      <c r="AD6" s="47">
        <v>-65.14</v>
      </c>
      <c r="AE6" s="47">
        <v>53477.82</v>
      </c>
      <c r="AF6" s="47">
        <v>22824.11</v>
      </c>
    </row>
    <row r="7" spans="1:32" outlineLevel="2">
      <c r="A7" s="40">
        <v>1</v>
      </c>
      <c r="B7" s="40">
        <v>12</v>
      </c>
      <c r="C7" s="40" t="s">
        <v>317</v>
      </c>
      <c r="D7" s="41">
        <v>0</v>
      </c>
      <c r="E7" s="46">
        <v>0</v>
      </c>
      <c r="F7" s="46">
        <v>0</v>
      </c>
      <c r="G7" s="47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47">
        <v>0</v>
      </c>
    </row>
    <row r="8" spans="1:32" outlineLevel="2">
      <c r="A8" s="40">
        <v>1</v>
      </c>
      <c r="B8" s="40">
        <v>43</v>
      </c>
      <c r="C8" s="40" t="s">
        <v>318</v>
      </c>
      <c r="D8" s="41">
        <v>0</v>
      </c>
      <c r="E8" s="46">
        <v>0</v>
      </c>
      <c r="F8" s="46">
        <v>0</v>
      </c>
      <c r="G8" s="47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0</v>
      </c>
    </row>
    <row r="9" spans="1:32" outlineLevel="2">
      <c r="A9" s="40">
        <v>1</v>
      </c>
      <c r="B9" s="40">
        <v>44</v>
      </c>
      <c r="C9" s="40" t="s">
        <v>319</v>
      </c>
      <c r="D9" s="41">
        <v>373614502.83999997</v>
      </c>
      <c r="E9" s="46">
        <v>632890</v>
      </c>
      <c r="F9" s="46">
        <v>564628.05000000005</v>
      </c>
      <c r="G9" s="47">
        <v>0</v>
      </c>
      <c r="H9" s="41">
        <v>0</v>
      </c>
      <c r="I9" s="41">
        <v>0</v>
      </c>
      <c r="J9" s="41">
        <v>0</v>
      </c>
      <c r="K9" s="41">
        <v>0</v>
      </c>
      <c r="L9" s="41">
        <v>2771836564.1799998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-45367151.43</v>
      </c>
      <c r="U9" s="47">
        <v>1813684773</v>
      </c>
      <c r="V9" s="47">
        <v>0</v>
      </c>
      <c r="W9" s="47">
        <v>0</v>
      </c>
      <c r="X9" s="47">
        <v>0</v>
      </c>
      <c r="Y9" s="47">
        <v>0</v>
      </c>
      <c r="Z9" s="47">
        <v>47757033.539999999</v>
      </c>
      <c r="AA9" s="47">
        <v>19707729.77</v>
      </c>
      <c r="AB9" s="47">
        <v>0</v>
      </c>
      <c r="AC9" s="47">
        <v>185892150.22999999</v>
      </c>
      <c r="AD9" s="47">
        <v>368.43</v>
      </c>
      <c r="AE9" s="47">
        <v>433642366.08999997</v>
      </c>
      <c r="AF9" s="47">
        <v>123570253.06999999</v>
      </c>
    </row>
    <row r="10" spans="1:32" outlineLevel="2">
      <c r="A10" s="40">
        <v>1</v>
      </c>
      <c r="B10" s="40">
        <v>45</v>
      </c>
      <c r="C10" s="40" t="s">
        <v>320</v>
      </c>
      <c r="D10" s="41">
        <v>0</v>
      </c>
      <c r="E10" s="46">
        <v>0</v>
      </c>
      <c r="F10" s="46">
        <v>0</v>
      </c>
      <c r="G10" s="47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</row>
    <row r="11" spans="1:32" outlineLevel="2">
      <c r="A11" s="40">
        <v>1</v>
      </c>
      <c r="B11" s="40">
        <v>47</v>
      </c>
      <c r="C11" s="40" t="s">
        <v>321</v>
      </c>
      <c r="D11" s="41">
        <v>0</v>
      </c>
      <c r="E11" s="46">
        <v>0</v>
      </c>
      <c r="F11" s="46">
        <v>0</v>
      </c>
      <c r="G11" s="47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</row>
    <row r="12" spans="1:32" outlineLevel="2">
      <c r="A12" s="40">
        <v>1</v>
      </c>
      <c r="B12" s="40">
        <v>48</v>
      </c>
      <c r="C12" s="40" t="s">
        <v>322</v>
      </c>
      <c r="D12" s="41">
        <v>0</v>
      </c>
      <c r="E12" s="46">
        <v>0</v>
      </c>
      <c r="F12" s="46">
        <v>0</v>
      </c>
      <c r="G12" s="47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</row>
    <row r="13" spans="1:32" outlineLevel="2">
      <c r="A13" s="40">
        <v>1</v>
      </c>
      <c r="B13" s="40">
        <v>145</v>
      </c>
      <c r="C13" s="40" t="s">
        <v>323</v>
      </c>
      <c r="D13" s="41">
        <v>14569.39</v>
      </c>
      <c r="E13" s="46">
        <v>0</v>
      </c>
      <c r="F13" s="46">
        <v>0</v>
      </c>
      <c r="G13" s="47">
        <v>0</v>
      </c>
      <c r="H13" s="41">
        <v>0</v>
      </c>
      <c r="I13" s="41">
        <v>0</v>
      </c>
      <c r="J13" s="41">
        <v>0</v>
      </c>
      <c r="K13" s="41">
        <v>0</v>
      </c>
      <c r="L13" s="41">
        <v>159976.84</v>
      </c>
      <c r="M13" s="41">
        <v>0</v>
      </c>
      <c r="N13" s="41">
        <v>0</v>
      </c>
      <c r="O13" s="41">
        <v>56500.44</v>
      </c>
      <c r="P13" s="41">
        <v>-91731.83</v>
      </c>
      <c r="Q13" s="41">
        <v>0</v>
      </c>
      <c r="R13" s="41">
        <v>0</v>
      </c>
      <c r="S13" s="41">
        <v>0</v>
      </c>
      <c r="T13" s="41">
        <v>0</v>
      </c>
      <c r="U13" s="47">
        <v>107373.61</v>
      </c>
      <c r="V13" s="47">
        <v>9236.67</v>
      </c>
      <c r="W13" s="47">
        <v>-14364.65</v>
      </c>
      <c r="X13" s="47">
        <v>0</v>
      </c>
      <c r="Y13" s="47">
        <v>0</v>
      </c>
      <c r="Z13" s="47">
        <v>2586.1</v>
      </c>
      <c r="AA13" s="47">
        <v>1067.8499999999999</v>
      </c>
      <c r="AB13" s="47">
        <v>0</v>
      </c>
      <c r="AC13" s="47">
        <v>10161.09</v>
      </c>
      <c r="AD13" s="47">
        <v>0</v>
      </c>
      <c r="AE13" s="47">
        <v>23710.19</v>
      </c>
      <c r="AF13" s="47">
        <v>6756.06</v>
      </c>
    </row>
    <row r="14" spans="1:32" outlineLevel="1">
      <c r="A14" s="42" t="s">
        <v>324</v>
      </c>
      <c r="B14" s="40"/>
      <c r="C14" s="40"/>
      <c r="D14" s="41">
        <f t="shared" ref="D14:AF14" si="0">SUBTOTAL(9,D6:D13)</f>
        <v>373629109.53999996</v>
      </c>
      <c r="E14" s="46">
        <f t="shared" si="0"/>
        <v>632890</v>
      </c>
      <c r="F14" s="46">
        <f t="shared" si="0"/>
        <v>564628.05000000005</v>
      </c>
      <c r="G14" s="47">
        <f t="shared" si="0"/>
        <v>0</v>
      </c>
      <c r="H14" s="41">
        <f t="shared" si="0"/>
        <v>0</v>
      </c>
      <c r="I14" s="41">
        <f t="shared" si="0"/>
        <v>0</v>
      </c>
      <c r="J14" s="41">
        <f t="shared" si="0"/>
        <v>0</v>
      </c>
      <c r="K14" s="41">
        <f t="shared" si="0"/>
        <v>0</v>
      </c>
      <c r="L14" s="41">
        <f t="shared" si="0"/>
        <v>2771995669.23</v>
      </c>
      <c r="M14" s="41">
        <f t="shared" si="0"/>
        <v>5814696.1500000004</v>
      </c>
      <c r="N14" s="41">
        <f t="shared" si="0"/>
        <v>0</v>
      </c>
      <c r="O14" s="41">
        <f t="shared" si="0"/>
        <v>56500.44</v>
      </c>
      <c r="P14" s="41">
        <f t="shared" si="0"/>
        <v>-91731.83</v>
      </c>
      <c r="Q14" s="41">
        <f t="shared" si="0"/>
        <v>0</v>
      </c>
      <c r="R14" s="41">
        <f t="shared" si="0"/>
        <v>0</v>
      </c>
      <c r="S14" s="41">
        <f t="shared" si="0"/>
        <v>0</v>
      </c>
      <c r="T14" s="41">
        <f t="shared" si="0"/>
        <v>-45367151.43</v>
      </c>
      <c r="U14" s="47">
        <f t="shared" si="0"/>
        <v>1814778945.75</v>
      </c>
      <c r="V14" s="47">
        <f t="shared" si="0"/>
        <v>9236.67</v>
      </c>
      <c r="W14" s="47">
        <f t="shared" si="0"/>
        <v>-14364.65</v>
      </c>
      <c r="X14" s="47">
        <f t="shared" si="0"/>
        <v>0</v>
      </c>
      <c r="Y14" s="47">
        <f t="shared" si="0"/>
        <v>0</v>
      </c>
      <c r="Z14" s="47">
        <f t="shared" si="0"/>
        <v>47936131.439999998</v>
      </c>
      <c r="AA14" s="47">
        <f t="shared" si="0"/>
        <v>19787689.440000001</v>
      </c>
      <c r="AB14" s="47">
        <f t="shared" si="0"/>
        <v>0</v>
      </c>
      <c r="AC14" s="47">
        <f t="shared" si="0"/>
        <v>185958039.51999998</v>
      </c>
      <c r="AD14" s="47">
        <f t="shared" si="0"/>
        <v>303.29000000000002</v>
      </c>
      <c r="AE14" s="47">
        <f t="shared" si="0"/>
        <v>433719554.09999996</v>
      </c>
      <c r="AF14" s="47">
        <f t="shared" si="0"/>
        <v>123599833.23999999</v>
      </c>
    </row>
    <row r="15" spans="1:32" outlineLevel="2">
      <c r="A15" s="40">
        <v>2</v>
      </c>
      <c r="B15" s="40">
        <v>11</v>
      </c>
      <c r="C15" s="40" t="s">
        <v>316</v>
      </c>
      <c r="D15" s="41">
        <v>0</v>
      </c>
      <c r="E15" s="46">
        <v>0</v>
      </c>
      <c r="F15" s="46">
        <v>0</v>
      </c>
      <c r="G15" s="47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7821950.29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7">
        <v>2039727.72</v>
      </c>
      <c r="V15" s="47">
        <v>0</v>
      </c>
      <c r="W15" s="47">
        <v>0</v>
      </c>
      <c r="X15" s="47">
        <v>0</v>
      </c>
      <c r="Y15" s="47">
        <v>0</v>
      </c>
      <c r="Z15" s="47">
        <v>364135.59</v>
      </c>
      <c r="AA15" s="47">
        <v>162184.74</v>
      </c>
      <c r="AB15" s="47">
        <v>0</v>
      </c>
      <c r="AC15" s="47">
        <v>115626.04</v>
      </c>
      <c r="AD15" s="47">
        <v>-150.47999999999999</v>
      </c>
      <c r="AE15" s="47">
        <v>107626.59</v>
      </c>
      <c r="AF15" s="47">
        <v>47437.21</v>
      </c>
    </row>
    <row r="16" spans="1:32" outlineLevel="2">
      <c r="A16" s="40">
        <v>2</v>
      </c>
      <c r="B16" s="40">
        <v>54</v>
      </c>
      <c r="C16" s="40" t="s">
        <v>325</v>
      </c>
      <c r="D16" s="41">
        <v>431362.44</v>
      </c>
      <c r="E16" s="46">
        <v>0</v>
      </c>
      <c r="F16" s="46">
        <v>0</v>
      </c>
      <c r="G16" s="47">
        <v>0</v>
      </c>
      <c r="H16" s="41">
        <v>26252701.84</v>
      </c>
      <c r="I16" s="41">
        <v>0</v>
      </c>
      <c r="J16" s="41">
        <v>0</v>
      </c>
      <c r="K16" s="41">
        <v>-264699.93</v>
      </c>
      <c r="L16" s="41">
        <v>0</v>
      </c>
      <c r="M16" s="41">
        <v>0</v>
      </c>
      <c r="N16" s="41">
        <v>0</v>
      </c>
      <c r="O16" s="41">
        <v>4205813.1100000003</v>
      </c>
      <c r="P16" s="41">
        <v>11673631.73</v>
      </c>
      <c r="Q16" s="41">
        <v>0</v>
      </c>
      <c r="R16" s="41">
        <v>0</v>
      </c>
      <c r="S16" s="41">
        <v>0</v>
      </c>
      <c r="T16" s="41">
        <v>0</v>
      </c>
      <c r="U16" s="47">
        <v>0</v>
      </c>
      <c r="V16" s="47">
        <v>25053447.859999999</v>
      </c>
      <c r="W16" s="47">
        <v>39762814.060000002</v>
      </c>
      <c r="X16" s="47">
        <v>0</v>
      </c>
      <c r="Y16" s="47">
        <v>0</v>
      </c>
      <c r="Z16" s="47">
        <v>703206.03</v>
      </c>
      <c r="AA16" s="47">
        <v>223037.69</v>
      </c>
      <c r="AB16" s="47">
        <v>0</v>
      </c>
      <c r="AC16" s="47">
        <v>5389782.6699999999</v>
      </c>
      <c r="AD16" s="47">
        <v>0</v>
      </c>
      <c r="AE16" s="47">
        <v>10627740.49</v>
      </c>
      <c r="AF16" s="47">
        <v>3141672.97</v>
      </c>
    </row>
    <row r="17" spans="1:32" outlineLevel="2">
      <c r="A17" s="40">
        <v>2</v>
      </c>
      <c r="B17" s="40">
        <v>55</v>
      </c>
      <c r="C17" s="40" t="s">
        <v>326</v>
      </c>
      <c r="D17" s="41">
        <v>25363.35</v>
      </c>
      <c r="E17" s="46">
        <v>0</v>
      </c>
      <c r="F17" s="46">
        <v>0</v>
      </c>
      <c r="G17" s="47">
        <v>0</v>
      </c>
      <c r="H17" s="41">
        <v>464723.94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218185.03</v>
      </c>
      <c r="P17" s="41">
        <v>701561.29</v>
      </c>
      <c r="Q17" s="41">
        <v>0</v>
      </c>
      <c r="R17" s="41">
        <v>0</v>
      </c>
      <c r="S17" s="41">
        <v>0</v>
      </c>
      <c r="T17" s="41">
        <v>0</v>
      </c>
      <c r="U17" s="47">
        <v>0</v>
      </c>
      <c r="V17" s="47">
        <v>1422710.41</v>
      </c>
      <c r="W17" s="47">
        <v>2610805.61</v>
      </c>
      <c r="X17" s="47">
        <v>0</v>
      </c>
      <c r="Y17" s="47">
        <v>0</v>
      </c>
      <c r="Z17" s="47">
        <v>8076.67</v>
      </c>
      <c r="AA17" s="47">
        <v>0</v>
      </c>
      <c r="AB17" s="47">
        <v>0</v>
      </c>
      <c r="AC17" s="47">
        <v>345910.6</v>
      </c>
      <c r="AD17" s="47">
        <v>0</v>
      </c>
      <c r="AE17" s="47">
        <v>674525.67</v>
      </c>
      <c r="AF17" s="47">
        <v>193971.58</v>
      </c>
    </row>
    <row r="18" spans="1:32" outlineLevel="2">
      <c r="A18" s="40">
        <v>2</v>
      </c>
      <c r="B18" s="40">
        <v>56</v>
      </c>
      <c r="C18" s="40" t="s">
        <v>327</v>
      </c>
      <c r="D18" s="41">
        <v>88762.16</v>
      </c>
      <c r="E18" s="46">
        <v>0</v>
      </c>
      <c r="F18" s="46">
        <v>0</v>
      </c>
      <c r="G18" s="47">
        <v>0</v>
      </c>
      <c r="H18" s="41">
        <v>1576421.14</v>
      </c>
      <c r="I18" s="41">
        <v>0</v>
      </c>
      <c r="J18" s="41">
        <v>0</v>
      </c>
      <c r="K18" s="41">
        <v>-1595</v>
      </c>
      <c r="L18" s="41">
        <v>0</v>
      </c>
      <c r="M18" s="41">
        <v>0</v>
      </c>
      <c r="N18" s="41">
        <v>0</v>
      </c>
      <c r="O18" s="41">
        <v>424410.34</v>
      </c>
      <c r="P18" s="41">
        <v>1164695.1499999999</v>
      </c>
      <c r="Q18" s="41">
        <v>0</v>
      </c>
      <c r="R18" s="41">
        <v>0</v>
      </c>
      <c r="S18" s="41">
        <v>0</v>
      </c>
      <c r="T18" s="41">
        <v>0</v>
      </c>
      <c r="U18" s="47">
        <v>0</v>
      </c>
      <c r="V18" s="47">
        <v>1482677.86</v>
      </c>
      <c r="W18" s="47">
        <v>2329902.0099999998</v>
      </c>
      <c r="X18" s="47">
        <v>0</v>
      </c>
      <c r="Y18" s="47">
        <v>0</v>
      </c>
      <c r="Z18" s="47">
        <v>51470.25</v>
      </c>
      <c r="AA18" s="47">
        <v>34287.129999999997</v>
      </c>
      <c r="AB18" s="47">
        <v>0</v>
      </c>
      <c r="AC18" s="47">
        <v>341483.02</v>
      </c>
      <c r="AD18" s="47">
        <v>0</v>
      </c>
      <c r="AE18" s="47">
        <v>673347.1</v>
      </c>
      <c r="AF18" s="47">
        <v>182054.85</v>
      </c>
    </row>
    <row r="19" spans="1:32" outlineLevel="2">
      <c r="A19" s="40">
        <v>2</v>
      </c>
      <c r="B19" s="40">
        <v>62</v>
      </c>
      <c r="C19" s="40" t="s">
        <v>328</v>
      </c>
      <c r="D19" s="41">
        <v>867213.55</v>
      </c>
      <c r="E19" s="46">
        <v>0</v>
      </c>
      <c r="F19" s="46">
        <v>0</v>
      </c>
      <c r="G19" s="47">
        <v>32799.379999999997</v>
      </c>
      <c r="H19" s="41">
        <v>83573858.390000001</v>
      </c>
      <c r="I19" s="41">
        <v>0</v>
      </c>
      <c r="J19" s="41">
        <v>0</v>
      </c>
      <c r="K19" s="41">
        <v>-48503.33</v>
      </c>
      <c r="L19" s="41">
        <v>48818875.75</v>
      </c>
      <c r="M19" s="41">
        <v>0</v>
      </c>
      <c r="N19" s="41">
        <v>0</v>
      </c>
      <c r="O19" s="41">
        <v>0</v>
      </c>
      <c r="P19" s="41">
        <v>0</v>
      </c>
      <c r="Q19" s="41">
        <v>-982688.48</v>
      </c>
      <c r="R19" s="41">
        <v>0</v>
      </c>
      <c r="S19" s="41">
        <v>0</v>
      </c>
      <c r="T19" s="41">
        <v>0</v>
      </c>
      <c r="U19" s="47">
        <v>118291196.87</v>
      </c>
      <c r="V19" s="47">
        <v>0</v>
      </c>
      <c r="W19" s="47">
        <v>0</v>
      </c>
      <c r="X19" s="47">
        <v>0</v>
      </c>
      <c r="Y19" s="47">
        <v>0</v>
      </c>
      <c r="Z19" s="47">
        <v>1597398.75</v>
      </c>
      <c r="AA19" s="47">
        <v>1072081.5</v>
      </c>
      <c r="AB19" s="47">
        <v>0</v>
      </c>
      <c r="AC19" s="47">
        <v>11047646.609999999</v>
      </c>
      <c r="AD19" s="47">
        <v>0</v>
      </c>
      <c r="AE19" s="47">
        <v>24146755.129999999</v>
      </c>
      <c r="AF19" s="47">
        <v>6566924.1100000003</v>
      </c>
    </row>
    <row r="20" spans="1:32" outlineLevel="2">
      <c r="A20" s="40">
        <v>2</v>
      </c>
      <c r="B20" s="40">
        <v>63</v>
      </c>
      <c r="C20" s="40" t="s">
        <v>329</v>
      </c>
      <c r="D20" s="41">
        <v>78429.66</v>
      </c>
      <c r="E20" s="46">
        <v>0</v>
      </c>
      <c r="F20" s="46">
        <v>0</v>
      </c>
      <c r="G20" s="47">
        <v>2142.7600000000002</v>
      </c>
      <c r="H20" s="41">
        <v>8961394.5700000003</v>
      </c>
      <c r="I20" s="41">
        <v>0</v>
      </c>
      <c r="J20" s="41">
        <v>0</v>
      </c>
      <c r="K20" s="41">
        <v>-92250.78</v>
      </c>
      <c r="L20" s="41">
        <v>5099612.2699999996</v>
      </c>
      <c r="M20" s="41">
        <v>0</v>
      </c>
      <c r="N20" s="41">
        <v>0</v>
      </c>
      <c r="O20" s="41">
        <v>0</v>
      </c>
      <c r="P20" s="41">
        <v>0</v>
      </c>
      <c r="Q20" s="41">
        <v>-463633.84</v>
      </c>
      <c r="R20" s="41">
        <v>0</v>
      </c>
      <c r="S20" s="41">
        <v>0</v>
      </c>
      <c r="T20" s="41">
        <v>0</v>
      </c>
      <c r="U20" s="47">
        <v>13569593.529999999</v>
      </c>
      <c r="V20" s="47">
        <v>0</v>
      </c>
      <c r="W20" s="47">
        <v>0</v>
      </c>
      <c r="X20" s="47">
        <v>0</v>
      </c>
      <c r="Y20" s="47">
        <v>0</v>
      </c>
      <c r="Z20" s="47">
        <v>144492.45000000001</v>
      </c>
      <c r="AA20" s="47">
        <v>45841.94</v>
      </c>
      <c r="AB20" s="47">
        <v>0</v>
      </c>
      <c r="AC20" s="47">
        <v>1238307.26</v>
      </c>
      <c r="AD20" s="47">
        <v>0</v>
      </c>
      <c r="AE20" s="47">
        <v>2486941.66</v>
      </c>
      <c r="AF20" s="47">
        <v>664740.14</v>
      </c>
    </row>
    <row r="21" spans="1:32" outlineLevel="2">
      <c r="A21" s="40">
        <v>2</v>
      </c>
      <c r="B21" s="40">
        <v>64</v>
      </c>
      <c r="C21" s="40" t="s">
        <v>330</v>
      </c>
      <c r="D21" s="41">
        <v>706978.72</v>
      </c>
      <c r="E21" s="46">
        <v>0</v>
      </c>
      <c r="F21" s="46">
        <v>0</v>
      </c>
      <c r="G21" s="47">
        <v>413270.99</v>
      </c>
      <c r="H21" s="41">
        <v>69844589.219999999</v>
      </c>
      <c r="I21" s="41">
        <v>0</v>
      </c>
      <c r="J21" s="41">
        <v>0</v>
      </c>
      <c r="K21" s="41">
        <v>-26178.720000000001</v>
      </c>
      <c r="L21" s="41">
        <v>0</v>
      </c>
      <c r="M21" s="41">
        <v>0</v>
      </c>
      <c r="N21" s="41">
        <v>0</v>
      </c>
      <c r="O21" s="41">
        <v>25218678.469999999</v>
      </c>
      <c r="P21" s="41">
        <v>30256597.550000001</v>
      </c>
      <c r="Q21" s="41">
        <v>-7773276.9400000004</v>
      </c>
      <c r="R21" s="41">
        <v>0</v>
      </c>
      <c r="S21" s="41">
        <v>0</v>
      </c>
      <c r="T21" s="41">
        <v>0</v>
      </c>
      <c r="U21" s="47">
        <v>0</v>
      </c>
      <c r="V21" s="47">
        <v>52324696.950000003</v>
      </c>
      <c r="W21" s="47">
        <v>82561120.400000006</v>
      </c>
      <c r="X21" s="47">
        <v>0</v>
      </c>
      <c r="Y21" s="47">
        <v>0</v>
      </c>
      <c r="Z21" s="47">
        <v>1859713.35</v>
      </c>
      <c r="AA21" s="47">
        <v>1248953.92</v>
      </c>
      <c r="AB21" s="47">
        <v>0</v>
      </c>
      <c r="AC21" s="47">
        <v>9217611.7899999991</v>
      </c>
      <c r="AD21" s="47">
        <v>-0.67</v>
      </c>
      <c r="AE21" s="47">
        <v>20145205.780000001</v>
      </c>
      <c r="AF21" s="47">
        <v>7645803.6799999997</v>
      </c>
    </row>
    <row r="22" spans="1:32" outlineLevel="2">
      <c r="A22" s="40">
        <v>2</v>
      </c>
      <c r="B22" s="40">
        <v>65</v>
      </c>
      <c r="C22" s="40" t="s">
        <v>331</v>
      </c>
      <c r="D22" s="41">
        <v>151942.92000000001</v>
      </c>
      <c r="E22" s="46">
        <v>0</v>
      </c>
      <c r="F22" s="46">
        <v>0</v>
      </c>
      <c r="G22" s="47">
        <v>6049.58</v>
      </c>
      <c r="H22" s="41">
        <v>14614079.77</v>
      </c>
      <c r="I22" s="41">
        <v>0</v>
      </c>
      <c r="J22" s="41">
        <v>0</v>
      </c>
      <c r="K22" s="41">
        <v>-124234.26</v>
      </c>
      <c r="L22" s="41">
        <v>0</v>
      </c>
      <c r="M22" s="41">
        <v>0</v>
      </c>
      <c r="N22" s="41">
        <v>0</v>
      </c>
      <c r="O22" s="41">
        <v>4251920.1100000003</v>
      </c>
      <c r="P22" s="41">
        <v>6777159.5</v>
      </c>
      <c r="Q22" s="41">
        <v>-1353434.19</v>
      </c>
      <c r="R22" s="41">
        <v>0</v>
      </c>
      <c r="S22" s="41">
        <v>0</v>
      </c>
      <c r="T22" s="41">
        <v>0</v>
      </c>
      <c r="U22" s="47">
        <v>0</v>
      </c>
      <c r="V22" s="47">
        <v>10218191.699999999</v>
      </c>
      <c r="W22" s="47">
        <v>18927163.859999999</v>
      </c>
      <c r="X22" s="47">
        <v>0</v>
      </c>
      <c r="Y22" s="47">
        <v>0</v>
      </c>
      <c r="Z22" s="47">
        <v>322971.53999999998</v>
      </c>
      <c r="AA22" s="47">
        <v>102300.14</v>
      </c>
      <c r="AB22" s="47">
        <v>0</v>
      </c>
      <c r="AC22" s="47">
        <v>2020907.55</v>
      </c>
      <c r="AD22" s="47">
        <v>0</v>
      </c>
      <c r="AE22" s="47">
        <v>4057481.05</v>
      </c>
      <c r="AF22" s="47">
        <v>1484309.51</v>
      </c>
    </row>
    <row r="23" spans="1:32" outlineLevel="2">
      <c r="A23" s="40">
        <v>2</v>
      </c>
      <c r="B23" s="40">
        <v>68</v>
      </c>
      <c r="C23" s="40" t="s">
        <v>332</v>
      </c>
      <c r="D23" s="41">
        <v>35269259.359999999</v>
      </c>
      <c r="E23" s="46">
        <v>25840</v>
      </c>
      <c r="F23" s="46">
        <v>22278.95</v>
      </c>
      <c r="G23" s="47">
        <v>0</v>
      </c>
      <c r="H23" s="41">
        <v>0</v>
      </c>
      <c r="I23" s="41">
        <v>0</v>
      </c>
      <c r="J23" s="41">
        <v>0</v>
      </c>
      <c r="K23" s="41">
        <v>-93.31</v>
      </c>
      <c r="L23" s="41">
        <v>298301188.31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-898442.67</v>
      </c>
      <c r="U23" s="47">
        <v>191770736.84999999</v>
      </c>
      <c r="V23" s="47">
        <v>0</v>
      </c>
      <c r="W23" s="47">
        <v>0</v>
      </c>
      <c r="X23" s="47">
        <v>0</v>
      </c>
      <c r="Y23" s="47">
        <v>0</v>
      </c>
      <c r="Z23" s="47">
        <v>4261916.83</v>
      </c>
      <c r="AA23" s="47">
        <v>2073128.85</v>
      </c>
      <c r="AB23" s="47">
        <v>0</v>
      </c>
      <c r="AC23" s="47">
        <v>17493133.34</v>
      </c>
      <c r="AD23" s="47">
        <v>13.22</v>
      </c>
      <c r="AE23" s="47">
        <v>38646099.710000001</v>
      </c>
      <c r="AF23" s="47">
        <v>11099492.77</v>
      </c>
    </row>
    <row r="24" spans="1:32" outlineLevel="2">
      <c r="A24" s="40">
        <v>2</v>
      </c>
      <c r="B24" s="40">
        <v>69</v>
      </c>
      <c r="C24" s="40" t="s">
        <v>333</v>
      </c>
      <c r="D24" s="41">
        <v>79652.94</v>
      </c>
      <c r="E24" s="46">
        <v>0</v>
      </c>
      <c r="F24" s="46">
        <v>0</v>
      </c>
      <c r="G24" s="47">
        <v>0</v>
      </c>
      <c r="H24" s="41">
        <v>0</v>
      </c>
      <c r="I24" s="41">
        <v>0</v>
      </c>
      <c r="J24" s="41">
        <v>0</v>
      </c>
      <c r="K24" s="41">
        <v>-49.43</v>
      </c>
      <c r="L24" s="41">
        <v>0</v>
      </c>
      <c r="M24" s="41">
        <v>0</v>
      </c>
      <c r="N24" s="41">
        <v>0</v>
      </c>
      <c r="O24" s="41">
        <v>381535.61</v>
      </c>
      <c r="P24" s="41">
        <v>391711.91</v>
      </c>
      <c r="Q24" s="41">
        <v>0</v>
      </c>
      <c r="R24" s="41">
        <v>0</v>
      </c>
      <c r="S24" s="41">
        <v>0</v>
      </c>
      <c r="T24" s="41">
        <v>0</v>
      </c>
      <c r="U24" s="47">
        <v>0</v>
      </c>
      <c r="V24" s="47">
        <v>190749.74</v>
      </c>
      <c r="W24" s="47">
        <v>330244.34999999998</v>
      </c>
      <c r="X24" s="47">
        <v>0</v>
      </c>
      <c r="Y24" s="47">
        <v>0</v>
      </c>
      <c r="Z24" s="47">
        <v>11885.35</v>
      </c>
      <c r="AA24" s="47">
        <v>5774.96</v>
      </c>
      <c r="AB24" s="47">
        <v>0</v>
      </c>
      <c r="AC24" s="47">
        <v>49046.5</v>
      </c>
      <c r="AD24" s="47">
        <v>0</v>
      </c>
      <c r="AE24" s="47">
        <v>108411.79</v>
      </c>
      <c r="AF24" s="47">
        <v>31132.45</v>
      </c>
    </row>
    <row r="25" spans="1:32" outlineLevel="2">
      <c r="A25" s="40">
        <v>2</v>
      </c>
      <c r="B25" s="40">
        <v>70</v>
      </c>
      <c r="C25" s="40" t="s">
        <v>334</v>
      </c>
      <c r="D25" s="41">
        <v>1144044.7</v>
      </c>
      <c r="E25" s="46">
        <v>0</v>
      </c>
      <c r="F25" s="46">
        <v>0</v>
      </c>
      <c r="G25" s="47">
        <v>149511.57</v>
      </c>
      <c r="H25" s="41">
        <v>36197745.020000003</v>
      </c>
      <c r="I25" s="41">
        <v>0</v>
      </c>
      <c r="J25" s="41">
        <v>0</v>
      </c>
      <c r="K25" s="41">
        <v>-1131.1300000000001</v>
      </c>
      <c r="L25" s="41">
        <v>217.66</v>
      </c>
      <c r="M25" s="41">
        <v>0</v>
      </c>
      <c r="N25" s="41">
        <v>0</v>
      </c>
      <c r="O25" s="41">
        <v>21951660.050000001</v>
      </c>
      <c r="P25" s="41">
        <v>15518085.74</v>
      </c>
      <c r="Q25" s="41">
        <v>-3968770.21</v>
      </c>
      <c r="R25" s="41">
        <v>0</v>
      </c>
      <c r="S25" s="41">
        <v>0</v>
      </c>
      <c r="T25" s="41">
        <v>0</v>
      </c>
      <c r="U25" s="47">
        <v>382.5</v>
      </c>
      <c r="V25" s="47">
        <v>26415611.620000001</v>
      </c>
      <c r="W25" s="47">
        <v>42007631.189999998</v>
      </c>
      <c r="X25" s="47">
        <v>0</v>
      </c>
      <c r="Y25" s="47">
        <v>0</v>
      </c>
      <c r="Z25" s="47">
        <v>1015058.66</v>
      </c>
      <c r="AA25" s="47">
        <v>633947.02</v>
      </c>
      <c r="AB25" s="47">
        <v>0</v>
      </c>
      <c r="AC25" s="47">
        <v>5020770.0999999996</v>
      </c>
      <c r="AD25" s="47">
        <v>0</v>
      </c>
      <c r="AE25" s="47">
        <v>10690395.390000001</v>
      </c>
      <c r="AF25" s="47">
        <v>3899974.8</v>
      </c>
    </row>
    <row r="26" spans="1:32" outlineLevel="2">
      <c r="A26" s="40">
        <v>2</v>
      </c>
      <c r="B26" s="40">
        <v>71</v>
      </c>
      <c r="C26" s="40" t="s">
        <v>335</v>
      </c>
      <c r="D26" s="41">
        <v>0</v>
      </c>
      <c r="E26" s="46">
        <v>0</v>
      </c>
      <c r="F26" s="46">
        <v>0</v>
      </c>
      <c r="G26" s="47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</row>
    <row r="27" spans="1:32" outlineLevel="2">
      <c r="A27" s="40">
        <v>2</v>
      </c>
      <c r="B27" s="40">
        <v>72</v>
      </c>
      <c r="C27" s="40" t="s">
        <v>336</v>
      </c>
      <c r="D27" s="41">
        <v>21752448.300000001</v>
      </c>
      <c r="E27" s="46">
        <v>2945</v>
      </c>
      <c r="F27" s="46">
        <v>2549.3000000000002</v>
      </c>
      <c r="G27" s="47">
        <v>15971.85</v>
      </c>
      <c r="H27" s="41">
        <v>476634938.88</v>
      </c>
      <c r="I27" s="41">
        <v>0</v>
      </c>
      <c r="J27" s="41">
        <v>0</v>
      </c>
      <c r="K27" s="41">
        <v>-25587.08</v>
      </c>
      <c r="L27" s="41">
        <v>389493161.51999998</v>
      </c>
      <c r="M27" s="41">
        <v>0</v>
      </c>
      <c r="N27" s="41">
        <v>0</v>
      </c>
      <c r="O27" s="41">
        <v>0</v>
      </c>
      <c r="P27" s="41">
        <v>0</v>
      </c>
      <c r="Q27" s="41">
        <v>-363167.08</v>
      </c>
      <c r="R27" s="41">
        <v>0</v>
      </c>
      <c r="S27" s="41">
        <v>0</v>
      </c>
      <c r="T27" s="41">
        <v>-2404838.06</v>
      </c>
      <c r="U27" s="47">
        <v>696897125.51999998</v>
      </c>
      <c r="V27" s="47">
        <v>0</v>
      </c>
      <c r="W27" s="47">
        <v>0</v>
      </c>
      <c r="X27" s="47">
        <v>0</v>
      </c>
      <c r="Y27" s="47">
        <v>0</v>
      </c>
      <c r="Z27" s="47">
        <v>10127902.18</v>
      </c>
      <c r="AA27" s="47">
        <v>6321649.6699999999</v>
      </c>
      <c r="AB27" s="47">
        <v>0</v>
      </c>
      <c r="AC27" s="47">
        <v>66048363.109999999</v>
      </c>
      <c r="AD27" s="47">
        <v>0</v>
      </c>
      <c r="AE27" s="47">
        <v>140615180.18000001</v>
      </c>
      <c r="AF27" s="47">
        <v>38870545.990000002</v>
      </c>
    </row>
    <row r="28" spans="1:32" outlineLevel="2">
      <c r="A28" s="40">
        <v>2</v>
      </c>
      <c r="B28" s="40">
        <v>73</v>
      </c>
      <c r="C28" s="40" t="s">
        <v>337</v>
      </c>
      <c r="D28" s="41">
        <v>17194.439999999999</v>
      </c>
      <c r="E28" s="46">
        <v>0</v>
      </c>
      <c r="F28" s="46">
        <v>0</v>
      </c>
      <c r="G28" s="47">
        <v>0</v>
      </c>
      <c r="H28" s="41">
        <v>1463551.94</v>
      </c>
      <c r="I28" s="41">
        <v>0</v>
      </c>
      <c r="J28" s="43">
        <v>-274685.52</v>
      </c>
      <c r="K28" s="41">
        <v>-6606.79</v>
      </c>
      <c r="L28" s="41">
        <v>861129.2</v>
      </c>
      <c r="M28" s="41">
        <v>0</v>
      </c>
      <c r="N28" s="41">
        <v>0</v>
      </c>
      <c r="O28" s="41">
        <v>0</v>
      </c>
      <c r="P28" s="41">
        <v>0</v>
      </c>
      <c r="Q28" s="43"/>
      <c r="R28" s="41">
        <v>0</v>
      </c>
      <c r="S28" s="41">
        <v>0</v>
      </c>
      <c r="T28" s="41">
        <v>0</v>
      </c>
      <c r="U28" s="47">
        <v>2138718.9300000002</v>
      </c>
      <c r="V28" s="47">
        <v>0</v>
      </c>
      <c r="W28" s="47">
        <v>0</v>
      </c>
      <c r="X28" s="47">
        <v>0</v>
      </c>
      <c r="Y28" s="47">
        <v>0</v>
      </c>
      <c r="Z28" s="47">
        <v>29020.09</v>
      </c>
      <c r="AA28" s="47">
        <v>18975.490000000002</v>
      </c>
      <c r="AB28" s="47">
        <v>0</v>
      </c>
      <c r="AC28" s="47">
        <v>192549.33</v>
      </c>
      <c r="AD28" s="47">
        <v>0</v>
      </c>
      <c r="AE28" s="47">
        <v>429637.58</v>
      </c>
      <c r="AF28" s="47">
        <v>116371.83</v>
      </c>
    </row>
    <row r="29" spans="1:32" outlineLevel="2">
      <c r="A29" s="40">
        <v>2</v>
      </c>
      <c r="B29" s="40">
        <v>74</v>
      </c>
      <c r="C29" s="40" t="s">
        <v>338</v>
      </c>
      <c r="D29" s="41">
        <v>6574.4</v>
      </c>
      <c r="E29" s="46">
        <v>0</v>
      </c>
      <c r="F29" s="46">
        <v>0</v>
      </c>
      <c r="G29" s="47">
        <v>0</v>
      </c>
      <c r="H29" s="41">
        <v>652426.99</v>
      </c>
      <c r="I29" s="41">
        <v>0</v>
      </c>
      <c r="J29" s="43">
        <v>-92368.5</v>
      </c>
      <c r="K29" s="41">
        <v>-3502.47</v>
      </c>
      <c r="L29" s="41">
        <v>0</v>
      </c>
      <c r="M29" s="41">
        <v>0</v>
      </c>
      <c r="N29" s="41">
        <v>0</v>
      </c>
      <c r="O29" s="41">
        <v>233298.33</v>
      </c>
      <c r="P29" s="41">
        <v>297960.40000000002</v>
      </c>
      <c r="Q29" s="43"/>
      <c r="R29" s="41">
        <v>0</v>
      </c>
      <c r="S29" s="41">
        <v>0</v>
      </c>
      <c r="T29" s="41">
        <v>0</v>
      </c>
      <c r="U29" s="47">
        <v>0</v>
      </c>
      <c r="V29" s="47">
        <v>485451.54</v>
      </c>
      <c r="W29" s="47">
        <v>815230.95</v>
      </c>
      <c r="X29" s="47">
        <v>0</v>
      </c>
      <c r="Y29" s="47">
        <v>0</v>
      </c>
      <c r="Z29" s="47">
        <v>18133.59</v>
      </c>
      <c r="AA29" s="47">
        <v>12069.01</v>
      </c>
      <c r="AB29" s="47">
        <v>0</v>
      </c>
      <c r="AC29" s="47">
        <v>86238.11</v>
      </c>
      <c r="AD29" s="47">
        <v>0</v>
      </c>
      <c r="AE29" s="47">
        <v>188419.4</v>
      </c>
      <c r="AF29" s="47">
        <v>74184.539999999994</v>
      </c>
    </row>
    <row r="30" spans="1:32" outlineLevel="2">
      <c r="A30" s="40">
        <v>2</v>
      </c>
      <c r="B30" s="40">
        <v>75</v>
      </c>
      <c r="C30" s="40" t="s">
        <v>339</v>
      </c>
      <c r="D30" s="41">
        <v>10579.19</v>
      </c>
      <c r="E30" s="46">
        <v>0</v>
      </c>
      <c r="F30" s="46">
        <v>0</v>
      </c>
      <c r="G30" s="47">
        <v>0</v>
      </c>
      <c r="H30" s="41">
        <v>908810.21</v>
      </c>
      <c r="I30" s="41">
        <v>0</v>
      </c>
      <c r="J30" s="43">
        <v>-120336.26</v>
      </c>
      <c r="K30" s="41">
        <v>-5783.52</v>
      </c>
      <c r="L30" s="41">
        <v>0</v>
      </c>
      <c r="M30" s="41">
        <v>0</v>
      </c>
      <c r="N30" s="41">
        <v>0</v>
      </c>
      <c r="O30" s="41">
        <v>225796.75</v>
      </c>
      <c r="P30" s="41">
        <v>373197.37</v>
      </c>
      <c r="Q30" s="43"/>
      <c r="R30" s="41">
        <v>0</v>
      </c>
      <c r="S30" s="41">
        <v>0</v>
      </c>
      <c r="T30" s="41">
        <v>0</v>
      </c>
      <c r="U30" s="47">
        <v>0</v>
      </c>
      <c r="V30" s="47">
        <v>544587.92000000004</v>
      </c>
      <c r="W30" s="47">
        <v>1043891.18</v>
      </c>
      <c r="X30" s="47">
        <v>0</v>
      </c>
      <c r="Y30" s="47">
        <v>0</v>
      </c>
      <c r="Z30" s="47">
        <v>17716.41</v>
      </c>
      <c r="AA30" s="47">
        <v>5577.57</v>
      </c>
      <c r="AB30" s="47">
        <v>0</v>
      </c>
      <c r="AC30" s="47">
        <v>126054.32</v>
      </c>
      <c r="AD30" s="47">
        <v>0</v>
      </c>
      <c r="AE30" s="47">
        <v>253085.82</v>
      </c>
      <c r="AF30" s="47">
        <v>81140.479999999996</v>
      </c>
    </row>
    <row r="31" spans="1:32" outlineLevel="2">
      <c r="A31" s="40">
        <v>2</v>
      </c>
      <c r="B31" s="40">
        <v>85</v>
      </c>
      <c r="C31" s="40" t="s">
        <v>340</v>
      </c>
      <c r="D31" s="41">
        <v>93216.15</v>
      </c>
      <c r="E31" s="46">
        <v>0</v>
      </c>
      <c r="F31" s="46">
        <v>0</v>
      </c>
      <c r="G31" s="47">
        <v>0</v>
      </c>
      <c r="H31" s="41">
        <v>495945.47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26317.13</v>
      </c>
      <c r="P31" s="41">
        <v>80037.210000000006</v>
      </c>
      <c r="Q31" s="41">
        <v>0</v>
      </c>
      <c r="R31" s="41">
        <v>0</v>
      </c>
      <c r="S31" s="41">
        <v>0</v>
      </c>
      <c r="T31" s="41">
        <v>0</v>
      </c>
      <c r="U31" s="47">
        <v>0</v>
      </c>
      <c r="V31" s="47">
        <v>131613.1</v>
      </c>
      <c r="W31" s="47">
        <v>228940.94</v>
      </c>
      <c r="X31" s="47">
        <v>0</v>
      </c>
      <c r="Y31" s="47">
        <v>0</v>
      </c>
      <c r="Z31" s="47">
        <v>706.16</v>
      </c>
      <c r="AA31" s="47">
        <v>0</v>
      </c>
      <c r="AB31" s="47">
        <v>0</v>
      </c>
      <c r="AC31" s="47">
        <v>75715.7</v>
      </c>
      <c r="AD31" s="47">
        <v>0</v>
      </c>
      <c r="AE31" s="47">
        <v>164805.66</v>
      </c>
      <c r="AF31" s="47">
        <v>20234.259999999998</v>
      </c>
    </row>
    <row r="32" spans="1:32" outlineLevel="2">
      <c r="A32" s="40">
        <v>2</v>
      </c>
      <c r="B32" s="40">
        <v>86</v>
      </c>
      <c r="C32" s="40" t="s">
        <v>341</v>
      </c>
      <c r="D32" s="41">
        <v>0</v>
      </c>
      <c r="E32" s="46">
        <v>0</v>
      </c>
      <c r="F32" s="46">
        <v>0</v>
      </c>
      <c r="G32" s="47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1087.0899999999999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7">
        <v>819.63</v>
      </c>
      <c r="V32" s="47">
        <v>0</v>
      </c>
      <c r="W32" s="47">
        <v>0</v>
      </c>
      <c r="X32" s="47">
        <v>0</v>
      </c>
      <c r="Y32" s="47">
        <v>0</v>
      </c>
      <c r="Z32" s="47">
        <v>8.4700000000000006</v>
      </c>
      <c r="AA32" s="47">
        <v>2.66</v>
      </c>
      <c r="AB32" s="47">
        <v>0</v>
      </c>
      <c r="AC32" s="47">
        <v>64.010000000000005</v>
      </c>
      <c r="AD32" s="47">
        <v>0</v>
      </c>
      <c r="AE32" s="47">
        <v>131.31</v>
      </c>
      <c r="AF32" s="47">
        <v>37.44</v>
      </c>
    </row>
    <row r="33" spans="1:32" outlineLevel="2">
      <c r="A33" s="40">
        <v>2</v>
      </c>
      <c r="B33" s="40">
        <v>87</v>
      </c>
      <c r="C33" s="40" t="s">
        <v>342</v>
      </c>
      <c r="D33" s="41">
        <v>0</v>
      </c>
      <c r="E33" s="46">
        <v>0</v>
      </c>
      <c r="F33" s="46">
        <v>0</v>
      </c>
      <c r="G33" s="47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26675010.52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7">
        <v>3081925.63</v>
      </c>
      <c r="V33" s="47">
        <v>0</v>
      </c>
      <c r="W33" s="47">
        <v>0</v>
      </c>
      <c r="X33" s="47">
        <v>0</v>
      </c>
      <c r="Y33" s="47">
        <v>0</v>
      </c>
      <c r="Z33" s="47">
        <v>540763.26</v>
      </c>
      <c r="AA33" s="47">
        <v>244783.28</v>
      </c>
      <c r="AB33" s="47">
        <v>0</v>
      </c>
      <c r="AC33" s="47">
        <v>174546.83</v>
      </c>
      <c r="AD33" s="47">
        <v>-297.05</v>
      </c>
      <c r="AE33" s="47">
        <v>162399.01</v>
      </c>
      <c r="AF33" s="47">
        <v>71456.160000000003</v>
      </c>
    </row>
    <row r="34" spans="1:32" outlineLevel="2">
      <c r="A34" s="40">
        <v>2</v>
      </c>
      <c r="B34" s="40">
        <v>90</v>
      </c>
      <c r="C34" s="40" t="s">
        <v>343</v>
      </c>
      <c r="D34" s="41">
        <v>18516.96</v>
      </c>
      <c r="E34" s="46">
        <v>0</v>
      </c>
      <c r="F34" s="46">
        <v>0</v>
      </c>
      <c r="G34" s="47">
        <v>0</v>
      </c>
      <c r="H34" s="41">
        <v>149993.35999999999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28896.74</v>
      </c>
      <c r="P34" s="41">
        <v>69390.38</v>
      </c>
      <c r="Q34" s="41">
        <v>0</v>
      </c>
      <c r="R34" s="41">
        <v>0</v>
      </c>
      <c r="S34" s="41">
        <v>0</v>
      </c>
      <c r="T34" s="41">
        <v>0</v>
      </c>
      <c r="U34" s="47">
        <v>0</v>
      </c>
      <c r="V34" s="47">
        <v>131479.31</v>
      </c>
      <c r="W34" s="47">
        <v>210813.24</v>
      </c>
      <c r="X34" s="47">
        <v>0</v>
      </c>
      <c r="Y34" s="47">
        <v>0</v>
      </c>
      <c r="Z34" s="47">
        <v>688.23</v>
      </c>
      <c r="AA34" s="47">
        <v>0</v>
      </c>
      <c r="AB34" s="47">
        <v>0</v>
      </c>
      <c r="AC34" s="47">
        <v>29232.06</v>
      </c>
      <c r="AD34" s="47">
        <v>0</v>
      </c>
      <c r="AE34" s="47">
        <v>60303.9</v>
      </c>
      <c r="AF34" s="47">
        <v>17225.86</v>
      </c>
    </row>
    <row r="35" spans="1:32" outlineLevel="2">
      <c r="A35" s="40">
        <v>2</v>
      </c>
      <c r="B35" s="40">
        <v>164</v>
      </c>
      <c r="C35" s="40" t="s">
        <v>344</v>
      </c>
      <c r="D35" s="41">
        <v>192904.47</v>
      </c>
      <c r="E35" s="46">
        <v>0</v>
      </c>
      <c r="F35" s="46">
        <v>0</v>
      </c>
      <c r="G35" s="47">
        <v>31551.9</v>
      </c>
      <c r="H35" s="41">
        <v>22067090.59</v>
      </c>
      <c r="I35" s="41">
        <v>5048833.79</v>
      </c>
      <c r="J35" s="41">
        <v>0</v>
      </c>
      <c r="K35" s="41">
        <v>-26813.17</v>
      </c>
      <c r="L35" s="41">
        <v>0</v>
      </c>
      <c r="M35" s="41">
        <v>0</v>
      </c>
      <c r="N35" s="41">
        <v>0</v>
      </c>
      <c r="O35" s="41">
        <v>2981987.54</v>
      </c>
      <c r="P35" s="41">
        <v>8274964.5599999996</v>
      </c>
      <c r="Q35" s="41">
        <v>-636086.94999999995</v>
      </c>
      <c r="R35" s="41">
        <v>0</v>
      </c>
      <c r="S35" s="41">
        <v>0</v>
      </c>
      <c r="T35" s="41">
        <v>0</v>
      </c>
      <c r="U35" s="47">
        <v>0</v>
      </c>
      <c r="V35" s="47">
        <v>16622388.65</v>
      </c>
      <c r="W35" s="47">
        <v>26380206.100000001</v>
      </c>
      <c r="X35" s="47">
        <v>0</v>
      </c>
      <c r="Y35" s="47">
        <v>0</v>
      </c>
      <c r="Z35" s="47">
        <v>593852.53</v>
      </c>
      <c r="AA35" s="47">
        <v>398631.36</v>
      </c>
      <c r="AB35" s="47">
        <v>0</v>
      </c>
      <c r="AC35" s="47">
        <v>2748415.18</v>
      </c>
      <c r="AD35" s="47">
        <v>0</v>
      </c>
      <c r="AE35" s="47">
        <v>6007255.0899999999</v>
      </c>
      <c r="AF35" s="47">
        <v>2439364.9500000002</v>
      </c>
    </row>
    <row r="36" spans="1:32" outlineLevel="2">
      <c r="A36" s="40">
        <v>2</v>
      </c>
      <c r="B36" s="40">
        <v>165</v>
      </c>
      <c r="C36" s="40" t="s">
        <v>345</v>
      </c>
      <c r="D36" s="41">
        <v>75347.7</v>
      </c>
      <c r="E36" s="46">
        <v>0</v>
      </c>
      <c r="F36" s="46">
        <v>0</v>
      </c>
      <c r="G36" s="47">
        <v>1284.24</v>
      </c>
      <c r="H36" s="41">
        <v>12432038.18</v>
      </c>
      <c r="I36" s="41">
        <v>2832088.77</v>
      </c>
      <c r="J36" s="41">
        <v>0</v>
      </c>
      <c r="K36" s="41">
        <v>-53273.15</v>
      </c>
      <c r="L36" s="41">
        <v>0</v>
      </c>
      <c r="M36" s="41">
        <v>0</v>
      </c>
      <c r="N36" s="41">
        <v>0</v>
      </c>
      <c r="O36" s="41">
        <v>1589832.03</v>
      </c>
      <c r="P36" s="41">
        <v>4519452.8</v>
      </c>
      <c r="Q36" s="41">
        <v>-119216.15</v>
      </c>
      <c r="R36" s="41">
        <v>0</v>
      </c>
      <c r="S36" s="41">
        <v>0</v>
      </c>
      <c r="T36" s="41">
        <v>0</v>
      </c>
      <c r="U36" s="47">
        <v>0</v>
      </c>
      <c r="V36" s="47">
        <v>9586754.8699999992</v>
      </c>
      <c r="W36" s="47">
        <v>15577883.869999999</v>
      </c>
      <c r="X36" s="47">
        <v>0</v>
      </c>
      <c r="Y36" s="47">
        <v>0</v>
      </c>
      <c r="Z36" s="47">
        <v>274504.40999999997</v>
      </c>
      <c r="AA36" s="47">
        <v>87283.19</v>
      </c>
      <c r="AB36" s="47">
        <v>0</v>
      </c>
      <c r="AC36" s="47">
        <v>1677797.22</v>
      </c>
      <c r="AD36" s="47">
        <v>0</v>
      </c>
      <c r="AE36" s="47">
        <v>3368600.62</v>
      </c>
      <c r="AF36" s="47">
        <v>1263234.79</v>
      </c>
    </row>
    <row r="37" spans="1:32" outlineLevel="2">
      <c r="A37" s="40">
        <v>2</v>
      </c>
      <c r="B37" s="40">
        <v>168</v>
      </c>
      <c r="C37" s="40" t="s">
        <v>346</v>
      </c>
      <c r="D37" s="41">
        <v>2013250.64</v>
      </c>
      <c r="E37" s="46">
        <v>0</v>
      </c>
      <c r="F37" s="46">
        <v>0</v>
      </c>
      <c r="G37" s="47">
        <v>0</v>
      </c>
      <c r="H37" s="41">
        <v>0</v>
      </c>
      <c r="I37" s="41">
        <v>0</v>
      </c>
      <c r="J37" s="41">
        <v>0</v>
      </c>
      <c r="K37" s="41">
        <v>0</v>
      </c>
      <c r="L37" s="41">
        <v>2698890.69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7">
        <v>2783884.33</v>
      </c>
      <c r="V37" s="47">
        <v>0</v>
      </c>
      <c r="W37" s="47">
        <v>0</v>
      </c>
      <c r="X37" s="47">
        <v>0</v>
      </c>
      <c r="Y37" s="47">
        <v>0</v>
      </c>
      <c r="Z37" s="47">
        <v>29457.37</v>
      </c>
      <c r="AA37" s="47">
        <v>9333.4599999999991</v>
      </c>
      <c r="AB37" s="47">
        <v>0</v>
      </c>
      <c r="AC37" s="47">
        <v>216371.31</v>
      </c>
      <c r="AD37" s="47">
        <v>0</v>
      </c>
      <c r="AE37" s="47">
        <v>452958.64</v>
      </c>
      <c r="AF37" s="47">
        <v>128616.73</v>
      </c>
    </row>
    <row r="38" spans="1:32" outlineLevel="2">
      <c r="A38" s="40">
        <v>2</v>
      </c>
      <c r="B38" s="40">
        <v>170</v>
      </c>
      <c r="C38" s="40" t="s">
        <v>347</v>
      </c>
      <c r="D38" s="41">
        <v>214010.47</v>
      </c>
      <c r="E38" s="46">
        <v>0</v>
      </c>
      <c r="F38" s="46">
        <v>0</v>
      </c>
      <c r="G38" s="47">
        <v>28722.48</v>
      </c>
      <c r="H38" s="41">
        <v>15445662.779999999</v>
      </c>
      <c r="I38" s="41">
        <v>3434831.5</v>
      </c>
      <c r="J38" s="41">
        <v>0</v>
      </c>
      <c r="K38" s="41">
        <v>-3508.9</v>
      </c>
      <c r="L38" s="41">
        <v>0</v>
      </c>
      <c r="M38" s="41">
        <v>0</v>
      </c>
      <c r="N38" s="41">
        <v>0</v>
      </c>
      <c r="O38" s="41">
        <v>3863047.84</v>
      </c>
      <c r="P38" s="41">
        <v>6973355.8499999996</v>
      </c>
      <c r="Q38" s="41">
        <v>-959421.18</v>
      </c>
      <c r="R38" s="41">
        <v>0</v>
      </c>
      <c r="S38" s="41">
        <v>0</v>
      </c>
      <c r="T38" s="41">
        <v>0</v>
      </c>
      <c r="U38" s="47">
        <v>0</v>
      </c>
      <c r="V38" s="47">
        <v>11821645.16</v>
      </c>
      <c r="W38" s="47">
        <v>18870990.489999998</v>
      </c>
      <c r="X38" s="47">
        <v>0</v>
      </c>
      <c r="Y38" s="47">
        <v>0</v>
      </c>
      <c r="Z38" s="47">
        <v>453831.11</v>
      </c>
      <c r="AA38" s="47">
        <v>283257.77</v>
      </c>
      <c r="AB38" s="47">
        <v>0</v>
      </c>
      <c r="AC38" s="47">
        <v>1798534.96</v>
      </c>
      <c r="AD38" s="47">
        <v>0</v>
      </c>
      <c r="AE38" s="47">
        <v>3828489.93</v>
      </c>
      <c r="AF38" s="47">
        <v>1749139.09</v>
      </c>
    </row>
    <row r="39" spans="1:32" outlineLevel="2">
      <c r="A39" s="40">
        <v>2</v>
      </c>
      <c r="B39" s="40">
        <v>264</v>
      </c>
      <c r="C39" s="40" t="s">
        <v>348</v>
      </c>
      <c r="D39" s="41">
        <v>259147.22</v>
      </c>
      <c r="E39" s="46">
        <v>0</v>
      </c>
      <c r="F39" s="46">
        <v>0</v>
      </c>
      <c r="G39" s="47">
        <v>0</v>
      </c>
      <c r="H39" s="41">
        <v>24466370.52</v>
      </c>
      <c r="I39" s="41">
        <v>0</v>
      </c>
      <c r="J39" s="41">
        <v>0</v>
      </c>
      <c r="K39" s="41">
        <v>-13154.49</v>
      </c>
      <c r="L39" s="41">
        <v>0</v>
      </c>
      <c r="M39" s="41">
        <v>0</v>
      </c>
      <c r="N39" s="41">
        <v>0</v>
      </c>
      <c r="O39" s="41">
        <v>1444840.18</v>
      </c>
      <c r="P39" s="41">
        <v>10075848.58</v>
      </c>
      <c r="Q39" s="41">
        <v>0</v>
      </c>
      <c r="R39" s="41">
        <v>0</v>
      </c>
      <c r="S39" s="41">
        <v>0</v>
      </c>
      <c r="T39" s="41">
        <v>0</v>
      </c>
      <c r="U39" s="47">
        <v>0</v>
      </c>
      <c r="V39" s="47">
        <v>1790267.73</v>
      </c>
      <c r="W39" s="47">
        <v>25512415.620000001</v>
      </c>
      <c r="X39" s="47">
        <v>0</v>
      </c>
      <c r="Y39" s="47">
        <v>0</v>
      </c>
      <c r="Z39" s="47">
        <v>374220.88</v>
      </c>
      <c r="AA39" s="47">
        <v>252088.66</v>
      </c>
      <c r="AB39" s="47">
        <v>0</v>
      </c>
      <c r="AC39" s="47">
        <v>3215031.16</v>
      </c>
      <c r="AD39" s="47">
        <v>0</v>
      </c>
      <c r="AE39" s="47">
        <v>7024188.5999999996</v>
      </c>
      <c r="AF39" s="47">
        <v>1542792.75</v>
      </c>
    </row>
    <row r="40" spans="1:32" outlineLevel="2">
      <c r="A40" s="40">
        <v>2</v>
      </c>
      <c r="B40" s="40">
        <v>265</v>
      </c>
      <c r="C40" s="40" t="s">
        <v>349</v>
      </c>
      <c r="D40" s="41">
        <v>7723.74</v>
      </c>
      <c r="E40" s="46">
        <v>0</v>
      </c>
      <c r="F40" s="46">
        <v>0</v>
      </c>
      <c r="G40" s="47">
        <v>0</v>
      </c>
      <c r="H40" s="41">
        <v>470859.74</v>
      </c>
      <c r="I40" s="41">
        <v>0</v>
      </c>
      <c r="J40" s="41">
        <v>0</v>
      </c>
      <c r="K40" s="41">
        <v>-1857.62</v>
      </c>
      <c r="L40" s="41">
        <v>0</v>
      </c>
      <c r="M40" s="41">
        <v>0</v>
      </c>
      <c r="N40" s="41">
        <v>0</v>
      </c>
      <c r="O40" s="41">
        <v>26199.81</v>
      </c>
      <c r="P40" s="41">
        <v>218691.26</v>
      </c>
      <c r="Q40" s="41">
        <v>0</v>
      </c>
      <c r="R40" s="41">
        <v>0</v>
      </c>
      <c r="S40" s="41">
        <v>0</v>
      </c>
      <c r="T40" s="41">
        <v>0</v>
      </c>
      <c r="U40" s="47">
        <v>0</v>
      </c>
      <c r="V40" s="47">
        <v>37705.72</v>
      </c>
      <c r="W40" s="47">
        <v>612199.67000000004</v>
      </c>
      <c r="X40" s="47">
        <v>0</v>
      </c>
      <c r="Y40" s="47">
        <v>0</v>
      </c>
      <c r="Z40" s="47">
        <v>6961.41</v>
      </c>
      <c r="AA40" s="47">
        <v>2219.15</v>
      </c>
      <c r="AB40" s="47">
        <v>0</v>
      </c>
      <c r="AC40" s="47">
        <v>64045.919999999998</v>
      </c>
      <c r="AD40" s="47">
        <v>0</v>
      </c>
      <c r="AE40" s="47">
        <v>128588.32</v>
      </c>
      <c r="AF40" s="47">
        <v>32531.84</v>
      </c>
    </row>
    <row r="41" spans="1:32" outlineLevel="2">
      <c r="A41" s="40">
        <v>2</v>
      </c>
      <c r="B41" s="40">
        <v>270</v>
      </c>
      <c r="C41" s="40" t="s">
        <v>350</v>
      </c>
      <c r="D41" s="41">
        <v>499221.03</v>
      </c>
      <c r="E41" s="46">
        <v>0</v>
      </c>
      <c r="F41" s="46">
        <v>0</v>
      </c>
      <c r="G41" s="47">
        <v>0</v>
      </c>
      <c r="H41" s="41">
        <v>19368914.210000001</v>
      </c>
      <c r="I41" s="41">
        <v>0</v>
      </c>
      <c r="J41" s="41">
        <v>0</v>
      </c>
      <c r="K41" s="41">
        <v>-2522.92</v>
      </c>
      <c r="L41" s="41">
        <v>0</v>
      </c>
      <c r="M41" s="41">
        <v>0</v>
      </c>
      <c r="N41" s="41">
        <v>0</v>
      </c>
      <c r="O41" s="41">
        <v>1575213.94</v>
      </c>
      <c r="P41" s="41">
        <v>11248230.560000001</v>
      </c>
      <c r="Q41" s="41">
        <v>0</v>
      </c>
      <c r="R41" s="41">
        <v>0</v>
      </c>
      <c r="S41" s="41">
        <v>0</v>
      </c>
      <c r="T41" s="41">
        <v>0</v>
      </c>
      <c r="U41" s="47">
        <v>0</v>
      </c>
      <c r="V41" s="47">
        <v>1353676.49</v>
      </c>
      <c r="W41" s="47">
        <v>21201761.27</v>
      </c>
      <c r="X41" s="47">
        <v>0</v>
      </c>
      <c r="Y41" s="47">
        <v>0</v>
      </c>
      <c r="Z41" s="47">
        <v>332640.61</v>
      </c>
      <c r="AA41" s="47">
        <v>208274.11</v>
      </c>
      <c r="AB41" s="47">
        <v>0</v>
      </c>
      <c r="AC41" s="47">
        <v>2656240.86</v>
      </c>
      <c r="AD41" s="47">
        <v>0</v>
      </c>
      <c r="AE41" s="47">
        <v>5668710.7000000002</v>
      </c>
      <c r="AF41" s="47">
        <v>1282434.1399999999</v>
      </c>
    </row>
    <row r="42" spans="1:32" outlineLevel="2">
      <c r="A42" s="40">
        <v>2</v>
      </c>
      <c r="B42" s="40">
        <v>364</v>
      </c>
      <c r="C42" s="40" t="s">
        <v>351</v>
      </c>
      <c r="D42" s="41">
        <v>12134.26</v>
      </c>
      <c r="E42" s="46">
        <v>0</v>
      </c>
      <c r="F42" s="46">
        <v>0</v>
      </c>
      <c r="G42" s="47">
        <v>0</v>
      </c>
      <c r="H42" s="41">
        <v>722639.86</v>
      </c>
      <c r="I42" s="41">
        <v>0</v>
      </c>
      <c r="J42" s="41">
        <v>0</v>
      </c>
      <c r="K42" s="41">
        <v>-794.31</v>
      </c>
      <c r="L42" s="41">
        <v>0</v>
      </c>
      <c r="M42" s="41">
        <v>0</v>
      </c>
      <c r="N42" s="41">
        <v>0</v>
      </c>
      <c r="O42" s="41">
        <v>173242.2</v>
      </c>
      <c r="P42" s="41">
        <v>300610.45</v>
      </c>
      <c r="Q42" s="41">
        <v>0</v>
      </c>
      <c r="R42" s="41">
        <v>0</v>
      </c>
      <c r="S42" s="41">
        <v>0</v>
      </c>
      <c r="T42" s="41">
        <v>0</v>
      </c>
      <c r="U42" s="47">
        <v>0</v>
      </c>
      <c r="V42" s="47">
        <v>286048.36</v>
      </c>
      <c r="W42" s="47">
        <v>830352.03</v>
      </c>
      <c r="X42" s="47">
        <v>0</v>
      </c>
      <c r="Y42" s="47">
        <v>0</v>
      </c>
      <c r="Z42" s="47">
        <v>16154.4</v>
      </c>
      <c r="AA42" s="47">
        <v>10910.11</v>
      </c>
      <c r="AB42" s="47">
        <v>0</v>
      </c>
      <c r="AC42" s="47">
        <v>94640.19</v>
      </c>
      <c r="AD42" s="47">
        <v>0</v>
      </c>
      <c r="AE42" s="47">
        <v>205997.48</v>
      </c>
      <c r="AF42" s="47">
        <v>66135.14</v>
      </c>
    </row>
    <row r="43" spans="1:32" outlineLevel="2">
      <c r="A43" s="40">
        <v>2</v>
      </c>
      <c r="B43" s="40">
        <v>365</v>
      </c>
      <c r="C43" s="40" t="s">
        <v>352</v>
      </c>
      <c r="D43" s="41">
        <v>18768.060000000001</v>
      </c>
      <c r="E43" s="46">
        <v>0</v>
      </c>
      <c r="F43" s="46">
        <v>0</v>
      </c>
      <c r="G43" s="47">
        <v>0</v>
      </c>
      <c r="H43" s="41">
        <v>1444784.41</v>
      </c>
      <c r="I43" s="41">
        <v>0</v>
      </c>
      <c r="J43" s="41">
        <v>0</v>
      </c>
      <c r="K43" s="41">
        <v>-10113.040000000001</v>
      </c>
      <c r="L43" s="41">
        <v>0</v>
      </c>
      <c r="M43" s="41">
        <v>0</v>
      </c>
      <c r="N43" s="41">
        <v>0</v>
      </c>
      <c r="O43" s="41">
        <v>312822.15000000002</v>
      </c>
      <c r="P43" s="41">
        <v>724756.14</v>
      </c>
      <c r="Q43" s="41">
        <v>0</v>
      </c>
      <c r="R43" s="41">
        <v>0</v>
      </c>
      <c r="S43" s="41">
        <v>0</v>
      </c>
      <c r="T43" s="41">
        <v>0</v>
      </c>
      <c r="U43" s="47">
        <v>0</v>
      </c>
      <c r="V43" s="47">
        <v>571925.34</v>
      </c>
      <c r="W43" s="47">
        <v>2210651.15</v>
      </c>
      <c r="X43" s="47">
        <v>0</v>
      </c>
      <c r="Y43" s="47">
        <v>0</v>
      </c>
      <c r="Z43" s="47">
        <v>32234.49</v>
      </c>
      <c r="AA43" s="47">
        <v>10255.73</v>
      </c>
      <c r="AB43" s="47">
        <v>0</v>
      </c>
      <c r="AC43" s="47">
        <v>197064.27</v>
      </c>
      <c r="AD43" s="47">
        <v>0</v>
      </c>
      <c r="AE43" s="47">
        <v>395656.17</v>
      </c>
      <c r="AF43" s="47">
        <v>149083.76999999999</v>
      </c>
    </row>
    <row r="44" spans="1:32" outlineLevel="2">
      <c r="A44" s="40">
        <v>2</v>
      </c>
      <c r="B44" s="40">
        <v>370</v>
      </c>
      <c r="C44" s="40" t="s">
        <v>353</v>
      </c>
      <c r="D44" s="41">
        <v>21048.799999999999</v>
      </c>
      <c r="E44" s="46">
        <v>0</v>
      </c>
      <c r="F44" s="46">
        <v>0</v>
      </c>
      <c r="G44" s="47">
        <v>0</v>
      </c>
      <c r="H44" s="41">
        <v>454804.77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139042.31</v>
      </c>
      <c r="P44" s="41">
        <v>203078.66</v>
      </c>
      <c r="Q44" s="41">
        <v>0</v>
      </c>
      <c r="R44" s="41">
        <v>0</v>
      </c>
      <c r="S44" s="41">
        <v>0</v>
      </c>
      <c r="T44" s="41">
        <v>0</v>
      </c>
      <c r="U44" s="47">
        <v>0</v>
      </c>
      <c r="V44" s="47">
        <v>158017.62</v>
      </c>
      <c r="W44" s="47">
        <v>424460.23</v>
      </c>
      <c r="X44" s="47">
        <v>0</v>
      </c>
      <c r="Y44" s="47">
        <v>0</v>
      </c>
      <c r="Z44" s="47">
        <v>8938.85</v>
      </c>
      <c r="AA44" s="47">
        <v>5594.87</v>
      </c>
      <c r="AB44" s="47">
        <v>0</v>
      </c>
      <c r="AC44" s="47">
        <v>61631.87</v>
      </c>
      <c r="AD44" s="47">
        <v>0</v>
      </c>
      <c r="AE44" s="47">
        <v>131179.76</v>
      </c>
      <c r="AF44" s="47">
        <v>34316.639999999999</v>
      </c>
    </row>
    <row r="45" spans="1:32" outlineLevel="2">
      <c r="A45" s="40">
        <v>2</v>
      </c>
      <c r="B45" s="40">
        <v>851</v>
      </c>
      <c r="C45" s="40" t="s">
        <v>340</v>
      </c>
      <c r="D45" s="41">
        <v>5136.96</v>
      </c>
      <c r="E45" s="46">
        <v>0</v>
      </c>
      <c r="F45" s="46">
        <v>0</v>
      </c>
      <c r="G45" s="47">
        <v>0</v>
      </c>
      <c r="H45" s="41">
        <v>43842.34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144.38</v>
      </c>
      <c r="P45" s="41">
        <v>190.08</v>
      </c>
      <c r="Q45" s="41">
        <v>0</v>
      </c>
      <c r="R45" s="41">
        <v>0</v>
      </c>
      <c r="S45" s="41">
        <v>0</v>
      </c>
      <c r="T45" s="41">
        <v>0</v>
      </c>
      <c r="U45" s="47">
        <v>0</v>
      </c>
      <c r="V45" s="47">
        <v>716.32</v>
      </c>
      <c r="W45" s="47">
        <v>548.01</v>
      </c>
      <c r="X45" s="47">
        <v>0</v>
      </c>
      <c r="Y45" s="47">
        <v>0</v>
      </c>
      <c r="Z45" s="47">
        <v>40.96</v>
      </c>
      <c r="AA45" s="47">
        <v>18.64</v>
      </c>
      <c r="AB45" s="47">
        <v>0</v>
      </c>
      <c r="AC45" s="47">
        <v>1770.5</v>
      </c>
      <c r="AD45" s="47">
        <v>0</v>
      </c>
      <c r="AE45" s="47">
        <v>4022.82</v>
      </c>
      <c r="AF45" s="47">
        <v>59.79</v>
      </c>
    </row>
    <row r="46" spans="1:32" outlineLevel="2">
      <c r="A46" s="40">
        <v>2</v>
      </c>
      <c r="B46" s="40">
        <v>853</v>
      </c>
      <c r="C46" s="40" t="s">
        <v>354</v>
      </c>
      <c r="D46" s="41">
        <v>4815.84</v>
      </c>
      <c r="E46" s="46">
        <v>0</v>
      </c>
      <c r="F46" s="46">
        <v>0</v>
      </c>
      <c r="G46" s="47">
        <v>0</v>
      </c>
      <c r="H46" s="41">
        <v>368498.9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22860.86</v>
      </c>
      <c r="P46" s="41">
        <v>70567.960000000006</v>
      </c>
      <c r="Q46" s="41">
        <v>0</v>
      </c>
      <c r="R46" s="41">
        <v>0</v>
      </c>
      <c r="S46" s="41">
        <v>0</v>
      </c>
      <c r="T46" s="41">
        <v>0</v>
      </c>
      <c r="U46" s="47">
        <v>0</v>
      </c>
      <c r="V46" s="47">
        <v>115159.45</v>
      </c>
      <c r="W46" s="47">
        <v>203230.86</v>
      </c>
      <c r="X46" s="47">
        <v>0</v>
      </c>
      <c r="Y46" s="47">
        <v>0</v>
      </c>
      <c r="Z46" s="47">
        <v>11722.64</v>
      </c>
      <c r="AA46" s="47">
        <v>5154.2700000000004</v>
      </c>
      <c r="AB46" s="47">
        <v>0</v>
      </c>
      <c r="AC46" s="47">
        <v>28084.880000000001</v>
      </c>
      <c r="AD46" s="47">
        <v>0</v>
      </c>
      <c r="AE46" s="47">
        <v>64148.74</v>
      </c>
      <c r="AF46" s="47">
        <v>16848.09</v>
      </c>
    </row>
    <row r="47" spans="1:32" outlineLevel="1">
      <c r="A47" s="42" t="s">
        <v>355</v>
      </c>
      <c r="B47" s="40"/>
      <c r="C47" s="40"/>
      <c r="D47" s="41">
        <f t="shared" ref="D47:AF47" si="1">SUBTOTAL(9,D15:D46)</f>
        <v>64065048.429999992</v>
      </c>
      <c r="E47" s="46">
        <f t="shared" si="1"/>
        <v>28785</v>
      </c>
      <c r="F47" s="46">
        <f t="shared" si="1"/>
        <v>24828.25</v>
      </c>
      <c r="G47" s="47">
        <f t="shared" si="1"/>
        <v>681304.75</v>
      </c>
      <c r="H47" s="41">
        <f t="shared" si="1"/>
        <v>819076687.04000008</v>
      </c>
      <c r="I47" s="41">
        <f t="shared" si="1"/>
        <v>11315754.060000001</v>
      </c>
      <c r="J47" s="41">
        <f t="shared" si="1"/>
        <v>-487390.28</v>
      </c>
      <c r="K47" s="41">
        <f t="shared" si="1"/>
        <v>-712253.35000000033</v>
      </c>
      <c r="L47" s="41">
        <f t="shared" si="1"/>
        <v>745273075.4000001</v>
      </c>
      <c r="M47" s="41">
        <f t="shared" si="1"/>
        <v>7821950.29</v>
      </c>
      <c r="N47" s="41">
        <f t="shared" si="1"/>
        <v>26676097.609999999</v>
      </c>
      <c r="O47" s="41">
        <f t="shared" si="1"/>
        <v>69295744.910000011</v>
      </c>
      <c r="P47" s="41">
        <f t="shared" si="1"/>
        <v>109913775.12999998</v>
      </c>
      <c r="Q47" s="41">
        <f t="shared" si="1"/>
        <v>-16619695.02</v>
      </c>
      <c r="R47" s="41">
        <f t="shared" si="1"/>
        <v>0</v>
      </c>
      <c r="S47" s="41">
        <f t="shared" si="1"/>
        <v>0</v>
      </c>
      <c r="T47" s="41">
        <f t="shared" si="1"/>
        <v>-3303280.73</v>
      </c>
      <c r="U47" s="47">
        <f t="shared" si="1"/>
        <v>1030574111.51</v>
      </c>
      <c r="V47" s="47">
        <f t="shared" si="1"/>
        <v>160745523.72</v>
      </c>
      <c r="W47" s="47">
        <f t="shared" si="1"/>
        <v>302653257.08999997</v>
      </c>
      <c r="X47" s="47">
        <f t="shared" si="1"/>
        <v>0</v>
      </c>
      <c r="Y47" s="47">
        <f t="shared" si="1"/>
        <v>0</v>
      </c>
      <c r="Z47" s="47">
        <f t="shared" si="1"/>
        <v>23209823.52</v>
      </c>
      <c r="AA47" s="47">
        <f t="shared" si="1"/>
        <v>13477616.889999999</v>
      </c>
      <c r="AB47" s="47">
        <f t="shared" si="1"/>
        <v>0</v>
      </c>
      <c r="AC47" s="47">
        <f t="shared" si="1"/>
        <v>131772617.27</v>
      </c>
      <c r="AD47" s="47">
        <f t="shared" si="1"/>
        <v>-434.98</v>
      </c>
      <c r="AE47" s="47">
        <f t="shared" si="1"/>
        <v>281518290.09000003</v>
      </c>
      <c r="AF47" s="47">
        <f t="shared" si="1"/>
        <v>82913268.350000039</v>
      </c>
    </row>
    <row r="48" spans="1:32" outlineLevel="2">
      <c r="A48" s="40">
        <v>3</v>
      </c>
      <c r="B48" s="40">
        <v>11</v>
      </c>
      <c r="C48" s="40" t="s">
        <v>316</v>
      </c>
      <c r="D48" s="41">
        <v>0</v>
      </c>
      <c r="E48" s="46">
        <v>0</v>
      </c>
      <c r="F48" s="46">
        <v>0</v>
      </c>
      <c r="G48" s="47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43250.57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7">
        <v>12671.58</v>
      </c>
      <c r="V48" s="47">
        <v>0</v>
      </c>
      <c r="W48" s="47">
        <v>0</v>
      </c>
      <c r="X48" s="47">
        <v>0</v>
      </c>
      <c r="Y48" s="47">
        <v>0</v>
      </c>
      <c r="Z48" s="47">
        <v>2261.54</v>
      </c>
      <c r="AA48" s="47">
        <v>1006.4</v>
      </c>
      <c r="AB48" s="47">
        <v>0</v>
      </c>
      <c r="AC48" s="47">
        <v>717.56</v>
      </c>
      <c r="AD48" s="47">
        <v>0</v>
      </c>
      <c r="AE48" s="47">
        <v>663.83</v>
      </c>
      <c r="AF48" s="47">
        <v>292.74</v>
      </c>
    </row>
    <row r="49" spans="1:32" outlineLevel="2">
      <c r="A49" s="40">
        <v>3</v>
      </c>
      <c r="B49" s="40">
        <v>44</v>
      </c>
      <c r="C49" s="40" t="s">
        <v>319</v>
      </c>
      <c r="D49" s="41">
        <v>0</v>
      </c>
      <c r="E49" s="46">
        <v>0</v>
      </c>
      <c r="F49" s="46">
        <v>0</v>
      </c>
      <c r="G49" s="47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</row>
    <row r="50" spans="1:32" outlineLevel="2">
      <c r="A50" s="40">
        <v>3</v>
      </c>
      <c r="B50" s="40">
        <v>54</v>
      </c>
      <c r="C50" s="40" t="s">
        <v>325</v>
      </c>
      <c r="D50" s="41">
        <v>141877.95000000001</v>
      </c>
      <c r="E50" s="46">
        <v>0</v>
      </c>
      <c r="F50" s="46">
        <v>0</v>
      </c>
      <c r="G50" s="47">
        <v>0</v>
      </c>
      <c r="H50" s="41">
        <v>8702246.1699999999</v>
      </c>
      <c r="I50" s="41">
        <v>0</v>
      </c>
      <c r="J50" s="41">
        <v>0</v>
      </c>
      <c r="K50" s="41">
        <v>-123496.36</v>
      </c>
      <c r="L50" s="41">
        <v>0</v>
      </c>
      <c r="M50" s="41">
        <v>0</v>
      </c>
      <c r="N50" s="41">
        <v>0</v>
      </c>
      <c r="O50" s="41">
        <v>1478428.78</v>
      </c>
      <c r="P50" s="41">
        <v>4218802.82</v>
      </c>
      <c r="Q50" s="41">
        <v>0</v>
      </c>
      <c r="R50" s="41">
        <v>0</v>
      </c>
      <c r="S50" s="41">
        <v>0</v>
      </c>
      <c r="T50" s="41">
        <v>0</v>
      </c>
      <c r="U50" s="47">
        <v>0</v>
      </c>
      <c r="V50" s="47">
        <v>8812673.8200000003</v>
      </c>
      <c r="W50" s="47">
        <v>14369349.630000001</v>
      </c>
      <c r="X50" s="47">
        <v>0</v>
      </c>
      <c r="Y50" s="47">
        <v>0</v>
      </c>
      <c r="Z50" s="47">
        <v>252545.05</v>
      </c>
      <c r="AA50" s="47">
        <v>80055.649999999994</v>
      </c>
      <c r="AB50" s="47">
        <v>0</v>
      </c>
      <c r="AC50" s="47">
        <v>2023714.42</v>
      </c>
      <c r="AD50" s="47">
        <v>0</v>
      </c>
      <c r="AE50" s="47">
        <v>3990422.8</v>
      </c>
      <c r="AF50" s="47">
        <v>1127254.44</v>
      </c>
    </row>
    <row r="51" spans="1:32" outlineLevel="2">
      <c r="A51" s="40">
        <v>3</v>
      </c>
      <c r="B51" s="40">
        <v>55</v>
      </c>
      <c r="C51" s="40" t="s">
        <v>326</v>
      </c>
      <c r="D51" s="41">
        <v>405813</v>
      </c>
      <c r="E51" s="46">
        <v>0</v>
      </c>
      <c r="F51" s="46">
        <v>0</v>
      </c>
      <c r="G51" s="47">
        <v>0</v>
      </c>
      <c r="H51" s="41">
        <v>7206938.4000000004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2200295.1800000002</v>
      </c>
      <c r="P51" s="41">
        <v>6417900.21</v>
      </c>
      <c r="Q51" s="41">
        <v>0</v>
      </c>
      <c r="R51" s="41">
        <v>0</v>
      </c>
      <c r="S51" s="41">
        <v>0</v>
      </c>
      <c r="T51" s="41">
        <v>0</v>
      </c>
      <c r="U51" s="47">
        <v>0</v>
      </c>
      <c r="V51" s="47">
        <v>14302874.529999999</v>
      </c>
      <c r="W51" s="47">
        <v>23827849.07</v>
      </c>
      <c r="X51" s="47">
        <v>0</v>
      </c>
      <c r="Y51" s="47">
        <v>0</v>
      </c>
      <c r="Z51" s="47">
        <v>76518.490000000005</v>
      </c>
      <c r="AA51" s="47">
        <v>0</v>
      </c>
      <c r="AB51" s="47">
        <v>0</v>
      </c>
      <c r="AC51" s="47">
        <v>3145822.4</v>
      </c>
      <c r="AD51" s="47">
        <v>0</v>
      </c>
      <c r="AE51" s="47">
        <v>6134353.6799999997</v>
      </c>
      <c r="AF51" s="47">
        <v>1815009.74</v>
      </c>
    </row>
    <row r="52" spans="1:32" outlineLevel="2">
      <c r="A52" s="40">
        <v>3</v>
      </c>
      <c r="B52" s="40">
        <v>56</v>
      </c>
      <c r="C52" s="40" t="s">
        <v>327</v>
      </c>
      <c r="D52" s="41">
        <v>20547.84</v>
      </c>
      <c r="E52" s="46">
        <v>0</v>
      </c>
      <c r="F52" s="46">
        <v>0</v>
      </c>
      <c r="G52" s="47">
        <v>0</v>
      </c>
      <c r="H52" s="41">
        <v>385759.29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104422.89</v>
      </c>
      <c r="P52" s="41">
        <v>296006.13</v>
      </c>
      <c r="Q52" s="41">
        <v>0</v>
      </c>
      <c r="R52" s="41">
        <v>0</v>
      </c>
      <c r="S52" s="41">
        <v>0</v>
      </c>
      <c r="T52" s="41">
        <v>0</v>
      </c>
      <c r="U52" s="47">
        <v>0</v>
      </c>
      <c r="V52" s="47">
        <v>362752.9</v>
      </c>
      <c r="W52" s="47">
        <v>587673.31999999995</v>
      </c>
      <c r="X52" s="47">
        <v>0</v>
      </c>
      <c r="Y52" s="47">
        <v>0</v>
      </c>
      <c r="Z52" s="47">
        <v>13079</v>
      </c>
      <c r="AA52" s="47">
        <v>8772.7000000000007</v>
      </c>
      <c r="AB52" s="47">
        <v>0</v>
      </c>
      <c r="AC52" s="47">
        <v>82421.06</v>
      </c>
      <c r="AD52" s="47">
        <v>0</v>
      </c>
      <c r="AE52" s="47">
        <v>162520.4</v>
      </c>
      <c r="AF52" s="47">
        <v>45697.82</v>
      </c>
    </row>
    <row r="53" spans="1:32" outlineLevel="2">
      <c r="A53" s="40">
        <v>3</v>
      </c>
      <c r="B53" s="40">
        <v>62</v>
      </c>
      <c r="C53" s="40" t="s">
        <v>328</v>
      </c>
      <c r="D53" s="41">
        <v>18356.52</v>
      </c>
      <c r="E53" s="46">
        <v>0</v>
      </c>
      <c r="F53" s="46">
        <v>0</v>
      </c>
      <c r="G53" s="47">
        <v>0</v>
      </c>
      <c r="H53" s="41">
        <v>1745006.52</v>
      </c>
      <c r="I53" s="41">
        <v>0</v>
      </c>
      <c r="J53" s="41">
        <v>0</v>
      </c>
      <c r="K53" s="41">
        <v>-2619.35</v>
      </c>
      <c r="L53" s="41">
        <v>861212.9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7">
        <v>2084971.57</v>
      </c>
      <c r="V53" s="47">
        <v>0</v>
      </c>
      <c r="W53" s="47">
        <v>0</v>
      </c>
      <c r="X53" s="47">
        <v>0</v>
      </c>
      <c r="Y53" s="47">
        <v>0</v>
      </c>
      <c r="Z53" s="47">
        <v>28181.07</v>
      </c>
      <c r="AA53" s="47">
        <v>18870.509999999998</v>
      </c>
      <c r="AB53" s="47">
        <v>0</v>
      </c>
      <c r="AC53" s="47">
        <v>230541.08</v>
      </c>
      <c r="AD53" s="47">
        <v>0</v>
      </c>
      <c r="AE53" s="47">
        <v>503703.2</v>
      </c>
      <c r="AF53" s="47">
        <v>115682.17</v>
      </c>
    </row>
    <row r="54" spans="1:32" outlineLevel="2">
      <c r="A54" s="40">
        <v>3</v>
      </c>
      <c r="B54" s="40">
        <v>63</v>
      </c>
      <c r="C54" s="40" t="s">
        <v>329</v>
      </c>
      <c r="D54" s="41">
        <v>6274.44</v>
      </c>
      <c r="E54" s="46">
        <v>0</v>
      </c>
      <c r="F54" s="46">
        <v>0</v>
      </c>
      <c r="G54" s="47">
        <v>642.12</v>
      </c>
      <c r="H54" s="41">
        <v>821497.73</v>
      </c>
      <c r="I54" s="41">
        <v>0</v>
      </c>
      <c r="J54" s="41">
        <v>0</v>
      </c>
      <c r="K54" s="41">
        <v>-11023.66</v>
      </c>
      <c r="L54" s="41">
        <v>481756.34</v>
      </c>
      <c r="M54" s="41">
        <v>0</v>
      </c>
      <c r="N54" s="41">
        <v>0</v>
      </c>
      <c r="O54" s="41">
        <v>0</v>
      </c>
      <c r="P54" s="41">
        <v>0</v>
      </c>
      <c r="Q54" s="41">
        <v>-179515.33</v>
      </c>
      <c r="R54" s="41">
        <v>0</v>
      </c>
      <c r="S54" s="41">
        <v>0</v>
      </c>
      <c r="T54" s="41">
        <v>0</v>
      </c>
      <c r="U54" s="47">
        <v>1278296.46</v>
      </c>
      <c r="V54" s="47">
        <v>0</v>
      </c>
      <c r="W54" s="47">
        <v>0</v>
      </c>
      <c r="X54" s="47">
        <v>0</v>
      </c>
      <c r="Y54" s="47">
        <v>0</v>
      </c>
      <c r="Z54" s="47">
        <v>13654.07</v>
      </c>
      <c r="AA54" s="47">
        <v>4350.1000000000004</v>
      </c>
      <c r="AB54" s="47">
        <v>0</v>
      </c>
      <c r="AC54" s="47">
        <v>113402.61</v>
      </c>
      <c r="AD54" s="47">
        <v>0</v>
      </c>
      <c r="AE54" s="47">
        <v>227684.31</v>
      </c>
      <c r="AF54" s="47">
        <v>62695.360000000001</v>
      </c>
    </row>
    <row r="55" spans="1:32" outlineLevel="2">
      <c r="A55" s="40">
        <v>3</v>
      </c>
      <c r="B55" s="40">
        <v>64</v>
      </c>
      <c r="C55" s="40" t="s">
        <v>330</v>
      </c>
      <c r="D55" s="41">
        <v>18669.669999999998</v>
      </c>
      <c r="E55" s="46">
        <v>0</v>
      </c>
      <c r="F55" s="46">
        <v>0</v>
      </c>
      <c r="G55" s="47">
        <v>8179.33</v>
      </c>
      <c r="H55" s="41">
        <v>2409618.29</v>
      </c>
      <c r="I55" s="41">
        <v>0</v>
      </c>
      <c r="J55" s="41">
        <v>0</v>
      </c>
      <c r="K55" s="41">
        <v>-9421.42</v>
      </c>
      <c r="L55" s="41">
        <v>0</v>
      </c>
      <c r="M55" s="41">
        <v>0</v>
      </c>
      <c r="N55" s="41">
        <v>0</v>
      </c>
      <c r="O55" s="41">
        <v>828580.78</v>
      </c>
      <c r="P55" s="41">
        <v>991392.88</v>
      </c>
      <c r="Q55" s="41">
        <v>-269943.63</v>
      </c>
      <c r="R55" s="41">
        <v>0</v>
      </c>
      <c r="S55" s="41">
        <v>0</v>
      </c>
      <c r="T55" s="41">
        <v>0</v>
      </c>
      <c r="U55" s="47">
        <v>0</v>
      </c>
      <c r="V55" s="47">
        <v>1720319.9</v>
      </c>
      <c r="W55" s="47">
        <v>2705317.76</v>
      </c>
      <c r="X55" s="47">
        <v>0</v>
      </c>
      <c r="Y55" s="47">
        <v>0</v>
      </c>
      <c r="Z55" s="47">
        <v>60780.17</v>
      </c>
      <c r="AA55" s="47">
        <v>40862.089999999997</v>
      </c>
      <c r="AB55" s="47">
        <v>0</v>
      </c>
      <c r="AC55" s="47">
        <v>318038.21000000002</v>
      </c>
      <c r="AD55" s="47">
        <v>0</v>
      </c>
      <c r="AE55" s="47">
        <v>694873.4</v>
      </c>
      <c r="AF55" s="47">
        <v>250705.21</v>
      </c>
    </row>
    <row r="56" spans="1:32" outlineLevel="2">
      <c r="A56" s="40">
        <v>3</v>
      </c>
      <c r="B56" s="40">
        <v>65</v>
      </c>
      <c r="C56" s="40" t="s">
        <v>331</v>
      </c>
      <c r="D56" s="41">
        <v>18557.07</v>
      </c>
      <c r="E56" s="46">
        <v>0</v>
      </c>
      <c r="F56" s="46">
        <v>0</v>
      </c>
      <c r="G56" s="47">
        <v>0</v>
      </c>
      <c r="H56" s="41">
        <v>1402070.85</v>
      </c>
      <c r="I56" s="41">
        <v>0</v>
      </c>
      <c r="J56" s="41">
        <v>0</v>
      </c>
      <c r="K56" s="41">
        <v>-17886.060000000001</v>
      </c>
      <c r="L56" s="41">
        <v>0</v>
      </c>
      <c r="M56" s="41">
        <v>0</v>
      </c>
      <c r="N56" s="41">
        <v>0</v>
      </c>
      <c r="O56" s="41">
        <v>391178.42</v>
      </c>
      <c r="P56" s="41">
        <v>567254.42000000004</v>
      </c>
      <c r="Q56" s="41">
        <v>0</v>
      </c>
      <c r="R56" s="41">
        <v>0</v>
      </c>
      <c r="S56" s="41">
        <v>0</v>
      </c>
      <c r="T56" s="41">
        <v>0</v>
      </c>
      <c r="U56" s="47">
        <v>0</v>
      </c>
      <c r="V56" s="47">
        <v>942613.89</v>
      </c>
      <c r="W56" s="47">
        <v>1588899.75</v>
      </c>
      <c r="X56" s="47">
        <v>0</v>
      </c>
      <c r="Y56" s="47">
        <v>0</v>
      </c>
      <c r="Z56" s="47">
        <v>27664.560000000001</v>
      </c>
      <c r="AA56" s="47">
        <v>8722.48</v>
      </c>
      <c r="AB56" s="47">
        <v>0</v>
      </c>
      <c r="AC56" s="47">
        <v>194165.64</v>
      </c>
      <c r="AD56" s="47">
        <v>0</v>
      </c>
      <c r="AE56" s="47">
        <v>389836.44</v>
      </c>
      <c r="AF56" s="47">
        <v>127341.01</v>
      </c>
    </row>
    <row r="57" spans="1:32" outlineLevel="2">
      <c r="A57" s="40">
        <v>3</v>
      </c>
      <c r="B57" s="40">
        <v>68</v>
      </c>
      <c r="C57" s="40" t="s">
        <v>332</v>
      </c>
      <c r="D57" s="41">
        <v>782182.73</v>
      </c>
      <c r="E57" s="46">
        <v>95</v>
      </c>
      <c r="F57" s="46">
        <v>91</v>
      </c>
      <c r="G57" s="47">
        <v>0</v>
      </c>
      <c r="H57" s="41">
        <v>0</v>
      </c>
      <c r="I57" s="41">
        <v>0</v>
      </c>
      <c r="J57" s="41">
        <v>0</v>
      </c>
      <c r="K57" s="41">
        <v>0</v>
      </c>
      <c r="L57" s="41">
        <v>3256920.91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-70</v>
      </c>
      <c r="U57" s="47">
        <v>2089720.35</v>
      </c>
      <c r="V57" s="47">
        <v>0</v>
      </c>
      <c r="W57" s="47">
        <v>0</v>
      </c>
      <c r="X57" s="47">
        <v>0</v>
      </c>
      <c r="Y57" s="47">
        <v>0</v>
      </c>
      <c r="Z57" s="47">
        <v>46633.26</v>
      </c>
      <c r="AA57" s="47">
        <v>22684.75</v>
      </c>
      <c r="AB57" s="47">
        <v>0</v>
      </c>
      <c r="AC57" s="47">
        <v>190898.84</v>
      </c>
      <c r="AD57" s="47">
        <v>0</v>
      </c>
      <c r="AE57" s="47">
        <v>421654.18</v>
      </c>
      <c r="AF57" s="47">
        <v>121156.02</v>
      </c>
    </row>
    <row r="58" spans="1:32" outlineLevel="2">
      <c r="A58" s="40">
        <v>3</v>
      </c>
      <c r="B58" s="40">
        <v>69</v>
      </c>
      <c r="C58" s="40" t="s">
        <v>333</v>
      </c>
      <c r="D58" s="41">
        <v>4501.88</v>
      </c>
      <c r="E58" s="46">
        <v>0</v>
      </c>
      <c r="F58" s="46">
        <v>0</v>
      </c>
      <c r="G58" s="47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8941.14</v>
      </c>
      <c r="P58" s="41">
        <v>10941.11</v>
      </c>
      <c r="Q58" s="41">
        <v>0</v>
      </c>
      <c r="R58" s="41">
        <v>0</v>
      </c>
      <c r="S58" s="41">
        <v>0</v>
      </c>
      <c r="T58" s="41">
        <v>0</v>
      </c>
      <c r="U58" s="47">
        <v>0</v>
      </c>
      <c r="V58" s="47">
        <v>4478.3999999999996</v>
      </c>
      <c r="W58" s="47">
        <v>9252.3799999999992</v>
      </c>
      <c r="X58" s="47">
        <v>0</v>
      </c>
      <c r="Y58" s="47">
        <v>0</v>
      </c>
      <c r="Z58" s="47">
        <v>313.22000000000003</v>
      </c>
      <c r="AA58" s="47">
        <v>153.04</v>
      </c>
      <c r="AB58" s="47">
        <v>0</v>
      </c>
      <c r="AC58" s="47">
        <v>1315.27</v>
      </c>
      <c r="AD58" s="47">
        <v>0</v>
      </c>
      <c r="AE58" s="47">
        <v>2912.22</v>
      </c>
      <c r="AF58" s="47">
        <v>835.84</v>
      </c>
    </row>
    <row r="59" spans="1:32" outlineLevel="2">
      <c r="A59" s="40">
        <v>3</v>
      </c>
      <c r="B59" s="40">
        <v>70</v>
      </c>
      <c r="C59" s="40" t="s">
        <v>334</v>
      </c>
      <c r="D59" s="41">
        <v>26504</v>
      </c>
      <c r="E59" s="46">
        <v>0</v>
      </c>
      <c r="F59" s="46">
        <v>0</v>
      </c>
      <c r="G59" s="47">
        <v>313.98</v>
      </c>
      <c r="H59" s="41">
        <v>490641.31</v>
      </c>
      <c r="I59" s="41">
        <v>0</v>
      </c>
      <c r="J59" s="41">
        <v>0</v>
      </c>
      <c r="K59" s="41">
        <v>-715.99</v>
      </c>
      <c r="L59" s="41">
        <v>0</v>
      </c>
      <c r="M59" s="41">
        <v>0</v>
      </c>
      <c r="N59" s="41">
        <v>0</v>
      </c>
      <c r="O59" s="41">
        <v>167605.37</v>
      </c>
      <c r="P59" s="41">
        <v>131480.32000000001</v>
      </c>
      <c r="Q59" s="41">
        <v>-3380.69</v>
      </c>
      <c r="R59" s="41">
        <v>0</v>
      </c>
      <c r="S59" s="41">
        <v>0</v>
      </c>
      <c r="T59" s="41">
        <v>0</v>
      </c>
      <c r="U59" s="47">
        <v>0</v>
      </c>
      <c r="V59" s="47">
        <v>201783.45</v>
      </c>
      <c r="W59" s="47">
        <v>355737.81</v>
      </c>
      <c r="X59" s="47">
        <v>0</v>
      </c>
      <c r="Y59" s="47">
        <v>0</v>
      </c>
      <c r="Z59" s="47">
        <v>8435.8799999999992</v>
      </c>
      <c r="AA59" s="47">
        <v>5223.13</v>
      </c>
      <c r="AB59" s="47">
        <v>0</v>
      </c>
      <c r="AC59" s="47">
        <v>68051.83</v>
      </c>
      <c r="AD59" s="47">
        <v>0</v>
      </c>
      <c r="AE59" s="47">
        <v>144844.25</v>
      </c>
      <c r="AF59" s="47">
        <v>32150.02</v>
      </c>
    </row>
    <row r="60" spans="1:32" outlineLevel="2">
      <c r="A60" s="40">
        <v>3</v>
      </c>
      <c r="B60" s="40">
        <v>71</v>
      </c>
      <c r="C60" s="40" t="s">
        <v>335</v>
      </c>
      <c r="D60" s="41">
        <v>2825.31</v>
      </c>
      <c r="E60" s="46">
        <v>0</v>
      </c>
      <c r="F60" s="46">
        <v>0</v>
      </c>
      <c r="G60" s="47">
        <v>0</v>
      </c>
      <c r="H60" s="41">
        <v>449431.75</v>
      </c>
      <c r="I60" s="41">
        <v>0</v>
      </c>
      <c r="J60" s="43">
        <v>-51121.52</v>
      </c>
      <c r="K60" s="41">
        <v>-13852.31</v>
      </c>
      <c r="L60" s="41">
        <v>279340.55</v>
      </c>
      <c r="M60" s="41">
        <v>0</v>
      </c>
      <c r="N60" s="41">
        <v>0</v>
      </c>
      <c r="O60" s="41">
        <v>0</v>
      </c>
      <c r="P60" s="41">
        <v>0</v>
      </c>
      <c r="Q60" s="43"/>
      <c r="R60" s="41">
        <v>0</v>
      </c>
      <c r="S60" s="41">
        <v>0</v>
      </c>
      <c r="T60" s="41">
        <v>0</v>
      </c>
      <c r="U60" s="47">
        <v>743120.74</v>
      </c>
      <c r="V60" s="47">
        <v>0</v>
      </c>
      <c r="W60" s="47">
        <v>0</v>
      </c>
      <c r="X60" s="47">
        <v>0</v>
      </c>
      <c r="Y60" s="47">
        <v>0</v>
      </c>
      <c r="Z60" s="47">
        <v>7962.74</v>
      </c>
      <c r="AA60" s="47">
        <v>2521.34</v>
      </c>
      <c r="AB60" s="47">
        <v>0</v>
      </c>
      <c r="AC60" s="47">
        <v>62147.040000000001</v>
      </c>
      <c r="AD60" s="47">
        <v>0</v>
      </c>
      <c r="AE60" s="47">
        <v>124775.84</v>
      </c>
      <c r="AF60" s="47">
        <v>36404.480000000003</v>
      </c>
    </row>
    <row r="61" spans="1:32" outlineLevel="2">
      <c r="A61" s="40">
        <v>3</v>
      </c>
      <c r="B61" s="40">
        <v>72</v>
      </c>
      <c r="C61" s="40" t="s">
        <v>336</v>
      </c>
      <c r="D61" s="41">
        <v>246112.79</v>
      </c>
      <c r="E61" s="46">
        <v>0</v>
      </c>
      <c r="F61" s="46">
        <v>0</v>
      </c>
      <c r="G61" s="47">
        <v>395.13</v>
      </c>
      <c r="H61" s="41">
        <v>5675007.3700000001</v>
      </c>
      <c r="I61" s="41">
        <v>0</v>
      </c>
      <c r="J61" s="41">
        <v>0</v>
      </c>
      <c r="K61" s="41">
        <v>-5181.74</v>
      </c>
      <c r="L61" s="41">
        <v>3536101.97</v>
      </c>
      <c r="M61" s="41">
        <v>0</v>
      </c>
      <c r="N61" s="41">
        <v>0</v>
      </c>
      <c r="O61" s="41">
        <v>0</v>
      </c>
      <c r="P61" s="41">
        <v>0</v>
      </c>
      <c r="Q61" s="41">
        <v>-1046.32</v>
      </c>
      <c r="R61" s="41">
        <v>0</v>
      </c>
      <c r="S61" s="41">
        <v>0</v>
      </c>
      <c r="T61" s="41">
        <v>-4788</v>
      </c>
      <c r="U61" s="47">
        <v>6334878.3300000001</v>
      </c>
      <c r="V61" s="47">
        <v>0</v>
      </c>
      <c r="W61" s="47">
        <v>0</v>
      </c>
      <c r="X61" s="47">
        <v>0</v>
      </c>
      <c r="Y61" s="47">
        <v>0</v>
      </c>
      <c r="Z61" s="47">
        <v>91683.99</v>
      </c>
      <c r="AA61" s="47">
        <v>57205.34</v>
      </c>
      <c r="AB61" s="47">
        <v>0</v>
      </c>
      <c r="AC61" s="47">
        <v>786567.14</v>
      </c>
      <c r="AD61" s="47">
        <v>0</v>
      </c>
      <c r="AE61" s="47">
        <v>1674183.48</v>
      </c>
      <c r="AF61" s="47">
        <v>353109.12</v>
      </c>
    </row>
    <row r="62" spans="1:32" outlineLevel="2">
      <c r="A62" s="40">
        <v>3</v>
      </c>
      <c r="B62" s="40">
        <v>73</v>
      </c>
      <c r="C62" s="40" t="s">
        <v>337</v>
      </c>
      <c r="D62" s="41">
        <v>8219.0400000000009</v>
      </c>
      <c r="E62" s="46">
        <v>0</v>
      </c>
      <c r="F62" s="46">
        <v>0</v>
      </c>
      <c r="G62" s="47">
        <v>0</v>
      </c>
      <c r="H62" s="41">
        <v>702371.12</v>
      </c>
      <c r="I62" s="41">
        <v>0</v>
      </c>
      <c r="J62" s="43">
        <v>-102766.56</v>
      </c>
      <c r="K62" s="41">
        <v>-8079.89</v>
      </c>
      <c r="L62" s="41">
        <v>278286.81</v>
      </c>
      <c r="M62" s="41">
        <v>0</v>
      </c>
      <c r="N62" s="41">
        <v>0</v>
      </c>
      <c r="O62" s="41">
        <v>0</v>
      </c>
      <c r="P62" s="41">
        <v>0</v>
      </c>
      <c r="Q62" s="43"/>
      <c r="R62" s="41">
        <v>0</v>
      </c>
      <c r="S62" s="41">
        <v>0</v>
      </c>
      <c r="T62" s="41">
        <v>0</v>
      </c>
      <c r="U62" s="47">
        <v>673451.74</v>
      </c>
      <c r="V62" s="47">
        <v>0</v>
      </c>
      <c r="W62" s="47">
        <v>0</v>
      </c>
      <c r="X62" s="47">
        <v>0</v>
      </c>
      <c r="Y62" s="47">
        <v>0</v>
      </c>
      <c r="Z62" s="47">
        <v>9087.7900000000009</v>
      </c>
      <c r="AA62" s="47">
        <v>6092.61</v>
      </c>
      <c r="AB62" s="47">
        <v>0</v>
      </c>
      <c r="AC62" s="47">
        <v>92762.880000000005</v>
      </c>
      <c r="AD62" s="47">
        <v>0</v>
      </c>
      <c r="AE62" s="47">
        <v>202675.20000000001</v>
      </c>
      <c r="AF62" s="47">
        <v>37372.559999999998</v>
      </c>
    </row>
    <row r="63" spans="1:32" outlineLevel="2">
      <c r="A63" s="40">
        <v>3</v>
      </c>
      <c r="B63" s="40">
        <v>74</v>
      </c>
      <c r="C63" s="40" t="s">
        <v>338</v>
      </c>
      <c r="D63" s="41">
        <v>4109.5200000000004</v>
      </c>
      <c r="E63" s="46">
        <v>0</v>
      </c>
      <c r="F63" s="46">
        <v>0</v>
      </c>
      <c r="G63" s="47">
        <v>0</v>
      </c>
      <c r="H63" s="41">
        <v>266098.19</v>
      </c>
      <c r="I63" s="41">
        <v>0</v>
      </c>
      <c r="J63" s="43">
        <v>-37730.94</v>
      </c>
      <c r="K63" s="41">
        <v>-1824.35</v>
      </c>
      <c r="L63" s="41">
        <v>0</v>
      </c>
      <c r="M63" s="41">
        <v>0</v>
      </c>
      <c r="N63" s="41">
        <v>0</v>
      </c>
      <c r="O63" s="41">
        <v>80053.399999999994</v>
      </c>
      <c r="P63" s="41">
        <v>108600.48</v>
      </c>
      <c r="Q63" s="43"/>
      <c r="R63" s="41">
        <v>0</v>
      </c>
      <c r="S63" s="41">
        <v>0</v>
      </c>
      <c r="T63" s="41">
        <v>0</v>
      </c>
      <c r="U63" s="47">
        <v>0</v>
      </c>
      <c r="V63" s="47">
        <v>166189.57</v>
      </c>
      <c r="W63" s="47">
        <v>296005.38</v>
      </c>
      <c r="X63" s="47">
        <v>0</v>
      </c>
      <c r="Y63" s="47">
        <v>0</v>
      </c>
      <c r="Z63" s="47">
        <v>6484.78</v>
      </c>
      <c r="AA63" s="47">
        <v>4350.6499999999996</v>
      </c>
      <c r="AB63" s="47">
        <v>0</v>
      </c>
      <c r="AC63" s="47">
        <v>35115.71</v>
      </c>
      <c r="AD63" s="47">
        <v>0</v>
      </c>
      <c r="AE63" s="47">
        <v>76723.399999999994</v>
      </c>
      <c r="AF63" s="47">
        <v>26586.53</v>
      </c>
    </row>
    <row r="64" spans="1:32" outlineLevel="2">
      <c r="A64" s="40">
        <v>3</v>
      </c>
      <c r="B64" s="40">
        <v>75</v>
      </c>
      <c r="C64" s="40" t="s">
        <v>339</v>
      </c>
      <c r="D64" s="41">
        <v>2825.31</v>
      </c>
      <c r="E64" s="46">
        <v>0</v>
      </c>
      <c r="F64" s="46">
        <v>0</v>
      </c>
      <c r="G64" s="47">
        <v>0</v>
      </c>
      <c r="H64" s="41">
        <v>241695.41</v>
      </c>
      <c r="I64" s="41">
        <v>0</v>
      </c>
      <c r="J64" s="43">
        <v>-6940.22</v>
      </c>
      <c r="K64" s="41">
        <v>0</v>
      </c>
      <c r="L64" s="41">
        <v>0</v>
      </c>
      <c r="M64" s="41">
        <v>0</v>
      </c>
      <c r="N64" s="41">
        <v>0</v>
      </c>
      <c r="O64" s="41">
        <v>52690.720000000001</v>
      </c>
      <c r="P64" s="41">
        <v>74397.16</v>
      </c>
      <c r="Q64" s="43"/>
      <c r="R64" s="41">
        <v>0</v>
      </c>
      <c r="S64" s="41">
        <v>0</v>
      </c>
      <c r="T64" s="41">
        <v>0</v>
      </c>
      <c r="U64" s="47">
        <v>0</v>
      </c>
      <c r="V64" s="47">
        <v>127016.75</v>
      </c>
      <c r="W64" s="47">
        <v>208322.52</v>
      </c>
      <c r="X64" s="47">
        <v>0</v>
      </c>
      <c r="Y64" s="47">
        <v>0</v>
      </c>
      <c r="Z64" s="47">
        <v>3571.58</v>
      </c>
      <c r="AA64" s="47">
        <v>1140.49</v>
      </c>
      <c r="AB64" s="47">
        <v>0</v>
      </c>
      <c r="AC64" s="47">
        <v>33423.9</v>
      </c>
      <c r="AD64" s="47">
        <v>0</v>
      </c>
      <c r="AE64" s="47">
        <v>67106.899999999994</v>
      </c>
      <c r="AF64" s="47">
        <v>16814.080000000002</v>
      </c>
    </row>
    <row r="65" spans="1:32" outlineLevel="2">
      <c r="A65" s="40">
        <v>3</v>
      </c>
      <c r="B65" s="40">
        <v>82</v>
      </c>
      <c r="C65" s="40" t="s">
        <v>356</v>
      </c>
      <c r="D65" s="41">
        <v>18837.990000000002</v>
      </c>
      <c r="E65" s="46">
        <v>0</v>
      </c>
      <c r="F65" s="46">
        <v>0</v>
      </c>
      <c r="G65" s="47">
        <v>0</v>
      </c>
      <c r="H65" s="41">
        <v>234157.92</v>
      </c>
      <c r="I65" s="41">
        <v>0</v>
      </c>
      <c r="J65" s="43">
        <v>-47039.08</v>
      </c>
      <c r="K65" s="41">
        <v>0</v>
      </c>
      <c r="L65" s="41">
        <v>0</v>
      </c>
      <c r="M65" s="41">
        <v>0</v>
      </c>
      <c r="N65" s="41">
        <v>0</v>
      </c>
      <c r="O65" s="41">
        <v>27280.83</v>
      </c>
      <c r="P65" s="41">
        <v>98774.66</v>
      </c>
      <c r="Q65" s="43"/>
      <c r="R65" s="41">
        <v>0</v>
      </c>
      <c r="S65" s="41">
        <v>0</v>
      </c>
      <c r="T65" s="41">
        <v>0</v>
      </c>
      <c r="U65" s="47">
        <v>0</v>
      </c>
      <c r="V65" s="47">
        <v>122557.43</v>
      </c>
      <c r="W65" s="47">
        <v>301328.59000000003</v>
      </c>
      <c r="X65" s="47">
        <v>0</v>
      </c>
      <c r="Y65" s="47">
        <v>0</v>
      </c>
      <c r="Z65" s="47">
        <v>898.8</v>
      </c>
      <c r="AA65" s="47">
        <v>0</v>
      </c>
      <c r="AB65" s="47">
        <v>0</v>
      </c>
      <c r="AC65" s="47">
        <v>45331</v>
      </c>
      <c r="AD65" s="47">
        <v>0</v>
      </c>
      <c r="AE65" s="47">
        <v>93515</v>
      </c>
      <c r="AF65" s="47">
        <v>22364.16</v>
      </c>
    </row>
    <row r="66" spans="1:32" outlineLevel="2">
      <c r="A66" s="40">
        <v>3</v>
      </c>
      <c r="B66" s="40">
        <v>85</v>
      </c>
      <c r="C66" s="40" t="s">
        <v>340</v>
      </c>
      <c r="D66" s="41">
        <v>149145.84</v>
      </c>
      <c r="E66" s="46">
        <v>0</v>
      </c>
      <c r="F66" s="46">
        <v>0</v>
      </c>
      <c r="G66" s="47">
        <v>0</v>
      </c>
      <c r="H66" s="41">
        <v>2154795.41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96278.11</v>
      </c>
      <c r="P66" s="41">
        <v>321921.67</v>
      </c>
      <c r="Q66" s="41">
        <v>0</v>
      </c>
      <c r="R66" s="41">
        <v>0</v>
      </c>
      <c r="S66" s="41">
        <v>0</v>
      </c>
      <c r="T66" s="41">
        <v>0</v>
      </c>
      <c r="U66" s="47">
        <v>0</v>
      </c>
      <c r="V66" s="47">
        <v>481394.07</v>
      </c>
      <c r="W66" s="47">
        <v>920531.19</v>
      </c>
      <c r="X66" s="47">
        <v>0</v>
      </c>
      <c r="Y66" s="47">
        <v>0</v>
      </c>
      <c r="Z66" s="47">
        <v>2765.32</v>
      </c>
      <c r="AA66" s="47">
        <v>0</v>
      </c>
      <c r="AB66" s="47">
        <v>0</v>
      </c>
      <c r="AC66" s="47">
        <v>334473.15999999997</v>
      </c>
      <c r="AD66" s="47">
        <v>0</v>
      </c>
      <c r="AE66" s="47">
        <v>727345.32</v>
      </c>
      <c r="AF66" s="47">
        <v>79552.990000000005</v>
      </c>
    </row>
    <row r="67" spans="1:32" outlineLevel="2">
      <c r="A67" s="40">
        <v>3</v>
      </c>
      <c r="B67" s="40">
        <v>90</v>
      </c>
      <c r="C67" s="40" t="s">
        <v>343</v>
      </c>
      <c r="D67" s="41">
        <v>74067.839999999997</v>
      </c>
      <c r="E67" s="46">
        <v>0</v>
      </c>
      <c r="F67" s="46">
        <v>0</v>
      </c>
      <c r="G67" s="47">
        <v>0</v>
      </c>
      <c r="H67" s="41">
        <v>1754792.32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330718.09999999998</v>
      </c>
      <c r="P67" s="41">
        <v>764009.14</v>
      </c>
      <c r="Q67" s="41">
        <v>0</v>
      </c>
      <c r="R67" s="41">
        <v>0</v>
      </c>
      <c r="S67" s="41">
        <v>0</v>
      </c>
      <c r="T67" s="41">
        <v>0</v>
      </c>
      <c r="U67" s="47">
        <v>0</v>
      </c>
      <c r="V67" s="47">
        <v>1510739.32</v>
      </c>
      <c r="W67" s="47">
        <v>2333349.41</v>
      </c>
      <c r="X67" s="47">
        <v>0</v>
      </c>
      <c r="Y67" s="47">
        <v>0</v>
      </c>
      <c r="Z67" s="47">
        <v>7576.96</v>
      </c>
      <c r="AA67" s="47">
        <v>0</v>
      </c>
      <c r="AB67" s="47">
        <v>0</v>
      </c>
      <c r="AC67" s="47">
        <v>342971.2</v>
      </c>
      <c r="AD67" s="47">
        <v>0</v>
      </c>
      <c r="AE67" s="47">
        <v>707528</v>
      </c>
      <c r="AF67" s="47">
        <v>192143.6</v>
      </c>
    </row>
    <row r="68" spans="1:32" outlineLevel="2">
      <c r="A68" s="40">
        <v>3</v>
      </c>
      <c r="B68" s="40">
        <v>91</v>
      </c>
      <c r="C68" s="40" t="s">
        <v>357</v>
      </c>
      <c r="D68" s="41">
        <v>0</v>
      </c>
      <c r="E68" s="46">
        <v>0</v>
      </c>
      <c r="F68" s="46">
        <v>0</v>
      </c>
      <c r="G68" s="47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</row>
    <row r="69" spans="1:32" outlineLevel="2">
      <c r="A69" s="40">
        <v>3</v>
      </c>
      <c r="B69" s="40">
        <v>164</v>
      </c>
      <c r="C69" s="40" t="s">
        <v>344</v>
      </c>
      <c r="D69" s="41">
        <v>1821.41</v>
      </c>
      <c r="E69" s="46">
        <v>0</v>
      </c>
      <c r="F69" s="46">
        <v>0</v>
      </c>
      <c r="G69" s="47">
        <v>2534.29</v>
      </c>
      <c r="H69" s="41">
        <v>447070.35</v>
      </c>
      <c r="I69" s="41">
        <v>102672.81</v>
      </c>
      <c r="J69" s="41">
        <v>0</v>
      </c>
      <c r="K69" s="41">
        <v>-8592.08</v>
      </c>
      <c r="L69" s="41">
        <v>0</v>
      </c>
      <c r="M69" s="41">
        <v>0</v>
      </c>
      <c r="N69" s="41">
        <v>0</v>
      </c>
      <c r="O69" s="41">
        <v>64091.77</v>
      </c>
      <c r="P69" s="41">
        <v>183487.28</v>
      </c>
      <c r="Q69" s="41">
        <v>-140907.98000000001</v>
      </c>
      <c r="R69" s="41">
        <v>0</v>
      </c>
      <c r="S69" s="41">
        <v>0</v>
      </c>
      <c r="T69" s="41">
        <v>0</v>
      </c>
      <c r="U69" s="47">
        <v>0</v>
      </c>
      <c r="V69" s="47">
        <v>358870.25</v>
      </c>
      <c r="W69" s="47">
        <v>587257.21</v>
      </c>
      <c r="X69" s="47">
        <v>0</v>
      </c>
      <c r="Y69" s="47">
        <v>0</v>
      </c>
      <c r="Z69" s="47">
        <v>13108.91</v>
      </c>
      <c r="AA69" s="47">
        <v>8715.69</v>
      </c>
      <c r="AB69" s="47">
        <v>0</v>
      </c>
      <c r="AC69" s="47">
        <v>55816.95</v>
      </c>
      <c r="AD69" s="47">
        <v>0</v>
      </c>
      <c r="AE69" s="47">
        <v>121953</v>
      </c>
      <c r="AF69" s="47">
        <v>53766.86</v>
      </c>
    </row>
    <row r="70" spans="1:32" outlineLevel="2">
      <c r="A70" s="40">
        <v>3</v>
      </c>
      <c r="B70" s="40">
        <v>165</v>
      </c>
      <c r="C70" s="40" t="s">
        <v>345</v>
      </c>
      <c r="D70" s="41">
        <v>2504.25</v>
      </c>
      <c r="E70" s="46">
        <v>0</v>
      </c>
      <c r="F70" s="46">
        <v>0</v>
      </c>
      <c r="G70" s="47">
        <v>0</v>
      </c>
      <c r="H70" s="41">
        <v>232517.13</v>
      </c>
      <c r="I70" s="41">
        <v>53287.38</v>
      </c>
      <c r="J70" s="41">
        <v>0</v>
      </c>
      <c r="K70" s="41">
        <v>-7166.77</v>
      </c>
      <c r="L70" s="41">
        <v>0</v>
      </c>
      <c r="M70" s="41">
        <v>0</v>
      </c>
      <c r="N70" s="41">
        <v>0</v>
      </c>
      <c r="O70" s="41">
        <v>29315.19</v>
      </c>
      <c r="P70" s="41">
        <v>86229.94</v>
      </c>
      <c r="Q70" s="41">
        <v>0</v>
      </c>
      <c r="R70" s="41">
        <v>0</v>
      </c>
      <c r="S70" s="41">
        <v>0</v>
      </c>
      <c r="T70" s="41">
        <v>0</v>
      </c>
      <c r="U70" s="47">
        <v>0</v>
      </c>
      <c r="V70" s="47">
        <v>177267.03</v>
      </c>
      <c r="W70" s="47">
        <v>297963.90000000002</v>
      </c>
      <c r="X70" s="47">
        <v>0</v>
      </c>
      <c r="Y70" s="47">
        <v>0</v>
      </c>
      <c r="Z70" s="47">
        <v>5189.3</v>
      </c>
      <c r="AA70" s="47">
        <v>1645.96</v>
      </c>
      <c r="AB70" s="47">
        <v>0</v>
      </c>
      <c r="AC70" s="47">
        <v>31412.79</v>
      </c>
      <c r="AD70" s="47">
        <v>0</v>
      </c>
      <c r="AE70" s="47">
        <v>63069.09</v>
      </c>
      <c r="AF70" s="47">
        <v>23925.439999999999</v>
      </c>
    </row>
    <row r="71" spans="1:32" outlineLevel="2">
      <c r="A71" s="40">
        <v>3</v>
      </c>
      <c r="B71" s="40">
        <v>168</v>
      </c>
      <c r="C71" s="40" t="s">
        <v>346</v>
      </c>
      <c r="D71" s="41">
        <v>0</v>
      </c>
      <c r="E71" s="46">
        <v>0</v>
      </c>
      <c r="F71" s="46">
        <v>0</v>
      </c>
      <c r="G71" s="47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</row>
    <row r="72" spans="1:32" outlineLevel="2">
      <c r="A72" s="40">
        <v>3</v>
      </c>
      <c r="B72" s="40">
        <v>170</v>
      </c>
      <c r="C72" s="40" t="s">
        <v>347</v>
      </c>
      <c r="D72" s="41">
        <v>4321.2700000000004</v>
      </c>
      <c r="E72" s="46">
        <v>0</v>
      </c>
      <c r="F72" s="46">
        <v>0</v>
      </c>
      <c r="G72" s="47">
        <v>0</v>
      </c>
      <c r="H72" s="41">
        <v>88375.23</v>
      </c>
      <c r="I72" s="41">
        <v>20013.099999999999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21371.19</v>
      </c>
      <c r="P72" s="41">
        <v>39315.879999999997</v>
      </c>
      <c r="Q72" s="41">
        <v>0</v>
      </c>
      <c r="R72" s="41">
        <v>0</v>
      </c>
      <c r="S72" s="41">
        <v>0</v>
      </c>
      <c r="T72" s="41">
        <v>0</v>
      </c>
      <c r="U72" s="47">
        <v>0</v>
      </c>
      <c r="V72" s="47">
        <v>65252.04</v>
      </c>
      <c r="W72" s="47">
        <v>106348.04</v>
      </c>
      <c r="X72" s="47">
        <v>0</v>
      </c>
      <c r="Y72" s="47">
        <v>0</v>
      </c>
      <c r="Z72" s="47">
        <v>2540.46</v>
      </c>
      <c r="AA72" s="47">
        <v>1589.46</v>
      </c>
      <c r="AB72" s="47">
        <v>0</v>
      </c>
      <c r="AC72" s="47">
        <v>10264.82</v>
      </c>
      <c r="AD72" s="47">
        <v>0</v>
      </c>
      <c r="AE72" s="47">
        <v>21977.360000000001</v>
      </c>
      <c r="AF72" s="47">
        <v>9813.59</v>
      </c>
    </row>
    <row r="73" spans="1:32" outlineLevel="2">
      <c r="A73" s="40">
        <v>3</v>
      </c>
      <c r="B73" s="40">
        <v>264</v>
      </c>
      <c r="C73" s="40" t="s">
        <v>348</v>
      </c>
      <c r="D73" s="41">
        <v>4237.92</v>
      </c>
      <c r="E73" s="46">
        <v>0</v>
      </c>
      <c r="F73" s="46">
        <v>0</v>
      </c>
      <c r="G73" s="47">
        <v>0</v>
      </c>
      <c r="H73" s="41">
        <v>465830.74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32521.69</v>
      </c>
      <c r="P73" s="41">
        <v>235949.99</v>
      </c>
      <c r="Q73" s="41">
        <v>0</v>
      </c>
      <c r="R73" s="41">
        <v>0</v>
      </c>
      <c r="S73" s="41">
        <v>0</v>
      </c>
      <c r="T73" s="41">
        <v>0</v>
      </c>
      <c r="U73" s="47">
        <v>0</v>
      </c>
      <c r="V73" s="47">
        <v>40296.870000000003</v>
      </c>
      <c r="W73" s="47">
        <v>599640.06999999995</v>
      </c>
      <c r="X73" s="47">
        <v>0</v>
      </c>
      <c r="Y73" s="47">
        <v>0</v>
      </c>
      <c r="Z73" s="47">
        <v>8804.7999999999993</v>
      </c>
      <c r="AA73" s="47">
        <v>5900.33</v>
      </c>
      <c r="AB73" s="47">
        <v>0</v>
      </c>
      <c r="AC73" s="47">
        <v>61201.7</v>
      </c>
      <c r="AD73" s="47">
        <v>0</v>
      </c>
      <c r="AE73" s="47">
        <v>133718</v>
      </c>
      <c r="AF73" s="47">
        <v>36200.19</v>
      </c>
    </row>
    <row r="74" spans="1:32" outlineLevel="2">
      <c r="A74" s="40">
        <v>3</v>
      </c>
      <c r="B74" s="40">
        <v>265</v>
      </c>
      <c r="C74" s="40" t="s">
        <v>349</v>
      </c>
      <c r="D74" s="41">
        <v>2504.25</v>
      </c>
      <c r="E74" s="46">
        <v>0</v>
      </c>
      <c r="F74" s="46">
        <v>0</v>
      </c>
      <c r="G74" s="47">
        <v>0</v>
      </c>
      <c r="H74" s="41">
        <v>332431.53999999998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2469.58</v>
      </c>
      <c r="P74" s="41">
        <v>176414.93</v>
      </c>
      <c r="Q74" s="41">
        <v>0</v>
      </c>
      <c r="R74" s="41">
        <v>0</v>
      </c>
      <c r="S74" s="41">
        <v>0</v>
      </c>
      <c r="T74" s="41">
        <v>0</v>
      </c>
      <c r="U74" s="47">
        <v>0</v>
      </c>
      <c r="V74" s="47">
        <v>3554.13</v>
      </c>
      <c r="W74" s="47">
        <v>483202.16</v>
      </c>
      <c r="X74" s="47">
        <v>0</v>
      </c>
      <c r="Y74" s="47">
        <v>0</v>
      </c>
      <c r="Z74" s="47">
        <v>4664.34</v>
      </c>
      <c r="AA74" s="47">
        <v>1523.24</v>
      </c>
      <c r="AB74" s="47">
        <v>0</v>
      </c>
      <c r="AC74" s="47">
        <v>47150.79</v>
      </c>
      <c r="AD74" s="47">
        <v>0</v>
      </c>
      <c r="AE74" s="47">
        <v>94667.09</v>
      </c>
      <c r="AF74" s="47">
        <v>23685.14</v>
      </c>
    </row>
    <row r="75" spans="1:32" outlineLevel="2">
      <c r="A75" s="40">
        <v>3</v>
      </c>
      <c r="B75" s="40">
        <v>270</v>
      </c>
      <c r="C75" s="40" t="s">
        <v>350</v>
      </c>
      <c r="D75" s="41">
        <v>17380.560000000001</v>
      </c>
      <c r="E75" s="46">
        <v>0</v>
      </c>
      <c r="F75" s="46">
        <v>0</v>
      </c>
      <c r="G75" s="47">
        <v>0</v>
      </c>
      <c r="H75" s="41">
        <v>267015.87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19168.84</v>
      </c>
      <c r="P75" s="41">
        <v>179309.02</v>
      </c>
      <c r="Q75" s="41">
        <v>0</v>
      </c>
      <c r="R75" s="41">
        <v>0</v>
      </c>
      <c r="S75" s="41">
        <v>0</v>
      </c>
      <c r="T75" s="41">
        <v>0</v>
      </c>
      <c r="U75" s="47">
        <v>0</v>
      </c>
      <c r="V75" s="47">
        <v>16465.580000000002</v>
      </c>
      <c r="W75" s="47">
        <v>338727.26</v>
      </c>
      <c r="X75" s="47">
        <v>0</v>
      </c>
      <c r="Y75" s="47">
        <v>0</v>
      </c>
      <c r="Z75" s="47">
        <v>5248.7</v>
      </c>
      <c r="AA75" s="47">
        <v>3278.35</v>
      </c>
      <c r="AB75" s="47">
        <v>0</v>
      </c>
      <c r="AC75" s="47">
        <v>36477.94</v>
      </c>
      <c r="AD75" s="47">
        <v>0</v>
      </c>
      <c r="AE75" s="47">
        <v>77641.119999999995</v>
      </c>
      <c r="AF75" s="47">
        <v>20323.16</v>
      </c>
    </row>
    <row r="76" spans="1:32" outlineLevel="2">
      <c r="A76" s="40">
        <v>3</v>
      </c>
      <c r="B76" s="40">
        <v>364</v>
      </c>
      <c r="C76" s="40" t="s">
        <v>351</v>
      </c>
      <c r="D76" s="41">
        <v>703.72</v>
      </c>
      <c r="E76" s="46">
        <v>0</v>
      </c>
      <c r="F76" s="46">
        <v>0</v>
      </c>
      <c r="G76" s="47">
        <v>0</v>
      </c>
      <c r="H76" s="41">
        <v>7020.7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1124.56</v>
      </c>
      <c r="P76" s="41">
        <v>5288.54</v>
      </c>
      <c r="Q76" s="41">
        <v>0</v>
      </c>
      <c r="R76" s="41">
        <v>0</v>
      </c>
      <c r="S76" s="41">
        <v>0</v>
      </c>
      <c r="T76" s="41">
        <v>0</v>
      </c>
      <c r="U76" s="47">
        <v>0</v>
      </c>
      <c r="V76" s="47">
        <v>2060.0700000000002</v>
      </c>
      <c r="W76" s="47">
        <v>14749.73</v>
      </c>
      <c r="X76" s="47">
        <v>0</v>
      </c>
      <c r="Y76" s="47">
        <v>0</v>
      </c>
      <c r="Z76" s="47">
        <v>252.1</v>
      </c>
      <c r="AA76" s="47">
        <v>166.9</v>
      </c>
      <c r="AB76" s="47">
        <v>0</v>
      </c>
      <c r="AC76" s="47">
        <v>968.66</v>
      </c>
      <c r="AD76" s="47">
        <v>0</v>
      </c>
      <c r="AE76" s="47">
        <v>2116.4</v>
      </c>
      <c r="AF76" s="47">
        <v>1073.42</v>
      </c>
    </row>
    <row r="77" spans="1:32" outlineLevel="2">
      <c r="A77" s="40">
        <v>3</v>
      </c>
      <c r="B77" s="40">
        <v>365</v>
      </c>
      <c r="C77" s="40" t="s">
        <v>352</v>
      </c>
      <c r="D77" s="41">
        <v>2715.24</v>
      </c>
      <c r="E77" s="46">
        <v>0</v>
      </c>
      <c r="F77" s="46">
        <v>0</v>
      </c>
      <c r="G77" s="47">
        <v>0</v>
      </c>
      <c r="H77" s="41">
        <v>131152.06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14999.04</v>
      </c>
      <c r="P77" s="41">
        <v>20786.560000000001</v>
      </c>
      <c r="Q77" s="41">
        <v>0</v>
      </c>
      <c r="R77" s="41">
        <v>0</v>
      </c>
      <c r="S77" s="41">
        <v>0</v>
      </c>
      <c r="T77" s="41">
        <v>0</v>
      </c>
      <c r="U77" s="47">
        <v>0</v>
      </c>
      <c r="V77" s="47">
        <v>29543.9</v>
      </c>
      <c r="W77" s="47">
        <v>62604.639999999999</v>
      </c>
      <c r="X77" s="47">
        <v>0</v>
      </c>
      <c r="Y77" s="47">
        <v>0</v>
      </c>
      <c r="Z77" s="47">
        <v>993.7</v>
      </c>
      <c r="AA77" s="47">
        <v>324.45</v>
      </c>
      <c r="AB77" s="47">
        <v>0</v>
      </c>
      <c r="AC77" s="47">
        <v>18615.990000000002</v>
      </c>
      <c r="AD77" s="47">
        <v>0</v>
      </c>
      <c r="AE77" s="47">
        <v>37376.29</v>
      </c>
      <c r="AF77" s="47">
        <v>4724.34</v>
      </c>
    </row>
    <row r="78" spans="1:32" outlineLevel="2">
      <c r="A78" s="40">
        <v>3</v>
      </c>
      <c r="B78" s="40">
        <v>370</v>
      </c>
      <c r="C78" s="40" t="s">
        <v>353</v>
      </c>
      <c r="D78" s="41">
        <v>720.1</v>
      </c>
      <c r="E78" s="46">
        <v>0</v>
      </c>
      <c r="F78" s="46">
        <v>0</v>
      </c>
      <c r="G78" s="47">
        <v>0</v>
      </c>
      <c r="H78" s="41">
        <v>21415.56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1959.65</v>
      </c>
      <c r="P78" s="41">
        <v>10719.55</v>
      </c>
      <c r="Q78" s="41">
        <v>0</v>
      </c>
      <c r="R78" s="41">
        <v>0</v>
      </c>
      <c r="S78" s="41">
        <v>0</v>
      </c>
      <c r="T78" s="41">
        <v>0</v>
      </c>
      <c r="U78" s="47">
        <v>0</v>
      </c>
      <c r="V78" s="47">
        <v>2314.3000000000002</v>
      </c>
      <c r="W78" s="47">
        <v>22344.27</v>
      </c>
      <c r="X78" s="47">
        <v>0</v>
      </c>
      <c r="Y78" s="47">
        <v>0</v>
      </c>
      <c r="Z78" s="47">
        <v>410.3</v>
      </c>
      <c r="AA78" s="47">
        <v>258.87</v>
      </c>
      <c r="AB78" s="47">
        <v>0</v>
      </c>
      <c r="AC78" s="47">
        <v>2883.05</v>
      </c>
      <c r="AD78" s="47">
        <v>0</v>
      </c>
      <c r="AE78" s="47">
        <v>6136.4</v>
      </c>
      <c r="AF78" s="47">
        <v>1592.35</v>
      </c>
    </row>
    <row r="79" spans="1:32" outlineLevel="2">
      <c r="A79" s="40">
        <v>3</v>
      </c>
      <c r="B79" s="40">
        <v>853</v>
      </c>
      <c r="C79" s="40" t="s">
        <v>354</v>
      </c>
      <c r="D79" s="41">
        <v>4815.84</v>
      </c>
      <c r="E79" s="46">
        <v>0</v>
      </c>
      <c r="F79" s="46">
        <v>0</v>
      </c>
      <c r="G79" s="47">
        <v>0</v>
      </c>
      <c r="H79" s="41">
        <v>267147.12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15803.74</v>
      </c>
      <c r="P79" s="41">
        <v>38456.449999999997</v>
      </c>
      <c r="Q79" s="41">
        <v>0</v>
      </c>
      <c r="R79" s="41">
        <v>0</v>
      </c>
      <c r="S79" s="41">
        <v>0</v>
      </c>
      <c r="T79" s="41">
        <v>0</v>
      </c>
      <c r="U79" s="47">
        <v>0</v>
      </c>
      <c r="V79" s="47">
        <v>77408.55</v>
      </c>
      <c r="W79" s="47">
        <v>107412.37</v>
      </c>
      <c r="X79" s="47">
        <v>0</v>
      </c>
      <c r="Y79" s="47">
        <v>0</v>
      </c>
      <c r="Z79" s="47">
        <v>7019.51</v>
      </c>
      <c r="AA79" s="47">
        <v>3149.61</v>
      </c>
      <c r="AB79" s="47">
        <v>0</v>
      </c>
      <c r="AC79" s="47">
        <v>19871.78</v>
      </c>
      <c r="AD79" s="47">
        <v>0</v>
      </c>
      <c r="AE79" s="47">
        <v>45349.98</v>
      </c>
      <c r="AF79" s="47">
        <v>9626.16</v>
      </c>
    </row>
    <row r="80" spans="1:32" outlineLevel="1">
      <c r="A80" s="42" t="s">
        <v>358</v>
      </c>
      <c r="B80" s="40"/>
      <c r="C80" s="40"/>
      <c r="D80" s="41">
        <f t="shared" ref="D80:AF80" si="2">SUBTOTAL(9,D48:D79)</f>
        <v>1991153.3</v>
      </c>
      <c r="E80" s="46">
        <f t="shared" si="2"/>
        <v>95</v>
      </c>
      <c r="F80" s="46">
        <f t="shared" si="2"/>
        <v>91</v>
      </c>
      <c r="G80" s="47">
        <f t="shared" si="2"/>
        <v>12064.849999999999</v>
      </c>
      <c r="H80" s="41">
        <f t="shared" si="2"/>
        <v>36902104.350000009</v>
      </c>
      <c r="I80" s="41">
        <f t="shared" si="2"/>
        <v>175973.29</v>
      </c>
      <c r="J80" s="41">
        <f t="shared" si="2"/>
        <v>-245598.32</v>
      </c>
      <c r="K80" s="41">
        <f t="shared" si="2"/>
        <v>-209859.97999999998</v>
      </c>
      <c r="L80" s="41">
        <f t="shared" si="2"/>
        <v>8693619.4800000004</v>
      </c>
      <c r="M80" s="41">
        <f t="shared" si="2"/>
        <v>43250.57</v>
      </c>
      <c r="N80" s="41">
        <f t="shared" si="2"/>
        <v>0</v>
      </c>
      <c r="O80" s="41">
        <f t="shared" si="2"/>
        <v>5969298.9700000007</v>
      </c>
      <c r="P80" s="41">
        <f t="shared" si="2"/>
        <v>14977439.140000002</v>
      </c>
      <c r="Q80" s="41">
        <f t="shared" si="2"/>
        <v>-594793.94999999995</v>
      </c>
      <c r="R80" s="41">
        <f t="shared" si="2"/>
        <v>0</v>
      </c>
      <c r="S80" s="41">
        <f t="shared" si="2"/>
        <v>0</v>
      </c>
      <c r="T80" s="41">
        <f t="shared" si="2"/>
        <v>-4858</v>
      </c>
      <c r="U80" s="47">
        <f t="shared" si="2"/>
        <v>13217110.770000001</v>
      </c>
      <c r="V80" s="47">
        <f t="shared" si="2"/>
        <v>29528426.749999996</v>
      </c>
      <c r="W80" s="47">
        <f t="shared" si="2"/>
        <v>50123866.460000008</v>
      </c>
      <c r="X80" s="47">
        <f t="shared" si="2"/>
        <v>0</v>
      </c>
      <c r="Y80" s="47">
        <f t="shared" si="2"/>
        <v>0</v>
      </c>
      <c r="Z80" s="47">
        <f t="shared" si="2"/>
        <v>708330.3899999999</v>
      </c>
      <c r="AA80" s="47">
        <f t="shared" si="2"/>
        <v>288564.14</v>
      </c>
      <c r="AB80" s="47">
        <f t="shared" si="2"/>
        <v>0</v>
      </c>
      <c r="AC80" s="47">
        <f t="shared" si="2"/>
        <v>8386545.4200000009</v>
      </c>
      <c r="AD80" s="47">
        <f t="shared" si="2"/>
        <v>0</v>
      </c>
      <c r="AE80" s="47">
        <f t="shared" si="2"/>
        <v>16951326.579999998</v>
      </c>
      <c r="AF80" s="47">
        <f t="shared" si="2"/>
        <v>4647898.5399999991</v>
      </c>
    </row>
    <row r="81" spans="1:32" outlineLevel="2">
      <c r="A81" s="40">
        <v>4</v>
      </c>
      <c r="B81" s="40">
        <v>80</v>
      </c>
      <c r="C81" s="40" t="s">
        <v>359</v>
      </c>
      <c r="D81" s="41">
        <v>138696.29999999999</v>
      </c>
      <c r="E81" s="46">
        <v>0</v>
      </c>
      <c r="F81" s="46">
        <v>0</v>
      </c>
      <c r="G81" s="47">
        <v>0</v>
      </c>
      <c r="H81" s="41">
        <v>2239198.81</v>
      </c>
      <c r="I81" s="41">
        <v>0</v>
      </c>
      <c r="J81" s="41">
        <v>0</v>
      </c>
      <c r="K81" s="41">
        <v>0</v>
      </c>
      <c r="L81" s="41">
        <v>1447389.95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7">
        <v>2986283.87</v>
      </c>
      <c r="V81" s="47">
        <v>0</v>
      </c>
      <c r="W81" s="47">
        <v>0</v>
      </c>
      <c r="X81" s="47">
        <v>0</v>
      </c>
      <c r="Y81" s="47">
        <v>0</v>
      </c>
      <c r="Z81" s="47">
        <v>48524.07</v>
      </c>
      <c r="AA81" s="47">
        <v>27232.09</v>
      </c>
      <c r="AB81" s="47">
        <v>0</v>
      </c>
      <c r="AC81" s="47">
        <v>265843.94</v>
      </c>
      <c r="AD81" s="47">
        <v>0</v>
      </c>
      <c r="AE81" s="47">
        <v>591205.18000000005</v>
      </c>
      <c r="AF81" s="47">
        <v>166357.81</v>
      </c>
    </row>
    <row r="82" spans="1:32" outlineLevel="2">
      <c r="A82" s="40">
        <v>4</v>
      </c>
      <c r="B82" s="40">
        <v>86</v>
      </c>
      <c r="C82" s="40" t="s">
        <v>341</v>
      </c>
      <c r="D82" s="41">
        <v>0</v>
      </c>
      <c r="E82" s="46">
        <v>0</v>
      </c>
      <c r="F82" s="46">
        <v>0</v>
      </c>
      <c r="G82" s="47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1389334.92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7">
        <v>1018132.99</v>
      </c>
      <c r="V82" s="47">
        <v>0</v>
      </c>
      <c r="W82" s="47">
        <v>0</v>
      </c>
      <c r="X82" s="47">
        <v>0</v>
      </c>
      <c r="Y82" s="47">
        <v>0</v>
      </c>
      <c r="Z82" s="47">
        <v>10679.2</v>
      </c>
      <c r="AA82" s="47">
        <v>3398.58</v>
      </c>
      <c r="AB82" s="47">
        <v>0</v>
      </c>
      <c r="AC82" s="47">
        <v>80187.09</v>
      </c>
      <c r="AD82" s="47">
        <v>20.6</v>
      </c>
      <c r="AE82" s="47">
        <v>163687.21</v>
      </c>
      <c r="AF82" s="47">
        <v>46704.89</v>
      </c>
    </row>
    <row r="83" spans="1:32" outlineLevel="2">
      <c r="A83" s="40">
        <v>4</v>
      </c>
      <c r="B83" s="40">
        <v>87</v>
      </c>
      <c r="C83" s="40" t="s">
        <v>342</v>
      </c>
      <c r="D83" s="41">
        <v>0</v>
      </c>
      <c r="E83" s="46">
        <v>0</v>
      </c>
      <c r="F83" s="46">
        <v>0</v>
      </c>
      <c r="G83" s="47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52987491.960000001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7">
        <v>12527542.460000001</v>
      </c>
      <c r="V83" s="47">
        <v>0</v>
      </c>
      <c r="W83" s="47">
        <v>0</v>
      </c>
      <c r="X83" s="47">
        <v>0</v>
      </c>
      <c r="Y83" s="47">
        <v>0</v>
      </c>
      <c r="Z83" s="47">
        <v>2198973.35</v>
      </c>
      <c r="AA83" s="47">
        <v>995282.65</v>
      </c>
      <c r="AB83" s="47">
        <v>0</v>
      </c>
      <c r="AC83" s="47">
        <v>709449.62</v>
      </c>
      <c r="AD83" s="47">
        <v>-2007.67</v>
      </c>
      <c r="AE83" s="47">
        <v>660016.43999999994</v>
      </c>
      <c r="AF83" s="47">
        <v>290496.62</v>
      </c>
    </row>
    <row r="84" spans="1:32" outlineLevel="1">
      <c r="A84" s="42" t="s">
        <v>360</v>
      </c>
      <c r="B84" s="40"/>
      <c r="C84" s="40"/>
      <c r="D84" s="41">
        <f t="shared" ref="D84:AF84" si="3">SUBTOTAL(9,D81:D83)</f>
        <v>138696.29999999999</v>
      </c>
      <c r="E84" s="46">
        <f t="shared" si="3"/>
        <v>0</v>
      </c>
      <c r="F84" s="46">
        <f t="shared" si="3"/>
        <v>0</v>
      </c>
      <c r="G84" s="47">
        <f t="shared" si="3"/>
        <v>0</v>
      </c>
      <c r="H84" s="41">
        <f t="shared" si="3"/>
        <v>2239198.81</v>
      </c>
      <c r="I84" s="41">
        <f t="shared" si="3"/>
        <v>0</v>
      </c>
      <c r="J84" s="41">
        <f t="shared" si="3"/>
        <v>0</v>
      </c>
      <c r="K84" s="41">
        <f t="shared" si="3"/>
        <v>0</v>
      </c>
      <c r="L84" s="41">
        <f t="shared" si="3"/>
        <v>1447389.95</v>
      </c>
      <c r="M84" s="41">
        <f t="shared" si="3"/>
        <v>0</v>
      </c>
      <c r="N84" s="41">
        <f t="shared" si="3"/>
        <v>54376826.880000003</v>
      </c>
      <c r="O84" s="41">
        <f t="shared" si="3"/>
        <v>0</v>
      </c>
      <c r="P84" s="41">
        <f t="shared" si="3"/>
        <v>0</v>
      </c>
      <c r="Q84" s="41">
        <f t="shared" si="3"/>
        <v>0</v>
      </c>
      <c r="R84" s="41">
        <f t="shared" si="3"/>
        <v>0</v>
      </c>
      <c r="S84" s="41">
        <f t="shared" si="3"/>
        <v>0</v>
      </c>
      <c r="T84" s="41">
        <f t="shared" si="3"/>
        <v>0</v>
      </c>
      <c r="U84" s="47">
        <f t="shared" si="3"/>
        <v>16531959.32</v>
      </c>
      <c r="V84" s="47">
        <f t="shared" si="3"/>
        <v>0</v>
      </c>
      <c r="W84" s="47">
        <f t="shared" si="3"/>
        <v>0</v>
      </c>
      <c r="X84" s="47">
        <f t="shared" si="3"/>
        <v>0</v>
      </c>
      <c r="Y84" s="47">
        <f t="shared" si="3"/>
        <v>0</v>
      </c>
      <c r="Z84" s="47">
        <f t="shared" si="3"/>
        <v>2258176.62</v>
      </c>
      <c r="AA84" s="47">
        <f t="shared" si="3"/>
        <v>1025913.3200000001</v>
      </c>
      <c r="AB84" s="47">
        <f t="shared" si="3"/>
        <v>0</v>
      </c>
      <c r="AC84" s="47">
        <f t="shared" si="3"/>
        <v>1055480.6499999999</v>
      </c>
      <c r="AD84" s="47">
        <f t="shared" si="3"/>
        <v>-1987.0700000000002</v>
      </c>
      <c r="AE84" s="47">
        <f t="shared" si="3"/>
        <v>1414908.83</v>
      </c>
      <c r="AF84" s="47">
        <f t="shared" si="3"/>
        <v>503559.32</v>
      </c>
    </row>
    <row r="85" spans="1:32" outlineLevel="2">
      <c r="A85" s="40">
        <v>5</v>
      </c>
      <c r="B85" s="40">
        <v>19</v>
      </c>
      <c r="C85" s="40" t="s">
        <v>361</v>
      </c>
      <c r="D85" s="41">
        <v>244376.93</v>
      </c>
      <c r="E85" s="46">
        <v>0</v>
      </c>
      <c r="F85" s="46">
        <v>0</v>
      </c>
      <c r="G85" s="47">
        <v>0</v>
      </c>
      <c r="H85" s="41">
        <v>0</v>
      </c>
      <c r="I85" s="41">
        <v>0</v>
      </c>
      <c r="J85" s="41">
        <v>0</v>
      </c>
      <c r="K85" s="41">
        <v>0</v>
      </c>
      <c r="L85" s="41">
        <v>728248.64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7">
        <v>369110.61</v>
      </c>
      <c r="V85" s="47">
        <v>0</v>
      </c>
      <c r="W85" s="47">
        <v>0</v>
      </c>
      <c r="X85" s="47">
        <v>0</v>
      </c>
      <c r="Y85" s="47">
        <v>0</v>
      </c>
      <c r="Z85" s="47">
        <v>33713.17</v>
      </c>
      <c r="AA85" s="47">
        <v>16242.96</v>
      </c>
      <c r="AB85" s="47">
        <v>0</v>
      </c>
      <c r="AC85" s="47">
        <v>30806.19</v>
      </c>
      <c r="AD85" s="47">
        <v>0</v>
      </c>
      <c r="AE85" s="47">
        <v>64216.31</v>
      </c>
      <c r="AF85" s="47">
        <v>19636.650000000001</v>
      </c>
    </row>
    <row r="86" spans="1:32" outlineLevel="2">
      <c r="A86" s="40">
        <v>5</v>
      </c>
      <c r="B86" s="40">
        <v>90</v>
      </c>
      <c r="C86" s="40" t="s">
        <v>343</v>
      </c>
      <c r="D86" s="41">
        <v>18516.96</v>
      </c>
      <c r="E86" s="46">
        <v>0</v>
      </c>
      <c r="F86" s="46">
        <v>0</v>
      </c>
      <c r="G86" s="47">
        <v>0</v>
      </c>
      <c r="H86" s="41">
        <v>190311.96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37422.269999999997</v>
      </c>
      <c r="P86" s="41">
        <v>76886.63</v>
      </c>
      <c r="Q86" s="41">
        <v>0</v>
      </c>
      <c r="R86" s="41">
        <v>0</v>
      </c>
      <c r="S86" s="41">
        <v>0</v>
      </c>
      <c r="T86" s="41">
        <v>0</v>
      </c>
      <c r="U86" s="47">
        <v>0</v>
      </c>
      <c r="V86" s="47">
        <v>170002.46</v>
      </c>
      <c r="W86" s="47">
        <v>233269.36</v>
      </c>
      <c r="X86" s="47">
        <v>0</v>
      </c>
      <c r="Y86" s="47">
        <v>0</v>
      </c>
      <c r="Z86" s="47">
        <v>805.17</v>
      </c>
      <c r="AA86" s="47">
        <v>0</v>
      </c>
      <c r="AB86" s="47">
        <v>0</v>
      </c>
      <c r="AC86" s="47">
        <v>37064.17</v>
      </c>
      <c r="AD86" s="47">
        <v>0</v>
      </c>
      <c r="AE86" s="47">
        <v>76461.05</v>
      </c>
      <c r="AF86" s="47">
        <v>19916.84</v>
      </c>
    </row>
    <row r="87" spans="1:32" outlineLevel="1">
      <c r="A87" s="42" t="s">
        <v>362</v>
      </c>
      <c r="B87" s="40"/>
      <c r="C87" s="40"/>
      <c r="D87" s="41">
        <f t="shared" ref="D87:AF87" si="4">SUBTOTAL(9,D85:D86)</f>
        <v>262893.89</v>
      </c>
      <c r="E87" s="46">
        <f t="shared" si="4"/>
        <v>0</v>
      </c>
      <c r="F87" s="46">
        <f t="shared" si="4"/>
        <v>0</v>
      </c>
      <c r="G87" s="47">
        <f t="shared" si="4"/>
        <v>0</v>
      </c>
      <c r="H87" s="41">
        <f t="shared" si="4"/>
        <v>190311.96</v>
      </c>
      <c r="I87" s="41">
        <f t="shared" si="4"/>
        <v>0</v>
      </c>
      <c r="J87" s="41">
        <f t="shared" si="4"/>
        <v>0</v>
      </c>
      <c r="K87" s="41">
        <f t="shared" si="4"/>
        <v>0</v>
      </c>
      <c r="L87" s="41">
        <f t="shared" si="4"/>
        <v>728248.64</v>
      </c>
      <c r="M87" s="41">
        <f t="shared" si="4"/>
        <v>0</v>
      </c>
      <c r="N87" s="41">
        <f t="shared" si="4"/>
        <v>0</v>
      </c>
      <c r="O87" s="41">
        <f t="shared" si="4"/>
        <v>37422.269999999997</v>
      </c>
      <c r="P87" s="41">
        <f t="shared" si="4"/>
        <v>76886.63</v>
      </c>
      <c r="Q87" s="41">
        <f t="shared" si="4"/>
        <v>0</v>
      </c>
      <c r="R87" s="41">
        <f t="shared" si="4"/>
        <v>0</v>
      </c>
      <c r="S87" s="41">
        <f t="shared" si="4"/>
        <v>0</v>
      </c>
      <c r="T87" s="41">
        <f t="shared" si="4"/>
        <v>0</v>
      </c>
      <c r="U87" s="47">
        <f t="shared" si="4"/>
        <v>369110.61</v>
      </c>
      <c r="V87" s="47">
        <f t="shared" si="4"/>
        <v>170002.46</v>
      </c>
      <c r="W87" s="47">
        <f t="shared" si="4"/>
        <v>233269.36</v>
      </c>
      <c r="X87" s="47">
        <f t="shared" si="4"/>
        <v>0</v>
      </c>
      <c r="Y87" s="47">
        <f t="shared" si="4"/>
        <v>0</v>
      </c>
      <c r="Z87" s="47">
        <f t="shared" si="4"/>
        <v>34518.339999999997</v>
      </c>
      <c r="AA87" s="47">
        <f t="shared" si="4"/>
        <v>16242.96</v>
      </c>
      <c r="AB87" s="47">
        <f t="shared" si="4"/>
        <v>0</v>
      </c>
      <c r="AC87" s="47">
        <f t="shared" si="4"/>
        <v>67870.36</v>
      </c>
      <c r="AD87" s="47">
        <f t="shared" si="4"/>
        <v>0</v>
      </c>
      <c r="AE87" s="47">
        <f t="shared" si="4"/>
        <v>140677.35999999999</v>
      </c>
      <c r="AF87" s="47">
        <f t="shared" si="4"/>
        <v>39553.490000000005</v>
      </c>
    </row>
    <row r="88" spans="1:32">
      <c r="A88" s="42" t="s">
        <v>363</v>
      </c>
      <c r="B88" s="40"/>
      <c r="C88" s="40"/>
      <c r="D88" s="41">
        <f t="shared" ref="D88:AF88" si="5">SUBTOTAL(9,D6:D86)</f>
        <v>440086901.46000004</v>
      </c>
      <c r="E88" s="46">
        <f t="shared" si="5"/>
        <v>661770</v>
      </c>
      <c r="F88" s="46">
        <f t="shared" si="5"/>
        <v>589547.30000000005</v>
      </c>
      <c r="G88" s="47">
        <f t="shared" si="5"/>
        <v>693369.6</v>
      </c>
      <c r="H88" s="41">
        <f t="shared" si="5"/>
        <v>858408302.15999985</v>
      </c>
      <c r="I88" s="41">
        <f t="shared" si="5"/>
        <v>11491727.350000001</v>
      </c>
      <c r="J88" s="41">
        <f t="shared" si="5"/>
        <v>-732988.6</v>
      </c>
      <c r="K88" s="41">
        <f t="shared" si="5"/>
        <v>-922113.33000000042</v>
      </c>
      <c r="L88" s="41">
        <f t="shared" si="5"/>
        <v>3528138002.6999993</v>
      </c>
      <c r="M88" s="41">
        <f t="shared" si="5"/>
        <v>13679897.010000002</v>
      </c>
      <c r="N88" s="41">
        <f t="shared" si="5"/>
        <v>81052924.49000001</v>
      </c>
      <c r="O88" s="41">
        <f t="shared" si="5"/>
        <v>75358966.590000004</v>
      </c>
      <c r="P88" s="41">
        <f t="shared" si="5"/>
        <v>124876369.06999995</v>
      </c>
      <c r="Q88" s="41">
        <f t="shared" si="5"/>
        <v>-17214488.969999999</v>
      </c>
      <c r="R88" s="41">
        <f t="shared" si="5"/>
        <v>0</v>
      </c>
      <c r="S88" s="41">
        <f t="shared" si="5"/>
        <v>0</v>
      </c>
      <c r="T88" s="41">
        <f t="shared" si="5"/>
        <v>-48675290.160000004</v>
      </c>
      <c r="U88" s="47">
        <f t="shared" si="5"/>
        <v>2875471237.9599991</v>
      </c>
      <c r="V88" s="47">
        <f t="shared" si="5"/>
        <v>190453189.60000002</v>
      </c>
      <c r="W88" s="47">
        <f t="shared" si="5"/>
        <v>352996028.25999993</v>
      </c>
      <c r="X88" s="47">
        <f t="shared" si="5"/>
        <v>0</v>
      </c>
      <c r="Y88" s="47">
        <f t="shared" si="5"/>
        <v>0</v>
      </c>
      <c r="Z88" s="47">
        <f t="shared" si="5"/>
        <v>74146980.309999943</v>
      </c>
      <c r="AA88" s="47">
        <f t="shared" si="5"/>
        <v>34596026.749999993</v>
      </c>
      <c r="AB88" s="47">
        <f t="shared" si="5"/>
        <v>0</v>
      </c>
      <c r="AC88" s="47">
        <f t="shared" si="5"/>
        <v>327240553.21999985</v>
      </c>
      <c r="AD88" s="47">
        <f t="shared" si="5"/>
        <v>-2118.7600000000002</v>
      </c>
      <c r="AE88" s="47">
        <f t="shared" si="5"/>
        <v>733744756.96000016</v>
      </c>
      <c r="AF88" s="47">
        <f t="shared" si="5"/>
        <v>211704112.93999994</v>
      </c>
    </row>
  </sheetData>
  <mergeCells count="5">
    <mergeCell ref="D4:G4"/>
    <mergeCell ref="H4:K4"/>
    <mergeCell ref="L4:P4"/>
    <mergeCell ref="Q4:T4"/>
    <mergeCell ref="U4:A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" sqref="A2"/>
    </sheetView>
  </sheetViews>
  <sheetFormatPr defaultRowHeight="15.6"/>
  <cols>
    <col min="1" max="1" width="11.3984375" bestFit="1" customWidth="1"/>
    <col min="2" max="2" width="14.5" bestFit="1" customWidth="1"/>
    <col min="3" max="3" width="15.5" bestFit="1" customWidth="1"/>
    <col min="4" max="4" width="16.5" bestFit="1" customWidth="1"/>
    <col min="5" max="5" width="4.19921875" bestFit="1" customWidth="1"/>
    <col min="6" max="6" width="12.3984375" bestFit="1" customWidth="1"/>
    <col min="7" max="7" width="16.09765625" bestFit="1" customWidth="1"/>
    <col min="8" max="8" width="5.5" bestFit="1" customWidth="1"/>
  </cols>
  <sheetData>
    <row r="1" spans="1:8" ht="31.2">
      <c r="A1" s="52" t="s">
        <v>439</v>
      </c>
    </row>
    <row r="2" spans="1:8">
      <c r="A2" s="52" t="s">
        <v>434</v>
      </c>
    </row>
    <row r="3" spans="1:8" ht="31.2">
      <c r="A3" t="s">
        <v>370</v>
      </c>
      <c r="B3" t="s">
        <v>371</v>
      </c>
      <c r="C3" t="s">
        <v>372</v>
      </c>
      <c r="D3" t="s">
        <v>373</v>
      </c>
      <c r="E3" t="s">
        <v>374</v>
      </c>
      <c r="F3" t="s">
        <v>375</v>
      </c>
      <c r="G3" t="s">
        <v>376</v>
      </c>
      <c r="H3" t="s">
        <v>377</v>
      </c>
    </row>
    <row r="4" spans="1:8">
      <c r="A4">
        <v>1500</v>
      </c>
      <c r="B4">
        <v>9444101</v>
      </c>
      <c r="C4">
        <v>20140131</v>
      </c>
      <c r="D4">
        <v>105699983</v>
      </c>
      <c r="F4" s="49">
        <v>41670</v>
      </c>
      <c r="G4" s="37">
        <v>972222.9</v>
      </c>
      <c r="H4" t="s">
        <v>378</v>
      </c>
    </row>
    <row r="5" spans="1:8">
      <c r="A5">
        <v>1500</v>
      </c>
      <c r="B5">
        <v>9444101</v>
      </c>
      <c r="C5">
        <v>20140228</v>
      </c>
      <c r="D5">
        <v>105883018</v>
      </c>
      <c r="F5" s="49">
        <v>41698</v>
      </c>
      <c r="G5" s="37">
        <v>132966.79999999999</v>
      </c>
      <c r="H5" t="s">
        <v>378</v>
      </c>
    </row>
    <row r="6" spans="1:8">
      <c r="A6">
        <v>1500</v>
      </c>
      <c r="B6">
        <v>9444101</v>
      </c>
      <c r="C6">
        <v>20140331</v>
      </c>
      <c r="D6">
        <v>106073858</v>
      </c>
      <c r="F6" s="49">
        <v>41729</v>
      </c>
      <c r="G6" s="37">
        <v>132966.79</v>
      </c>
      <c r="H6" t="s">
        <v>378</v>
      </c>
    </row>
    <row r="7" spans="1:8">
      <c r="A7">
        <v>1500</v>
      </c>
      <c r="B7">
        <v>9444101</v>
      </c>
      <c r="C7">
        <v>20140430</v>
      </c>
      <c r="D7">
        <v>106262383</v>
      </c>
      <c r="F7" s="49">
        <v>41759</v>
      </c>
      <c r="G7" s="37">
        <v>132966.79</v>
      </c>
      <c r="H7" t="s">
        <v>378</v>
      </c>
    </row>
    <row r="8" spans="1:8">
      <c r="A8">
        <v>1500</v>
      </c>
      <c r="B8">
        <v>9444101</v>
      </c>
      <c r="C8">
        <v>20140531</v>
      </c>
      <c r="D8">
        <v>106446819</v>
      </c>
      <c r="F8" s="49">
        <v>41790</v>
      </c>
      <c r="G8" s="37">
        <v>133394.79</v>
      </c>
      <c r="H8" t="s">
        <v>378</v>
      </c>
    </row>
    <row r="9" spans="1:8">
      <c r="A9">
        <v>1500</v>
      </c>
      <c r="B9">
        <v>9444101</v>
      </c>
      <c r="C9">
        <v>20140630</v>
      </c>
      <c r="D9">
        <v>106654560</v>
      </c>
      <c r="F9" s="49">
        <v>41820</v>
      </c>
      <c r="G9" s="37">
        <v>132542.79</v>
      </c>
      <c r="H9" t="s">
        <v>378</v>
      </c>
    </row>
    <row r="10" spans="1:8">
      <c r="A10">
        <v>1500</v>
      </c>
      <c r="B10">
        <v>9444101</v>
      </c>
      <c r="C10">
        <v>20140731</v>
      </c>
      <c r="D10">
        <v>106845777</v>
      </c>
      <c r="F10" s="49">
        <v>41851</v>
      </c>
      <c r="G10" s="37">
        <v>131716.79</v>
      </c>
      <c r="H10" t="s">
        <v>378</v>
      </c>
    </row>
    <row r="11" spans="1:8">
      <c r="A11">
        <v>1500</v>
      </c>
      <c r="B11">
        <v>9444101</v>
      </c>
      <c r="C11">
        <v>20140831</v>
      </c>
      <c r="D11">
        <v>107040194</v>
      </c>
      <c r="F11" s="49">
        <v>41882</v>
      </c>
      <c r="G11" s="37">
        <v>126790.79</v>
      </c>
      <c r="H11" t="s">
        <v>378</v>
      </c>
    </row>
    <row r="12" spans="1:8">
      <c r="A12">
        <v>1500</v>
      </c>
      <c r="B12">
        <v>9444101</v>
      </c>
      <c r="C12">
        <v>20140930</v>
      </c>
      <c r="D12">
        <v>107232553</v>
      </c>
      <c r="F12" s="49">
        <v>41912</v>
      </c>
      <c r="G12" s="37">
        <v>126790.79</v>
      </c>
      <c r="H12" t="s">
        <v>378</v>
      </c>
    </row>
    <row r="13" spans="1:8">
      <c r="A13">
        <v>1500</v>
      </c>
      <c r="B13">
        <v>9444101</v>
      </c>
      <c r="C13">
        <v>20141031</v>
      </c>
      <c r="D13">
        <v>107434214</v>
      </c>
      <c r="F13" s="49">
        <v>41943</v>
      </c>
      <c r="G13" s="37">
        <v>126790.79</v>
      </c>
      <c r="H13" t="s">
        <v>378</v>
      </c>
    </row>
    <row r="14" spans="1:8">
      <c r="A14">
        <v>1500</v>
      </c>
      <c r="B14">
        <v>9444101</v>
      </c>
      <c r="C14">
        <v>20141130</v>
      </c>
      <c r="D14">
        <v>107601896</v>
      </c>
      <c r="F14" s="49">
        <v>41973</v>
      </c>
      <c r="G14" s="37">
        <v>126790.79</v>
      </c>
      <c r="H14" t="s">
        <v>378</v>
      </c>
    </row>
    <row r="15" spans="1:8">
      <c r="A15">
        <v>1500</v>
      </c>
      <c r="B15">
        <v>9444101</v>
      </c>
      <c r="C15">
        <v>20141231</v>
      </c>
      <c r="D15">
        <v>107800836</v>
      </c>
      <c r="F15" s="49">
        <v>42004</v>
      </c>
      <c r="G15" s="37">
        <v>126411.79</v>
      </c>
      <c r="H15" t="s">
        <v>378</v>
      </c>
    </row>
    <row r="16" spans="1:8">
      <c r="G16" s="50">
        <f>SUM(G4:G15)</f>
        <v>2402352.6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A2" sqref="A2"/>
    </sheetView>
  </sheetViews>
  <sheetFormatPr defaultRowHeight="15.6"/>
  <cols>
    <col min="1" max="1" width="12" customWidth="1"/>
    <col min="2" max="2" width="9.8984375" bestFit="1" customWidth="1"/>
    <col min="3" max="3" width="4.19921875" bestFit="1" customWidth="1"/>
    <col min="5" max="5" width="2.8984375" bestFit="1" customWidth="1"/>
    <col min="6" max="6" width="7.8984375" bestFit="1" customWidth="1"/>
    <col min="7" max="7" width="4.8984375" bestFit="1" customWidth="1"/>
    <col min="8" max="8" width="7.8984375" bestFit="1" customWidth="1"/>
    <col min="10" max="10" width="3.59765625" bestFit="1" customWidth="1"/>
    <col min="11" max="11" width="2.8984375" bestFit="1" customWidth="1"/>
    <col min="13" max="14" width="9.8984375" bestFit="1" customWidth="1"/>
    <col min="15" max="15" width="15.5" bestFit="1" customWidth="1"/>
    <col min="16" max="16" width="7.09765625" bestFit="1" customWidth="1"/>
  </cols>
  <sheetData>
    <row r="1" spans="1:16">
      <c r="A1" s="52" t="s">
        <v>440</v>
      </c>
    </row>
    <row r="2" spans="1:16">
      <c r="A2" s="52" t="s">
        <v>434</v>
      </c>
    </row>
    <row r="3" spans="1:16">
      <c r="A3" s="62" t="s">
        <v>395</v>
      </c>
      <c r="B3" s="62" t="s">
        <v>396</v>
      </c>
      <c r="C3" s="62" t="s">
        <v>397</v>
      </c>
      <c r="D3" s="62" t="s">
        <v>398</v>
      </c>
      <c r="E3" s="62" t="s">
        <v>399</v>
      </c>
      <c r="F3" s="62" t="s">
        <v>400</v>
      </c>
      <c r="G3" s="62" t="s">
        <v>401</v>
      </c>
      <c r="H3" s="62" t="s">
        <v>400</v>
      </c>
      <c r="I3" s="62" t="s">
        <v>398</v>
      </c>
      <c r="J3" s="62" t="s">
        <v>402</v>
      </c>
      <c r="K3" s="62" t="s">
        <v>188</v>
      </c>
      <c r="L3" s="62" t="s">
        <v>398</v>
      </c>
      <c r="M3" s="63">
        <v>41670</v>
      </c>
      <c r="N3" s="63">
        <v>41670</v>
      </c>
      <c r="O3" s="64">
        <v>2612501.7200000002</v>
      </c>
      <c r="P3" s="65">
        <v>41640</v>
      </c>
    </row>
    <row r="4" spans="1:16">
      <c r="A4" s="62" t="s">
        <v>403</v>
      </c>
      <c r="B4" s="62" t="s">
        <v>404</v>
      </c>
      <c r="C4" s="62" t="s">
        <v>397</v>
      </c>
      <c r="D4" s="62" t="s">
        <v>398</v>
      </c>
      <c r="E4" s="62" t="s">
        <v>405</v>
      </c>
      <c r="F4" s="62" t="s">
        <v>400</v>
      </c>
      <c r="G4" s="62" t="s">
        <v>401</v>
      </c>
      <c r="H4" s="62" t="s">
        <v>400</v>
      </c>
      <c r="I4" s="62" t="s">
        <v>398</v>
      </c>
      <c r="J4" s="62" t="s">
        <v>402</v>
      </c>
      <c r="K4" s="62" t="s">
        <v>188</v>
      </c>
      <c r="L4" s="62" t="s">
        <v>398</v>
      </c>
      <c r="M4" s="63">
        <v>41698</v>
      </c>
      <c r="N4" s="63">
        <v>41698</v>
      </c>
      <c r="O4" s="64">
        <v>2550743.4900000002</v>
      </c>
      <c r="P4" s="65">
        <v>41671</v>
      </c>
    </row>
    <row r="5" spans="1:16">
      <c r="A5" s="62" t="s">
        <v>406</v>
      </c>
      <c r="B5" s="62" t="s">
        <v>407</v>
      </c>
      <c r="C5" s="62" t="s">
        <v>397</v>
      </c>
      <c r="D5" s="62" t="s">
        <v>398</v>
      </c>
      <c r="E5" s="62" t="s">
        <v>408</v>
      </c>
      <c r="F5" s="62" t="s">
        <v>400</v>
      </c>
      <c r="G5" s="62" t="s">
        <v>401</v>
      </c>
      <c r="H5" s="62" t="s">
        <v>400</v>
      </c>
      <c r="I5" s="62" t="s">
        <v>398</v>
      </c>
      <c r="J5" s="62" t="s">
        <v>402</v>
      </c>
      <c r="K5" s="62" t="s">
        <v>188</v>
      </c>
      <c r="L5" s="62" t="s">
        <v>398</v>
      </c>
      <c r="M5" s="63">
        <v>41729</v>
      </c>
      <c r="N5" s="63">
        <v>41729</v>
      </c>
      <c r="O5" s="64">
        <v>2962023.32</v>
      </c>
      <c r="P5" s="65">
        <v>41699</v>
      </c>
    </row>
    <row r="6" spans="1:16">
      <c r="A6" s="62" t="s">
        <v>409</v>
      </c>
      <c r="B6" s="62" t="s">
        <v>410</v>
      </c>
      <c r="C6" s="62" t="s">
        <v>397</v>
      </c>
      <c r="D6" s="62" t="s">
        <v>398</v>
      </c>
      <c r="E6" s="62" t="s">
        <v>411</v>
      </c>
      <c r="F6" s="62" t="s">
        <v>400</v>
      </c>
      <c r="G6" s="62" t="s">
        <v>401</v>
      </c>
      <c r="H6" s="62" t="s">
        <v>400</v>
      </c>
      <c r="I6" s="62" t="s">
        <v>398</v>
      </c>
      <c r="J6" s="62" t="s">
        <v>402</v>
      </c>
      <c r="K6" s="62" t="s">
        <v>188</v>
      </c>
      <c r="L6" s="62" t="s">
        <v>398</v>
      </c>
      <c r="M6" s="63">
        <v>41759</v>
      </c>
      <c r="N6" s="63">
        <v>41759</v>
      </c>
      <c r="O6" s="64">
        <v>2930600.36</v>
      </c>
      <c r="P6" s="65">
        <v>41730</v>
      </c>
    </row>
    <row r="7" spans="1:16">
      <c r="A7" s="62" t="s">
        <v>412</v>
      </c>
      <c r="B7" s="62" t="s">
        <v>413</v>
      </c>
      <c r="C7" s="62" t="s">
        <v>397</v>
      </c>
      <c r="D7" s="62" t="s">
        <v>398</v>
      </c>
      <c r="E7" s="62" t="s">
        <v>414</v>
      </c>
      <c r="F7" s="62" t="s">
        <v>400</v>
      </c>
      <c r="G7" s="62" t="s">
        <v>401</v>
      </c>
      <c r="H7" s="62" t="s">
        <v>400</v>
      </c>
      <c r="I7" s="62" t="s">
        <v>398</v>
      </c>
      <c r="J7" s="62" t="s">
        <v>402</v>
      </c>
      <c r="K7" s="62" t="s">
        <v>188</v>
      </c>
      <c r="L7" s="62" t="s">
        <v>398</v>
      </c>
      <c r="M7" s="63">
        <v>41790</v>
      </c>
      <c r="N7" s="63">
        <v>41790</v>
      </c>
      <c r="O7" s="64">
        <v>2847621.42</v>
      </c>
      <c r="P7" s="65">
        <v>41760</v>
      </c>
    </row>
    <row r="8" spans="1:16">
      <c r="A8" s="62" t="s">
        <v>415</v>
      </c>
      <c r="B8" s="62" t="s">
        <v>416</v>
      </c>
      <c r="C8" s="62" t="s">
        <v>397</v>
      </c>
      <c r="D8" s="62" t="s">
        <v>398</v>
      </c>
      <c r="E8" s="62" t="s">
        <v>417</v>
      </c>
      <c r="F8" s="62" t="s">
        <v>400</v>
      </c>
      <c r="G8" s="62" t="s">
        <v>401</v>
      </c>
      <c r="H8" s="62" t="s">
        <v>400</v>
      </c>
      <c r="I8" s="62" t="s">
        <v>398</v>
      </c>
      <c r="J8" s="62" t="s">
        <v>402</v>
      </c>
      <c r="K8" s="62" t="s">
        <v>188</v>
      </c>
      <c r="L8" s="62" t="s">
        <v>398</v>
      </c>
      <c r="M8" s="63">
        <v>41820</v>
      </c>
      <c r="N8" s="63">
        <v>41820</v>
      </c>
      <c r="O8" s="64">
        <v>5977485.5700000003</v>
      </c>
      <c r="P8" s="65">
        <v>41791</v>
      </c>
    </row>
    <row r="9" spans="1:16">
      <c r="A9" s="62" t="s">
        <v>418</v>
      </c>
      <c r="B9" s="62" t="s">
        <v>419</v>
      </c>
      <c r="C9" s="62" t="s">
        <v>397</v>
      </c>
      <c r="D9" s="62" t="s">
        <v>398</v>
      </c>
      <c r="E9" s="62" t="s">
        <v>420</v>
      </c>
      <c r="F9" s="62" t="s">
        <v>400</v>
      </c>
      <c r="G9" s="62" t="s">
        <v>401</v>
      </c>
      <c r="H9" s="62" t="s">
        <v>400</v>
      </c>
      <c r="I9" s="62" t="s">
        <v>398</v>
      </c>
      <c r="J9" s="62" t="s">
        <v>402</v>
      </c>
      <c r="K9" s="62" t="s">
        <v>188</v>
      </c>
      <c r="L9" s="62" t="s">
        <v>398</v>
      </c>
      <c r="M9" s="63">
        <v>41851</v>
      </c>
      <c r="N9" s="63">
        <v>41851</v>
      </c>
      <c r="O9" s="64">
        <v>2931260.33</v>
      </c>
      <c r="P9" s="65">
        <v>41821</v>
      </c>
    </row>
    <row r="10" spans="1:16">
      <c r="A10" s="62" t="s">
        <v>421</v>
      </c>
      <c r="B10" s="62" t="s">
        <v>422</v>
      </c>
      <c r="C10" s="62" t="s">
        <v>397</v>
      </c>
      <c r="D10" s="62" t="s">
        <v>398</v>
      </c>
      <c r="E10" s="62" t="s">
        <v>423</v>
      </c>
      <c r="F10" s="62" t="s">
        <v>400</v>
      </c>
      <c r="G10" s="62" t="s">
        <v>401</v>
      </c>
      <c r="H10" s="62" t="s">
        <v>400</v>
      </c>
      <c r="I10" s="62" t="s">
        <v>398</v>
      </c>
      <c r="J10" s="62" t="s">
        <v>402</v>
      </c>
      <c r="K10" s="62" t="s">
        <v>188</v>
      </c>
      <c r="L10" s="62" t="s">
        <v>398</v>
      </c>
      <c r="M10" s="63">
        <v>41882</v>
      </c>
      <c r="N10" s="63">
        <v>41882</v>
      </c>
      <c r="O10" s="64">
        <v>2961433.2</v>
      </c>
      <c r="P10" s="65">
        <v>41852</v>
      </c>
    </row>
    <row r="11" spans="1:16">
      <c r="A11" s="62" t="s">
        <v>424</v>
      </c>
      <c r="B11" s="62" t="s">
        <v>425</v>
      </c>
      <c r="C11" s="62" t="s">
        <v>397</v>
      </c>
      <c r="D11" s="62" t="s">
        <v>398</v>
      </c>
      <c r="E11" s="62" t="s">
        <v>426</v>
      </c>
      <c r="F11" s="62" t="s">
        <v>400</v>
      </c>
      <c r="G11" s="62" t="s">
        <v>401</v>
      </c>
      <c r="H11" s="62" t="s">
        <v>400</v>
      </c>
      <c r="I11" s="62" t="s">
        <v>398</v>
      </c>
      <c r="J11" s="62" t="s">
        <v>402</v>
      </c>
      <c r="K11" s="62" t="s">
        <v>188</v>
      </c>
      <c r="L11" s="62" t="s">
        <v>398</v>
      </c>
      <c r="M11" s="63">
        <v>41912</v>
      </c>
      <c r="N11" s="63">
        <v>41912</v>
      </c>
      <c r="O11" s="64">
        <v>3582335.11</v>
      </c>
      <c r="P11" s="65">
        <v>41883</v>
      </c>
    </row>
    <row r="12" spans="1:16">
      <c r="A12" s="62" t="s">
        <v>427</v>
      </c>
      <c r="B12" s="62" t="s">
        <v>428</v>
      </c>
      <c r="C12" s="62" t="s">
        <v>397</v>
      </c>
      <c r="D12" s="62" t="s">
        <v>398</v>
      </c>
      <c r="E12" s="62" t="s">
        <v>63</v>
      </c>
      <c r="F12" s="62" t="s">
        <v>400</v>
      </c>
      <c r="G12" s="62" t="s">
        <v>401</v>
      </c>
      <c r="H12" s="62" t="s">
        <v>400</v>
      </c>
      <c r="I12" s="62" t="s">
        <v>398</v>
      </c>
      <c r="J12" s="62" t="s">
        <v>402</v>
      </c>
      <c r="K12" s="62" t="s">
        <v>188</v>
      </c>
      <c r="L12" s="62" t="s">
        <v>398</v>
      </c>
      <c r="M12" s="63">
        <v>41943</v>
      </c>
      <c r="N12" s="63">
        <v>41943</v>
      </c>
      <c r="O12" s="64">
        <v>2898735.38</v>
      </c>
      <c r="P12" s="65">
        <v>41913</v>
      </c>
    </row>
    <row r="13" spans="1:16">
      <c r="A13" s="62" t="s">
        <v>429</v>
      </c>
      <c r="B13" s="62" t="s">
        <v>430</v>
      </c>
      <c r="C13" s="62" t="s">
        <v>397</v>
      </c>
      <c r="D13" s="62" t="s">
        <v>398</v>
      </c>
      <c r="E13" s="62" t="s">
        <v>68</v>
      </c>
      <c r="F13" s="62" t="s">
        <v>400</v>
      </c>
      <c r="G13" s="62" t="s">
        <v>401</v>
      </c>
      <c r="H13" s="62" t="s">
        <v>400</v>
      </c>
      <c r="I13" s="62" t="s">
        <v>398</v>
      </c>
      <c r="J13" s="62" t="s">
        <v>402</v>
      </c>
      <c r="K13" s="62" t="s">
        <v>188</v>
      </c>
      <c r="L13" s="62" t="s">
        <v>398</v>
      </c>
      <c r="M13" s="63">
        <v>41973</v>
      </c>
      <c r="N13" s="63">
        <v>41973</v>
      </c>
      <c r="O13" s="64">
        <v>3350640.3</v>
      </c>
      <c r="P13" s="65">
        <v>41944</v>
      </c>
    </row>
    <row r="14" spans="1:16">
      <c r="A14" s="62" t="s">
        <v>431</v>
      </c>
      <c r="B14" s="62" t="s">
        <v>432</v>
      </c>
      <c r="C14" s="62" t="s">
        <v>397</v>
      </c>
      <c r="D14" s="62" t="s">
        <v>398</v>
      </c>
      <c r="E14" s="62" t="s">
        <v>73</v>
      </c>
      <c r="F14" s="62" t="s">
        <v>400</v>
      </c>
      <c r="G14" s="62" t="s">
        <v>401</v>
      </c>
      <c r="H14" s="62" t="s">
        <v>400</v>
      </c>
      <c r="I14" s="62" t="s">
        <v>398</v>
      </c>
      <c r="J14" s="62" t="s">
        <v>402</v>
      </c>
      <c r="K14" s="62" t="s">
        <v>188</v>
      </c>
      <c r="L14" s="62" t="s">
        <v>398</v>
      </c>
      <c r="M14" s="63">
        <v>42004</v>
      </c>
      <c r="N14" s="63">
        <v>42004</v>
      </c>
      <c r="O14" s="64">
        <v>5098240.59</v>
      </c>
      <c r="P14" s="65">
        <v>41974</v>
      </c>
    </row>
    <row r="15" spans="1:16">
      <c r="O15" s="37">
        <f>SUM(O3:O14)</f>
        <v>40703620.789999992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21F6C0D-1551-4850-A866-0DF05F6C8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7C301B-F21F-49DC-8B00-51A8AAF3CD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6B5AB-AF90-432A-A6EB-8B140F9E775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Calculation</vt:lpstr>
      <vt:lpstr>A-14(a)</vt:lpstr>
      <vt:lpstr>R&amp;R Summary 2014</vt:lpstr>
      <vt:lpstr>Rate and Revenue 2014</vt:lpstr>
      <vt:lpstr>PL-1 JV Revenue</vt:lpstr>
      <vt:lpstr>CILC Incentive</vt:lpstr>
      <vt:lpstr>'A-14(a)'!Print_Area</vt:lpstr>
      <vt:lpstr>'A-14(a)'!Print_Titles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Deaton</dc:creator>
  <cp:lastModifiedBy>FPL_User</cp:lastModifiedBy>
  <dcterms:created xsi:type="dcterms:W3CDTF">2015-12-15T17:33:03Z</dcterms:created>
  <dcterms:modified xsi:type="dcterms:W3CDTF">2016-04-11T19:53:49Z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