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filterPrivacy="1" defaultThemeVersion="124226"/>
  <bookViews>
    <workbookView xWindow="480" yWindow="156" windowWidth="20376" windowHeight="12816"/>
  </bookViews>
  <sheets>
    <sheet name="Logged Complaint Rate" sheetId="1" r:id="rId1"/>
  </sheets>
  <definedNames>
    <definedName name="_xlnm.Print_Area" localSheetId="0">'Logged Complaint Rate'!$A$1:$P$29</definedName>
  </definedNames>
  <calcPr calcId="145621"/>
</workbook>
</file>

<file path=xl/calcChain.xml><?xml version="1.0" encoding="utf-8"?>
<calcChain xmlns="http://schemas.openxmlformats.org/spreadsheetml/2006/main">
  <c r="O24" i="1" l="1"/>
  <c r="N24" i="1"/>
  <c r="M24" i="1"/>
  <c r="L24" i="1"/>
  <c r="K24" i="1"/>
  <c r="J24" i="1"/>
  <c r="I24" i="1"/>
  <c r="H24" i="1"/>
  <c r="G24" i="1"/>
  <c r="F24" i="1"/>
  <c r="E24" i="1"/>
  <c r="D24" i="1"/>
  <c r="C24" i="1"/>
  <c r="B24" i="1"/>
  <c r="O9" i="1"/>
  <c r="N9" i="1"/>
  <c r="M9" i="1"/>
  <c r="L9" i="1"/>
  <c r="K9" i="1"/>
  <c r="J9" i="1"/>
  <c r="I9" i="1"/>
  <c r="H9" i="1"/>
  <c r="G9" i="1"/>
  <c r="F9" i="1"/>
  <c r="E9" i="1"/>
  <c r="D9" i="1"/>
  <c r="C9" i="1"/>
  <c r="B9" i="1"/>
  <c r="O8" i="1"/>
  <c r="N8" i="1"/>
  <c r="M8" i="1"/>
  <c r="L8" i="1"/>
  <c r="K8" i="1"/>
  <c r="J8" i="1"/>
  <c r="I8" i="1"/>
  <c r="H8" i="1"/>
  <c r="G8" i="1"/>
  <c r="F8" i="1"/>
  <c r="E8" i="1"/>
  <c r="D8" i="1"/>
  <c r="C8" i="1"/>
  <c r="B8" i="1"/>
  <c r="O7" i="1"/>
  <c r="N7" i="1"/>
  <c r="M7" i="1"/>
  <c r="L7" i="1"/>
  <c r="K7" i="1"/>
  <c r="J7" i="1"/>
  <c r="I7" i="1"/>
  <c r="H7" i="1"/>
  <c r="G7" i="1"/>
  <c r="F7" i="1"/>
  <c r="E7" i="1"/>
  <c r="D7" i="1"/>
  <c r="C7" i="1"/>
  <c r="B7" i="1"/>
  <c r="O6" i="1"/>
  <c r="P6" i="1" s="1"/>
  <c r="N6" i="1"/>
  <c r="M6" i="1"/>
  <c r="L6" i="1"/>
  <c r="K6" i="1"/>
  <c r="J6" i="1"/>
  <c r="I6" i="1"/>
  <c r="H6" i="1"/>
  <c r="G6" i="1"/>
  <c r="F6" i="1"/>
  <c r="E6" i="1"/>
  <c r="D6" i="1"/>
  <c r="C6" i="1"/>
  <c r="B6" i="1"/>
  <c r="O5" i="1" a="1"/>
  <c r="O5" i="1" s="1"/>
  <c r="N5" i="1"/>
  <c r="M5" i="1"/>
  <c r="L5" i="1"/>
  <c r="K5" i="1"/>
  <c r="J5" i="1"/>
  <c r="I5" i="1"/>
  <c r="H5" i="1"/>
  <c r="G5" i="1"/>
  <c r="F5" i="1"/>
  <c r="E5" i="1"/>
  <c r="D5" i="1"/>
  <c r="C5" i="1"/>
  <c r="B5" i="1"/>
</calcChain>
</file>

<file path=xl/sharedStrings.xml><?xml version="1.0" encoding="utf-8"?>
<sst xmlns="http://schemas.openxmlformats.org/spreadsheetml/2006/main" count="25" uniqueCount="16">
  <si>
    <t>FPSC Logged Complaints</t>
  </si>
  <si>
    <t>Change from 2006</t>
  </si>
  <si>
    <t>Complaints / 1,000 Customers</t>
  </si>
  <si>
    <t>Duke Energy (FL)</t>
  </si>
  <si>
    <t>FPL</t>
  </si>
  <si>
    <t>FPUC</t>
  </si>
  <si>
    <t>Gulf Power</t>
  </si>
  <si>
    <t>Tampa Electric</t>
  </si>
  <si>
    <t>Tampa Electric (TECO)</t>
  </si>
  <si>
    <t>Total</t>
  </si>
  <si>
    <r>
      <t>IOU Customer Base</t>
    </r>
    <r>
      <rPr>
        <b/>
        <u/>
        <vertAlign val="superscript"/>
        <sz val="10"/>
        <rFont val="Arial"/>
        <family val="2"/>
      </rPr>
      <t xml:space="preserve"> (1)</t>
    </r>
  </si>
  <si>
    <r>
      <t xml:space="preserve"># Logged Complaints </t>
    </r>
    <r>
      <rPr>
        <b/>
        <u/>
        <vertAlign val="superscript"/>
        <sz val="10"/>
        <rFont val="Arial"/>
        <family val="2"/>
      </rPr>
      <t>(2)</t>
    </r>
  </si>
  <si>
    <r>
      <rPr>
        <vertAlign val="superscript"/>
        <sz val="10"/>
        <rFont val="Arial"/>
        <family val="2"/>
      </rPr>
      <t>(2)</t>
    </r>
    <r>
      <rPr>
        <sz val="10"/>
        <rFont val="Arial"/>
        <family val="2"/>
      </rPr>
      <t xml:space="preserve"> Source:Florida Public Service Commission Year End (December) Consumer Activity Report</t>
    </r>
  </si>
  <si>
    <r>
      <rPr>
        <vertAlign val="superscript"/>
        <sz val="10"/>
        <rFont val="Arial"/>
        <family val="2"/>
      </rPr>
      <t>(1)</t>
    </r>
    <r>
      <rPr>
        <sz val="10"/>
        <rFont val="Arial"/>
        <family val="2"/>
      </rPr>
      <t xml:space="preserve"> Source: FERC Form 1 Filings.  Note: 2015 FERC Form 1 was not available at the time of filing, so 2014 customer base was used for 2015</t>
    </r>
  </si>
  <si>
    <t>OPC 005199</t>
  </si>
  <si>
    <t>FPL RC-16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</si>
</sst>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64" formatCode="0.000000"/>
    <numFmt numFmtId="165" formatCode="0.0000"/>
    <numFmt numFmtId="166" formatCode="[$-409]mmm\-yy;@"/>
  </numFmts>
  <fonts count="8" x14ac:knownFonts="1">
    <font>
      <sz val="10"/>
      <name val="Arial"/>
    </font>
    <font>
      <sz val="10"/>
      <name val="Arial"/>
      <family val="2"/>
    </font>
    <font>
      <b/>
      <sz val="11"/>
      <name val="Arial"/>
      <family val="2"/>
    </font>
    <font>
      <b/>
      <u/>
      <sz val="10"/>
      <name val="Arial"/>
      <family val="2"/>
    </font>
    <font>
      <sz val="9"/>
      <name val="Arial"/>
      <family val="2"/>
    </font>
    <font>
      <b/>
      <u/>
      <vertAlign val="superscript"/>
      <sz val="10"/>
      <name val="Arial"/>
      <family val="2"/>
    </font>
    <font>
      <b/>
      <sz val="10"/>
      <name val="Arial"/>
      <family val="2"/>
    </font>
    <font>
      <vertAlign val="superscript"/>
      <sz val="10"/>
      <name val="Arial"/>
      <family val="2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1" fontId="0" fillId="0" borderId="0"/>
    <xf numFmtId="9" fontId="1" fillId="0" borderId="0" applyFont="0" applyFill="0" applyBorder="0" applyAlignment="0" applyProtection="0"/>
    <xf numFmtId="0" fontId="1" fillId="0" borderId="0"/>
  </cellStyleXfs>
  <cellXfs count="67">
    <xf numFmtId="1" fontId="0" fillId="0" borderId="0" xfId="0"/>
    <xf numFmtId="3" fontId="1" fillId="0" borderId="0" xfId="0" applyNumberFormat="1" applyFont="1" applyFill="1" applyBorder="1"/>
    <xf numFmtId="17" fontId="3" fillId="0" borderId="0" xfId="0" applyNumberFormat="1" applyFont="1"/>
    <xf numFmtId="166" fontId="4" fillId="0" borderId="0" xfId="0" applyNumberFormat="1" applyFont="1" applyAlignment="1">
      <alignment horizontal="center" wrapText="1"/>
    </xf>
    <xf numFmtId="1" fontId="4" fillId="0" borderId="0" xfId="0" applyNumberFormat="1" applyFont="1" applyAlignment="1"/>
    <xf numFmtId="9" fontId="6" fillId="0" borderId="0" xfId="1" applyFont="1" applyFill="1" applyAlignment="1">
      <alignment wrapText="1"/>
    </xf>
    <xf numFmtId="1" fontId="1" fillId="0" borderId="0" xfId="0" applyFont="1"/>
    <xf numFmtId="1" fontId="1" fillId="0" borderId="0" xfId="0" applyFont="1" applyAlignment="1">
      <alignment horizontal="right"/>
    </xf>
    <xf numFmtId="164" fontId="1" fillId="0" borderId="0" xfId="0" applyNumberFormat="1" applyFont="1"/>
    <xf numFmtId="165" fontId="1" fillId="0" borderId="0" xfId="0" applyNumberFormat="1" applyFont="1"/>
    <xf numFmtId="1" fontId="1" fillId="0" borderId="0" xfId="0" applyNumberFormat="1" applyFont="1"/>
    <xf numFmtId="0" fontId="1" fillId="0" borderId="0" xfId="0" applyNumberFormat="1" applyFont="1" applyAlignment="1">
      <alignment horizontal="center"/>
    </xf>
    <xf numFmtId="1" fontId="1" fillId="0" borderId="0" xfId="0" applyFont="1" applyFill="1" applyAlignment="1">
      <alignment wrapText="1"/>
    </xf>
    <xf numFmtId="1" fontId="1" fillId="0" borderId="0" xfId="0" applyFont="1" applyFill="1" applyBorder="1"/>
    <xf numFmtId="165" fontId="1" fillId="0" borderId="0" xfId="0" applyNumberFormat="1" applyFont="1" applyFill="1" applyBorder="1"/>
    <xf numFmtId="3" fontId="1" fillId="0" borderId="0" xfId="0" applyNumberFormat="1" applyFont="1" applyFill="1"/>
    <xf numFmtId="3" fontId="1" fillId="0" borderId="0" xfId="0" applyNumberFormat="1" applyFont="1"/>
    <xf numFmtId="3" fontId="1" fillId="0" borderId="0" xfId="0" applyNumberFormat="1" applyFont="1" applyFill="1" applyAlignment="1">
      <alignment horizontal="center"/>
    </xf>
    <xf numFmtId="166" fontId="1" fillId="0" borderId="0" xfId="0" applyNumberFormat="1" applyFont="1"/>
    <xf numFmtId="17" fontId="1" fillId="0" borderId="0" xfId="0" applyNumberFormat="1" applyFont="1"/>
    <xf numFmtId="1" fontId="1" fillId="0" borderId="0" xfId="0" applyFont="1" applyAlignment="1"/>
    <xf numFmtId="1" fontId="1" fillId="0" borderId="0" xfId="0" applyNumberFormat="1" applyFont="1" applyAlignment="1"/>
    <xf numFmtId="166" fontId="1" fillId="0" borderId="0" xfId="0" applyNumberFormat="1" applyFont="1" applyAlignment="1">
      <alignment horizontal="center"/>
    </xf>
    <xf numFmtId="166" fontId="1" fillId="0" borderId="0" xfId="0" applyNumberFormat="1" applyFont="1" applyAlignment="1">
      <alignment horizontal="center" vertical="center" wrapText="1"/>
    </xf>
    <xf numFmtId="1" fontId="1" fillId="0" borderId="0" xfId="0" applyFont="1" applyAlignment="1">
      <alignment vertical="center"/>
    </xf>
    <xf numFmtId="1" fontId="1" fillId="0" borderId="0" xfId="0" applyFont="1" applyFill="1"/>
    <xf numFmtId="1" fontId="3" fillId="0" borderId="1" xfId="0" applyFont="1" applyBorder="1" applyAlignment="1">
      <alignment horizontal="left"/>
    </xf>
    <xf numFmtId="1" fontId="1" fillId="0" borderId="1" xfId="0" applyNumberFormat="1" applyFont="1" applyBorder="1" applyAlignment="1">
      <alignment horizontal="center"/>
    </xf>
    <xf numFmtId="0" fontId="1" fillId="0" borderId="1" xfId="0" applyNumberFormat="1" applyFont="1" applyBorder="1" applyAlignment="1">
      <alignment horizontal="center"/>
    </xf>
    <xf numFmtId="1" fontId="1" fillId="0" borderId="1" xfId="0" applyFont="1" applyBorder="1" applyAlignment="1">
      <alignment horizontal="center" wrapText="1"/>
    </xf>
    <xf numFmtId="1" fontId="1" fillId="0" borderId="1" xfId="0" applyNumberFormat="1" applyFont="1" applyBorder="1" applyAlignment="1">
      <alignment horizontal="center" wrapText="1"/>
    </xf>
    <xf numFmtId="0" fontId="1" fillId="0" borderId="1" xfId="0" applyNumberFormat="1" applyFont="1" applyBorder="1" applyAlignment="1">
      <alignment horizontal="center" wrapText="1"/>
    </xf>
    <xf numFmtId="0" fontId="1" fillId="0" borderId="1" xfId="0" applyNumberFormat="1" applyFont="1" applyBorder="1" applyAlignment="1">
      <alignment horizontal="center" vertical="center" wrapText="1"/>
    </xf>
    <xf numFmtId="1" fontId="1" fillId="0" borderId="1" xfId="0" applyFont="1" applyBorder="1"/>
    <xf numFmtId="2" fontId="1" fillId="0" borderId="1" xfId="0" applyNumberFormat="1" applyFont="1" applyBorder="1"/>
    <xf numFmtId="2" fontId="1" fillId="0" borderId="1" xfId="0" applyNumberFormat="1" applyFont="1" applyBorder="1" applyAlignment="1">
      <alignment horizontal="right"/>
    </xf>
    <xf numFmtId="2" fontId="1" fillId="0" borderId="1" xfId="0" applyNumberFormat="1" applyFont="1" applyFill="1" applyBorder="1"/>
    <xf numFmtId="1" fontId="6" fillId="0" borderId="1" xfId="0" applyFont="1" applyBorder="1"/>
    <xf numFmtId="2" fontId="6" fillId="0" borderId="1" xfId="0" applyNumberFormat="1" applyFont="1" applyBorder="1"/>
    <xf numFmtId="2" fontId="6" fillId="0" borderId="1" xfId="0" applyNumberFormat="1" applyFont="1" applyBorder="1" applyAlignment="1">
      <alignment horizontal="right"/>
    </xf>
    <xf numFmtId="2" fontId="6" fillId="0" borderId="1" xfId="0" applyNumberFormat="1" applyFont="1" applyFill="1" applyBorder="1" applyAlignment="1">
      <alignment wrapText="1"/>
    </xf>
    <xf numFmtId="1" fontId="1" fillId="0" borderId="1" xfId="0" applyFont="1" applyFill="1" applyBorder="1" applyAlignment="1">
      <alignment horizontal="left" wrapText="1"/>
    </xf>
    <xf numFmtId="2" fontId="1" fillId="0" borderId="1" xfId="0" applyNumberFormat="1" applyFont="1" applyFill="1" applyBorder="1" applyAlignment="1">
      <alignment horizontal="right" wrapText="1"/>
    </xf>
    <xf numFmtId="2" fontId="1" fillId="0" borderId="1" xfId="0" applyNumberFormat="1" applyFont="1" applyFill="1" applyBorder="1" applyAlignment="1">
      <alignment wrapText="1"/>
    </xf>
    <xf numFmtId="1" fontId="1" fillId="0" borderId="1" xfId="0" applyFont="1" applyBorder="1" applyAlignment="1">
      <alignment horizontal="center"/>
    </xf>
    <xf numFmtId="1" fontId="1" fillId="0" borderId="1" xfId="0" applyFont="1" applyFill="1" applyBorder="1" applyAlignment="1">
      <alignment horizontal="center" wrapText="1"/>
    </xf>
    <xf numFmtId="3" fontId="1" fillId="0" borderId="1" xfId="0" applyNumberFormat="1" applyFont="1" applyFill="1" applyBorder="1"/>
    <xf numFmtId="3" fontId="1" fillId="0" borderId="1" xfId="0" applyNumberFormat="1" applyFont="1" applyBorder="1"/>
    <xf numFmtId="3" fontId="1" fillId="0" borderId="1" xfId="0" applyNumberFormat="1" applyFont="1" applyFill="1" applyBorder="1" applyAlignment="1">
      <alignment horizontal="right"/>
    </xf>
    <xf numFmtId="1" fontId="1" fillId="0" borderId="1" xfId="0" applyFont="1" applyFill="1" applyBorder="1"/>
    <xf numFmtId="1" fontId="3" fillId="0" borderId="1" xfId="0" applyFont="1" applyFill="1" applyBorder="1"/>
    <xf numFmtId="1" fontId="1" fillId="0" borderId="1" xfId="0" applyNumberFormat="1" applyFont="1" applyBorder="1"/>
    <xf numFmtId="0" fontId="1" fillId="0" borderId="1" xfId="0" applyNumberFormat="1" applyFont="1" applyBorder="1"/>
    <xf numFmtId="0" fontId="1" fillId="0" borderId="1" xfId="0" applyNumberFormat="1" applyFont="1" applyBorder="1" applyAlignment="1">
      <alignment horizontal="right"/>
    </xf>
    <xf numFmtId="1" fontId="1" fillId="0" borderId="1" xfId="0" applyFont="1" applyBorder="1" applyAlignment="1">
      <alignment horizontal="right" wrapText="1"/>
    </xf>
    <xf numFmtId="1" fontId="1" fillId="0" borderId="1" xfId="0" applyNumberFormat="1" applyFont="1" applyFill="1" applyBorder="1" applyAlignment="1">
      <alignment horizontal="right"/>
    </xf>
    <xf numFmtId="1" fontId="1" fillId="0" borderId="1" xfId="0" applyNumberFormat="1" applyFont="1" applyFill="1" applyBorder="1"/>
    <xf numFmtId="1" fontId="1" fillId="0" borderId="1" xfId="0" applyNumberFormat="1" applyFont="1" applyBorder="1" applyAlignment="1">
      <alignment horizontal="right"/>
    </xf>
    <xf numFmtId="1" fontId="1" fillId="0" borderId="1" xfId="0" applyFont="1" applyFill="1" applyBorder="1" applyAlignment="1">
      <alignment horizontal="right"/>
    </xf>
    <xf numFmtId="1" fontId="6" fillId="0" borderId="0" xfId="0" applyFont="1" applyAlignment="1">
      <alignment horizontal="center" wrapText="1"/>
    </xf>
    <xf numFmtId="1" fontId="6" fillId="0" borderId="0" xfId="0" applyFont="1" applyAlignment="1">
      <alignment vertical="center"/>
    </xf>
    <xf numFmtId="1" fontId="2" fillId="0" borderId="0" xfId="0" applyFont="1" applyAlignment="1">
      <alignment vertical="center"/>
    </xf>
    <xf numFmtId="1" fontId="3" fillId="0" borderId="1" xfId="0" applyFont="1" applyBorder="1" applyAlignment="1">
      <alignment horizontal="left" vertical="center"/>
    </xf>
    <xf numFmtId="1" fontId="1" fillId="0" borderId="1" xfId="0" applyNumberFormat="1" applyFont="1" applyBorder="1" applyAlignment="1">
      <alignment horizontal="center" vertical="center"/>
    </xf>
    <xf numFmtId="0" fontId="1" fillId="0" borderId="1" xfId="0" applyNumberFormat="1" applyFont="1" applyBorder="1" applyAlignment="1">
      <alignment horizontal="center" vertical="center"/>
    </xf>
    <xf numFmtId="1" fontId="1" fillId="0" borderId="1" xfId="0" applyFont="1" applyBorder="1" applyAlignment="1">
      <alignment horizontal="center" vertical="center" wrapText="1"/>
    </xf>
    <xf numFmtId="1" fontId="1" fillId="0" borderId="1" xfId="0" applyNumberFormat="1" applyFont="1" applyBorder="1" applyAlignment="1">
      <alignment horizontal="center" vertical="center" wrapText="1"/>
    </xf>
  </cellXfs>
  <cellStyles count="3">
    <cellStyle name="Normal" xfId="0" builtinId="0"/>
    <cellStyle name="Normal 2" xfId="2"/>
    <cellStyle name="Percent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DN33"/>
  <sheetViews>
    <sheetView tabSelected="1" zoomScaleNormal="100" zoomScaleSheetLayoutView="100" workbookViewId="0">
      <selection activeCell="D2" sqref="D2"/>
    </sheetView>
  </sheetViews>
  <sheetFormatPr defaultColWidth="9.109375" defaultRowHeight="13.2" x14ac:dyDescent="0.25"/>
  <cols>
    <col min="1" max="1" width="28.88671875" style="6" customWidth="1"/>
    <col min="2" max="11" width="9.44140625" style="6" customWidth="1"/>
    <col min="12" max="12" width="9.6640625" style="6" customWidth="1"/>
    <col min="13" max="13" width="11.6640625" style="6" customWidth="1"/>
    <col min="14" max="14" width="10.6640625" style="6" customWidth="1"/>
    <col min="15" max="15" width="10.33203125" style="6" customWidth="1"/>
    <col min="16" max="16" width="10.5546875" style="6" customWidth="1"/>
    <col min="17" max="93" width="9.109375" style="6"/>
    <col min="94" max="94" width="8.5546875" style="6" bestFit="1" customWidth="1"/>
    <col min="95" max="107" width="9.109375" style="6"/>
    <col min="108" max="108" width="10.44140625" style="6" bestFit="1" customWidth="1"/>
    <col min="109" max="16384" width="9.109375" style="6"/>
  </cols>
  <sheetData>
    <row r="1" spans="1:97" ht="19.2" customHeight="1" x14ac:dyDescent="0.25">
      <c r="A1" s="61" t="s">
        <v>0</v>
      </c>
      <c r="B1" s="60" t="s">
        <v>14</v>
      </c>
    </row>
    <row r="2" spans="1:97" ht="18.600000000000001" customHeight="1" x14ac:dyDescent="0.25">
      <c r="B2" s="60" t="s">
        <v>15</v>
      </c>
      <c r="M2" s="7"/>
      <c r="AR2" s="8"/>
      <c r="CG2" s="9"/>
      <c r="CH2" s="9"/>
      <c r="CI2" s="9"/>
      <c r="CJ2" s="9"/>
      <c r="CK2" s="9"/>
      <c r="CL2" s="9"/>
      <c r="CM2" s="9"/>
      <c r="CN2" s="9"/>
      <c r="CO2" s="9"/>
      <c r="CP2" s="9"/>
      <c r="CQ2" s="9"/>
      <c r="CR2" s="9"/>
      <c r="CS2" s="9"/>
    </row>
    <row r="3" spans="1:97" ht="13.8" customHeight="1" x14ac:dyDescent="0.25">
      <c r="P3" s="59" t="s">
        <v>1</v>
      </c>
    </row>
    <row r="4" spans="1:97" s="24" customFormat="1" ht="16.2" customHeight="1" x14ac:dyDescent="0.25">
      <c r="A4" s="62" t="s">
        <v>2</v>
      </c>
      <c r="B4" s="63">
        <v>2002</v>
      </c>
      <c r="C4" s="63">
        <v>2003</v>
      </c>
      <c r="D4" s="63">
        <v>2004</v>
      </c>
      <c r="E4" s="63">
        <v>2005</v>
      </c>
      <c r="F4" s="63">
        <v>2006</v>
      </c>
      <c r="G4" s="63">
        <v>2007</v>
      </c>
      <c r="H4" s="64">
        <v>2008</v>
      </c>
      <c r="I4" s="64">
        <v>2009</v>
      </c>
      <c r="J4" s="65">
        <v>2010</v>
      </c>
      <c r="K4" s="66">
        <v>2011</v>
      </c>
      <c r="L4" s="32">
        <v>2012</v>
      </c>
      <c r="M4" s="66">
        <v>2013</v>
      </c>
      <c r="N4" s="65">
        <v>2014</v>
      </c>
      <c r="O4" s="32">
        <v>2015</v>
      </c>
      <c r="P4" s="59"/>
    </row>
    <row r="5" spans="1:97" ht="15" customHeight="1" x14ac:dyDescent="0.25">
      <c r="A5" s="33" t="s">
        <v>3</v>
      </c>
      <c r="B5" s="34">
        <f t="shared" ref="B5:M9" si="0">(B19/B12)*1000</f>
        <v>0.18227612054075701</v>
      </c>
      <c r="C5" s="34">
        <f t="shared" si="0"/>
        <v>0.1774228144554576</v>
      </c>
      <c r="D5" s="34">
        <f t="shared" si="0"/>
        <v>0.15626745497786101</v>
      </c>
      <c r="E5" s="34">
        <f t="shared" si="0"/>
        <v>0.15914948494300615</v>
      </c>
      <c r="F5" s="34">
        <f t="shared" si="0"/>
        <v>0.35176586464049531</v>
      </c>
      <c r="G5" s="34">
        <f t="shared" si="0"/>
        <v>0.21904789216742093</v>
      </c>
      <c r="H5" s="34">
        <f t="shared" si="0"/>
        <v>0.26156987254135039</v>
      </c>
      <c r="I5" s="34">
        <f t="shared" si="0"/>
        <v>0.37173991456116284</v>
      </c>
      <c r="J5" s="35">
        <f t="shared" si="0"/>
        <v>0.31691587224389844</v>
      </c>
      <c r="K5" s="34">
        <f t="shared" si="0"/>
        <v>0.20217447169740085</v>
      </c>
      <c r="L5" s="34">
        <f t="shared" si="0"/>
        <v>0.15804193338775652</v>
      </c>
      <c r="M5" s="34">
        <f>(M19/M12)*1000</f>
        <v>0.15991135323050659</v>
      </c>
      <c r="N5" s="34">
        <f>SUM(N19/N12)*1000</f>
        <v>0.28250632549319427</v>
      </c>
      <c r="O5" s="36">
        <f t="array" ref="O5">(O19/O12)*1000</f>
        <v>0.18009778250191133</v>
      </c>
      <c r="P5" s="12"/>
    </row>
    <row r="6" spans="1:97" ht="15" customHeight="1" x14ac:dyDescent="0.25">
      <c r="A6" s="37" t="s">
        <v>4</v>
      </c>
      <c r="B6" s="38">
        <f t="shared" si="0"/>
        <v>0.10945771909517274</v>
      </c>
      <c r="C6" s="38">
        <f t="shared" si="0"/>
        <v>0.11512586244208185</v>
      </c>
      <c r="D6" s="38">
        <f t="shared" si="0"/>
        <v>0.10675758973081938</v>
      </c>
      <c r="E6" s="38">
        <f t="shared" si="0"/>
        <v>0.11360754631763467</v>
      </c>
      <c r="F6" s="38">
        <f t="shared" si="0"/>
        <v>0.1573849604383194</v>
      </c>
      <c r="G6" s="38">
        <f t="shared" si="0"/>
        <v>0.11475344577243636</v>
      </c>
      <c r="H6" s="38">
        <f t="shared" si="0"/>
        <v>0.1150842654087077</v>
      </c>
      <c r="I6" s="38">
        <f t="shared" si="0"/>
        <v>9.7575526013212927E-2</v>
      </c>
      <c r="J6" s="39">
        <f t="shared" si="0"/>
        <v>7.6543135043106392E-2</v>
      </c>
      <c r="K6" s="38">
        <f t="shared" si="0"/>
        <v>6.1138580709634183E-2</v>
      </c>
      <c r="L6" s="38">
        <f t="shared" si="0"/>
        <v>4.4139353620683441E-2</v>
      </c>
      <c r="M6" s="38">
        <f t="shared" si="0"/>
        <v>3.4796312974032226E-2</v>
      </c>
      <c r="N6" s="38">
        <f>SUM(N20/N13)*1000</f>
        <v>3.5040640772270239E-2</v>
      </c>
      <c r="O6" s="40">
        <f>(O20/O13)*1000</f>
        <v>3.3766435653278588E-2</v>
      </c>
      <c r="P6" s="5">
        <f>O6/F6-1</f>
        <v>-0.78545322526854799</v>
      </c>
    </row>
    <row r="7" spans="1:97" ht="15" customHeight="1" x14ac:dyDescent="0.25">
      <c r="A7" s="41" t="s">
        <v>5</v>
      </c>
      <c r="B7" s="42">
        <f t="shared" si="0"/>
        <v>0.68280100144146882</v>
      </c>
      <c r="C7" s="42">
        <f t="shared" si="0"/>
        <v>0.1848975667480216</v>
      </c>
      <c r="D7" s="42">
        <f t="shared" si="0"/>
        <v>0.2992319712737308</v>
      </c>
      <c r="E7" s="42">
        <f t="shared" si="0"/>
        <v>6.6128818939293746E-2</v>
      </c>
      <c r="F7" s="42">
        <f t="shared" si="0"/>
        <v>0.26113921984658067</v>
      </c>
      <c r="G7" s="35">
        <f t="shared" si="0"/>
        <v>0.3861749372465727</v>
      </c>
      <c r="H7" s="35">
        <f t="shared" si="0"/>
        <v>1.1823730546767648</v>
      </c>
      <c r="I7" s="34">
        <f t="shared" si="0"/>
        <v>0.92741216336721954</v>
      </c>
      <c r="J7" s="35">
        <f t="shared" si="0"/>
        <v>1.7190130000358128</v>
      </c>
      <c r="K7" s="36">
        <f t="shared" si="0"/>
        <v>0.53719156251119149</v>
      </c>
      <c r="L7" s="36">
        <f t="shared" si="0"/>
        <v>0.16094765982102621</v>
      </c>
      <c r="M7" s="34">
        <f t="shared" si="0"/>
        <v>0.12840679271933486</v>
      </c>
      <c r="N7" s="34">
        <f>SUM(M21/M14)*1000</f>
        <v>0.12840679271933486</v>
      </c>
      <c r="O7" s="43">
        <f>(O21/O14)*1000</f>
        <v>0.25581990278843697</v>
      </c>
      <c r="P7" s="12"/>
    </row>
    <row r="8" spans="1:97" ht="15" customHeight="1" x14ac:dyDescent="0.25">
      <c r="A8" s="33" t="s">
        <v>6</v>
      </c>
      <c r="B8" s="34">
        <f t="shared" si="0"/>
        <v>8.3875026210945697E-2</v>
      </c>
      <c r="C8" s="34">
        <f t="shared" si="0"/>
        <v>3.0784386159339979E-2</v>
      </c>
      <c r="D8" s="34">
        <f t="shared" si="0"/>
        <v>2.2601764444410959E-2</v>
      </c>
      <c r="E8" s="34">
        <f t="shared" si="0"/>
        <v>1.7323002224768427E-2</v>
      </c>
      <c r="F8" s="34">
        <f t="shared" si="0"/>
        <v>2.4085648566301771E-2</v>
      </c>
      <c r="G8" s="34">
        <f t="shared" si="0"/>
        <v>1.6368028096889375E-2</v>
      </c>
      <c r="H8" s="34">
        <f t="shared" si="0"/>
        <v>1.8634900373163878E-2</v>
      </c>
      <c r="I8" s="34">
        <f t="shared" si="0"/>
        <v>2.1018019448673996E-2</v>
      </c>
      <c r="J8" s="35">
        <f t="shared" si="0"/>
        <v>4.5145408048098447E-2</v>
      </c>
      <c r="K8" s="34">
        <f t="shared" si="0"/>
        <v>2.5439349122689355E-2</v>
      </c>
      <c r="L8" s="34">
        <f t="shared" si="0"/>
        <v>1.3810851185776664E-2</v>
      </c>
      <c r="M8" s="34">
        <f t="shared" si="0"/>
        <v>9.2072341238511098E-3</v>
      </c>
      <c r="N8" s="34">
        <f>SUM(N22/N15)*1000</f>
        <v>1.8084449859732486E-2</v>
      </c>
      <c r="O8" s="43">
        <f>(O22/O15)*1000</f>
        <v>1.5823893627265925E-2</v>
      </c>
      <c r="P8" s="12"/>
    </row>
    <row r="9" spans="1:97" ht="15" customHeight="1" x14ac:dyDescent="0.25">
      <c r="A9" s="33" t="s">
        <v>7</v>
      </c>
      <c r="B9" s="34">
        <f t="shared" si="0"/>
        <v>0.19484953380131106</v>
      </c>
      <c r="C9" s="34">
        <f t="shared" si="0"/>
        <v>0.26615969581749049</v>
      </c>
      <c r="D9" s="34">
        <f t="shared" si="0"/>
        <v>0.19046542971744937</v>
      </c>
      <c r="E9" s="34">
        <f t="shared" si="0"/>
        <v>0.17774338259813638</v>
      </c>
      <c r="F9" s="34">
        <f t="shared" si="0"/>
        <v>0.16674162391044292</v>
      </c>
      <c r="G9" s="34">
        <f t="shared" si="0"/>
        <v>0.18608727493194308</v>
      </c>
      <c r="H9" s="34">
        <f t="shared" si="0"/>
        <v>0.21131003228097942</v>
      </c>
      <c r="I9" s="34">
        <f t="shared" si="0"/>
        <v>0.20997469804888511</v>
      </c>
      <c r="J9" s="35">
        <f t="shared" si="0"/>
        <v>0.24415543674968446</v>
      </c>
      <c r="K9" s="34">
        <f t="shared" si="0"/>
        <v>0.17904732028310194</v>
      </c>
      <c r="L9" s="34">
        <f t="shared" si="0"/>
        <v>0.12714929812125952</v>
      </c>
      <c r="M9" s="34">
        <f t="shared" si="0"/>
        <v>0.11947001374624858</v>
      </c>
      <c r="N9" s="34">
        <f>SUM(N23/N16)*1000</f>
        <v>0.15010762433442848</v>
      </c>
      <c r="O9" s="43">
        <f>(O23/O16)*1000</f>
        <v>0.12036932140024924</v>
      </c>
      <c r="P9" s="12"/>
    </row>
    <row r="10" spans="1:97" ht="15" customHeight="1" x14ac:dyDescent="0.25">
      <c r="A10" s="13"/>
      <c r="B10" s="13"/>
      <c r="C10" s="14"/>
      <c r="D10" s="13"/>
      <c r="E10" s="14"/>
      <c r="F10" s="13"/>
      <c r="J10" s="7"/>
      <c r="L10" s="11"/>
      <c r="O10" s="12"/>
      <c r="P10" s="12"/>
    </row>
    <row r="11" spans="1:97" ht="15" customHeight="1" x14ac:dyDescent="0.25">
      <c r="A11" s="26" t="s">
        <v>10</v>
      </c>
      <c r="B11" s="27">
        <v>2002</v>
      </c>
      <c r="C11" s="27">
        <v>2003</v>
      </c>
      <c r="D11" s="27">
        <v>2004</v>
      </c>
      <c r="E11" s="27">
        <v>2005</v>
      </c>
      <c r="F11" s="27">
        <v>2006</v>
      </c>
      <c r="G11" s="27">
        <v>2007</v>
      </c>
      <c r="H11" s="28">
        <v>2008</v>
      </c>
      <c r="I11" s="28">
        <v>2009</v>
      </c>
      <c r="J11" s="29">
        <v>2010</v>
      </c>
      <c r="K11" s="44">
        <v>2011</v>
      </c>
      <c r="L11" s="28">
        <v>2012</v>
      </c>
      <c r="M11" s="44">
        <v>2013</v>
      </c>
      <c r="N11" s="44">
        <v>2014</v>
      </c>
      <c r="O11" s="45">
        <v>2015</v>
      </c>
      <c r="P11" s="12"/>
    </row>
    <row r="12" spans="1:97" ht="15" customHeight="1" x14ac:dyDescent="0.25">
      <c r="A12" s="33" t="s">
        <v>3</v>
      </c>
      <c r="B12" s="46">
        <v>1475783</v>
      </c>
      <c r="C12" s="46">
        <v>1510516</v>
      </c>
      <c r="D12" s="46">
        <v>1548627</v>
      </c>
      <c r="E12" s="46">
        <v>1583417</v>
      </c>
      <c r="F12" s="46">
        <v>1620396</v>
      </c>
      <c r="G12" s="46">
        <v>1638911</v>
      </c>
      <c r="H12" s="46">
        <v>1632451</v>
      </c>
      <c r="I12" s="47">
        <v>1630172</v>
      </c>
      <c r="J12" s="47">
        <v>1640814</v>
      </c>
      <c r="K12" s="47">
        <v>1642146</v>
      </c>
      <c r="L12" s="46">
        <v>1645133</v>
      </c>
      <c r="M12" s="48">
        <v>1682182</v>
      </c>
      <c r="N12" s="46">
        <v>1699077</v>
      </c>
      <c r="O12" s="46">
        <v>1699077</v>
      </c>
      <c r="P12" s="12"/>
    </row>
    <row r="13" spans="1:97" ht="15" customHeight="1" x14ac:dyDescent="0.25">
      <c r="A13" s="33" t="s">
        <v>4</v>
      </c>
      <c r="B13" s="47">
        <v>4019817</v>
      </c>
      <c r="C13" s="47">
        <v>4117233</v>
      </c>
      <c r="D13" s="47">
        <v>4224524</v>
      </c>
      <c r="E13" s="47">
        <v>4321896</v>
      </c>
      <c r="F13" s="47">
        <v>4409570</v>
      </c>
      <c r="G13" s="47">
        <v>4496597</v>
      </c>
      <c r="H13" s="47">
        <v>4509739</v>
      </c>
      <c r="I13" s="47">
        <v>4499079</v>
      </c>
      <c r="J13" s="47">
        <v>4520327</v>
      </c>
      <c r="K13" s="47">
        <v>4547047</v>
      </c>
      <c r="L13" s="46">
        <v>4576415</v>
      </c>
      <c r="M13" s="46">
        <v>4626927</v>
      </c>
      <c r="N13" s="46">
        <v>4708818</v>
      </c>
      <c r="O13" s="46">
        <v>4708818</v>
      </c>
    </row>
    <row r="14" spans="1:97" ht="15" customHeight="1" x14ac:dyDescent="0.25">
      <c r="A14" s="49" t="s">
        <v>5</v>
      </c>
      <c r="B14" s="46">
        <v>26362</v>
      </c>
      <c r="C14" s="46">
        <v>27042</v>
      </c>
      <c r="D14" s="46">
        <v>30077</v>
      </c>
      <c r="E14" s="46">
        <v>30244</v>
      </c>
      <c r="F14" s="46">
        <v>30635</v>
      </c>
      <c r="G14" s="47">
        <v>31074</v>
      </c>
      <c r="H14" s="47">
        <v>31293</v>
      </c>
      <c r="I14" s="47">
        <v>28035</v>
      </c>
      <c r="J14" s="47">
        <v>27923</v>
      </c>
      <c r="K14" s="47">
        <v>27923</v>
      </c>
      <c r="L14" s="47">
        <v>31066</v>
      </c>
      <c r="M14" s="47">
        <v>31151</v>
      </c>
      <c r="N14" s="47">
        <v>31272</v>
      </c>
      <c r="O14" s="47">
        <v>31272</v>
      </c>
    </row>
    <row r="15" spans="1:97" ht="15" customHeight="1" x14ac:dyDescent="0.25">
      <c r="A15" s="33" t="s">
        <v>6</v>
      </c>
      <c r="B15" s="47">
        <v>381520</v>
      </c>
      <c r="C15" s="47">
        <v>389808</v>
      </c>
      <c r="D15" s="47">
        <v>398199</v>
      </c>
      <c r="E15" s="47">
        <v>404087</v>
      </c>
      <c r="F15" s="47">
        <v>415185</v>
      </c>
      <c r="G15" s="47">
        <v>427663</v>
      </c>
      <c r="H15" s="47">
        <v>429302</v>
      </c>
      <c r="I15" s="47">
        <v>428204</v>
      </c>
      <c r="J15" s="47">
        <v>376561</v>
      </c>
      <c r="K15" s="47">
        <v>432401</v>
      </c>
      <c r="L15" s="47">
        <v>434441</v>
      </c>
      <c r="M15" s="47">
        <v>434441</v>
      </c>
      <c r="N15" s="47">
        <v>442369</v>
      </c>
      <c r="O15" s="47">
        <v>442369</v>
      </c>
    </row>
    <row r="16" spans="1:97" ht="15" customHeight="1" x14ac:dyDescent="0.25">
      <c r="A16" s="33" t="s">
        <v>7</v>
      </c>
      <c r="B16" s="47">
        <v>590199</v>
      </c>
      <c r="C16" s="47">
        <v>604900</v>
      </c>
      <c r="D16" s="47">
        <v>619535</v>
      </c>
      <c r="E16" s="47">
        <v>635748</v>
      </c>
      <c r="F16" s="47">
        <v>653706</v>
      </c>
      <c r="G16" s="47">
        <v>666354</v>
      </c>
      <c r="H16" s="47">
        <v>667266</v>
      </c>
      <c r="I16" s="47">
        <v>666747</v>
      </c>
      <c r="J16" s="47">
        <v>675799</v>
      </c>
      <c r="K16" s="47">
        <v>675799</v>
      </c>
      <c r="L16" s="47">
        <v>684235</v>
      </c>
      <c r="M16" s="47">
        <v>694735</v>
      </c>
      <c r="N16" s="47">
        <v>706160</v>
      </c>
      <c r="O16" s="47">
        <v>706160</v>
      </c>
    </row>
    <row r="17" spans="1:118" ht="15" customHeight="1" x14ac:dyDescent="0.25">
      <c r="A17" s="13"/>
      <c r="B17" s="1"/>
      <c r="C17" s="1"/>
      <c r="D17" s="1"/>
      <c r="E17" s="1"/>
      <c r="F17" s="1"/>
      <c r="G17" s="16"/>
      <c r="H17" s="16"/>
      <c r="I17" s="16"/>
      <c r="J17" s="7"/>
      <c r="K17" s="16"/>
      <c r="L17" s="17"/>
      <c r="M17" s="15"/>
      <c r="N17" s="15"/>
      <c r="O17" s="15"/>
    </row>
    <row r="18" spans="1:118" ht="15.6" x14ac:dyDescent="0.25">
      <c r="A18" s="50" t="s">
        <v>11</v>
      </c>
      <c r="B18" s="51">
        <v>2002</v>
      </c>
      <c r="C18" s="51">
        <v>2003</v>
      </c>
      <c r="D18" s="51">
        <v>2004</v>
      </c>
      <c r="E18" s="51">
        <v>2005</v>
      </c>
      <c r="F18" s="51">
        <v>2006</v>
      </c>
      <c r="G18" s="51">
        <v>2007</v>
      </c>
      <c r="H18" s="52">
        <v>2008</v>
      </c>
      <c r="I18" s="53">
        <v>2009</v>
      </c>
      <c r="J18" s="54">
        <v>2010</v>
      </c>
      <c r="K18" s="30">
        <v>2011</v>
      </c>
      <c r="L18" s="31">
        <v>2012</v>
      </c>
      <c r="M18" s="30">
        <v>2013</v>
      </c>
      <c r="N18" s="29">
        <v>2014</v>
      </c>
      <c r="O18" s="29">
        <v>2015</v>
      </c>
      <c r="P18" s="18"/>
    </row>
    <row r="19" spans="1:118" ht="15" customHeight="1" x14ac:dyDescent="0.25">
      <c r="A19" s="33" t="s">
        <v>3</v>
      </c>
      <c r="B19" s="51">
        <v>269</v>
      </c>
      <c r="C19" s="51">
        <v>268</v>
      </c>
      <c r="D19" s="51">
        <v>242</v>
      </c>
      <c r="E19" s="51">
        <v>252</v>
      </c>
      <c r="F19" s="51">
        <v>570</v>
      </c>
      <c r="G19" s="51">
        <v>359</v>
      </c>
      <c r="H19" s="51">
        <v>427</v>
      </c>
      <c r="I19" s="51">
        <v>606</v>
      </c>
      <c r="J19" s="46">
        <v>520</v>
      </c>
      <c r="K19" s="55">
        <v>332</v>
      </c>
      <c r="L19" s="56">
        <v>260</v>
      </c>
      <c r="M19" s="56">
        <v>269</v>
      </c>
      <c r="N19" s="55">
        <v>480</v>
      </c>
      <c r="O19" s="57">
        <v>306</v>
      </c>
      <c r="P19" s="10"/>
    </row>
    <row r="20" spans="1:118" ht="15" customHeight="1" x14ac:dyDescent="0.25">
      <c r="A20" s="33" t="s">
        <v>4</v>
      </c>
      <c r="B20" s="51">
        <v>440</v>
      </c>
      <c r="C20" s="51">
        <v>474</v>
      </c>
      <c r="D20" s="51">
        <v>451</v>
      </c>
      <c r="E20" s="51">
        <v>491</v>
      </c>
      <c r="F20" s="51">
        <v>694</v>
      </c>
      <c r="G20" s="51">
        <v>516</v>
      </c>
      <c r="H20" s="51">
        <v>519</v>
      </c>
      <c r="I20" s="51">
        <v>439</v>
      </c>
      <c r="J20" s="46">
        <v>346</v>
      </c>
      <c r="K20" s="55">
        <v>278</v>
      </c>
      <c r="L20" s="56">
        <v>202</v>
      </c>
      <c r="M20" s="56">
        <v>161</v>
      </c>
      <c r="N20" s="58">
        <v>165</v>
      </c>
      <c r="O20" s="57">
        <v>159</v>
      </c>
      <c r="P20" s="10"/>
    </row>
    <row r="21" spans="1:118" ht="15" customHeight="1" x14ac:dyDescent="0.25">
      <c r="A21" s="33" t="s">
        <v>5</v>
      </c>
      <c r="B21" s="51">
        <v>18</v>
      </c>
      <c r="C21" s="51">
        <v>5</v>
      </c>
      <c r="D21" s="51">
        <v>9</v>
      </c>
      <c r="E21" s="51">
        <v>2</v>
      </c>
      <c r="F21" s="51">
        <v>8</v>
      </c>
      <c r="G21" s="51">
        <v>12</v>
      </c>
      <c r="H21" s="33">
        <v>37</v>
      </c>
      <c r="I21" s="33">
        <v>26</v>
      </c>
      <c r="J21" s="46">
        <v>48</v>
      </c>
      <c r="K21" s="55">
        <v>15</v>
      </c>
      <c r="L21" s="56">
        <v>5</v>
      </c>
      <c r="M21" s="56">
        <v>4</v>
      </c>
      <c r="N21" s="58">
        <v>10</v>
      </c>
      <c r="O21" s="57">
        <v>8</v>
      </c>
      <c r="P21" s="10"/>
    </row>
    <row r="22" spans="1:118" ht="15" customHeight="1" x14ac:dyDescent="0.25">
      <c r="A22" s="33" t="s">
        <v>6</v>
      </c>
      <c r="B22" s="51">
        <v>32</v>
      </c>
      <c r="C22" s="51">
        <v>12</v>
      </c>
      <c r="D22" s="51">
        <v>9</v>
      </c>
      <c r="E22" s="51">
        <v>7</v>
      </c>
      <c r="F22" s="51">
        <v>10</v>
      </c>
      <c r="G22" s="51">
        <v>7</v>
      </c>
      <c r="H22" s="51">
        <v>8</v>
      </c>
      <c r="I22" s="51">
        <v>9</v>
      </c>
      <c r="J22" s="46">
        <v>17</v>
      </c>
      <c r="K22" s="55">
        <v>11</v>
      </c>
      <c r="L22" s="56">
        <v>6</v>
      </c>
      <c r="M22" s="56">
        <v>4</v>
      </c>
      <c r="N22" s="55">
        <v>8</v>
      </c>
      <c r="O22" s="57">
        <v>7</v>
      </c>
      <c r="P22" s="10"/>
      <c r="Q22" s="19"/>
      <c r="R22" s="19"/>
      <c r="S22" s="19"/>
      <c r="T22" s="19"/>
      <c r="U22" s="19"/>
      <c r="V22" s="19"/>
      <c r="W22" s="19"/>
      <c r="X22" s="19"/>
      <c r="Y22" s="19"/>
      <c r="Z22" s="19"/>
      <c r="AA22" s="19"/>
      <c r="AB22" s="19"/>
      <c r="AC22" s="19"/>
      <c r="AD22" s="19"/>
      <c r="AE22" s="19"/>
      <c r="AF22" s="19"/>
      <c r="AG22" s="19"/>
      <c r="AH22" s="19"/>
      <c r="AI22" s="19"/>
      <c r="AJ22" s="19"/>
      <c r="AK22" s="19"/>
      <c r="AL22" s="19"/>
      <c r="AM22" s="19"/>
      <c r="AN22" s="19"/>
      <c r="AO22" s="19"/>
      <c r="AP22" s="19"/>
      <c r="AQ22" s="19"/>
      <c r="AR22" s="19"/>
      <c r="AS22" s="19"/>
      <c r="AT22" s="19"/>
      <c r="AU22" s="19"/>
      <c r="AV22" s="19"/>
      <c r="AW22" s="19"/>
      <c r="AX22" s="19"/>
      <c r="AY22" s="19"/>
      <c r="AZ22" s="19"/>
      <c r="BA22" s="19"/>
      <c r="BB22" s="19"/>
      <c r="BC22" s="2"/>
      <c r="BD22" s="2"/>
      <c r="BE22" s="2"/>
      <c r="BF22" s="2"/>
      <c r="BG22" s="2"/>
      <c r="BH22" s="2"/>
      <c r="BI22" s="2"/>
      <c r="BJ22" s="2"/>
      <c r="BK22" s="2"/>
      <c r="BL22" s="2"/>
      <c r="BM22" s="2"/>
      <c r="BN22" s="2"/>
      <c r="BO22" s="2"/>
      <c r="BP22" s="2"/>
      <c r="BQ22" s="2"/>
      <c r="BR22" s="2"/>
      <c r="BS22" s="2"/>
      <c r="BT22" s="2"/>
      <c r="BU22" s="2"/>
      <c r="BV22" s="2"/>
      <c r="BW22" s="2"/>
      <c r="BX22" s="2"/>
      <c r="BY22" s="2"/>
      <c r="BZ22" s="2"/>
      <c r="CA22" s="2"/>
      <c r="CB22" s="2"/>
      <c r="CC22" s="2"/>
      <c r="CD22" s="2"/>
      <c r="CE22" s="2"/>
      <c r="CF22" s="2"/>
      <c r="CG22" s="2"/>
      <c r="CH22" s="2"/>
      <c r="CI22" s="2"/>
      <c r="CJ22" s="2"/>
      <c r="CK22" s="2"/>
      <c r="CL22" s="2"/>
      <c r="CM22" s="2"/>
      <c r="CN22" s="2"/>
      <c r="CO22" s="2"/>
      <c r="CP22" s="2"/>
      <c r="CQ22" s="2"/>
      <c r="CR22" s="2"/>
      <c r="CS22" s="2"/>
      <c r="CT22" s="2"/>
      <c r="CU22" s="2"/>
      <c r="CV22" s="2"/>
      <c r="CW22" s="2"/>
      <c r="CX22" s="2"/>
      <c r="CY22" s="2"/>
      <c r="CZ22" s="2"/>
      <c r="DA22" s="2"/>
      <c r="DB22" s="2"/>
      <c r="DC22" s="2"/>
      <c r="DD22" s="2"/>
      <c r="DE22" s="2"/>
      <c r="DF22" s="2"/>
      <c r="DG22" s="2"/>
      <c r="DH22" s="2"/>
      <c r="DI22" s="2"/>
      <c r="DJ22" s="2"/>
      <c r="DK22" s="2"/>
      <c r="DL22" s="2"/>
      <c r="DM22" s="2"/>
      <c r="DN22" s="2"/>
    </row>
    <row r="23" spans="1:118" ht="15" customHeight="1" x14ac:dyDescent="0.25">
      <c r="A23" s="33" t="s">
        <v>8</v>
      </c>
      <c r="B23" s="51">
        <v>115</v>
      </c>
      <c r="C23" s="51">
        <v>161</v>
      </c>
      <c r="D23" s="51">
        <v>118</v>
      </c>
      <c r="E23" s="51">
        <v>113</v>
      </c>
      <c r="F23" s="51">
        <v>109</v>
      </c>
      <c r="G23" s="51">
        <v>124</v>
      </c>
      <c r="H23" s="51">
        <v>141</v>
      </c>
      <c r="I23" s="51">
        <v>140</v>
      </c>
      <c r="J23" s="46">
        <v>165</v>
      </c>
      <c r="K23" s="55">
        <v>121</v>
      </c>
      <c r="L23" s="56">
        <v>87</v>
      </c>
      <c r="M23" s="56">
        <v>83</v>
      </c>
      <c r="N23" s="58">
        <v>106</v>
      </c>
      <c r="O23" s="57">
        <v>85</v>
      </c>
      <c r="P23" s="10"/>
      <c r="AH23" s="8"/>
      <c r="BA23" s="8"/>
      <c r="BY23" s="8"/>
      <c r="CO23" s="8"/>
      <c r="CP23" s="8"/>
      <c r="CQ23" s="8"/>
      <c r="CR23" s="8"/>
      <c r="CS23" s="8"/>
      <c r="CT23" s="8"/>
      <c r="CU23" s="8"/>
      <c r="CV23" s="8"/>
      <c r="CW23" s="8"/>
      <c r="CX23" s="8"/>
      <c r="CY23" s="8"/>
      <c r="CZ23" s="8"/>
      <c r="DA23" s="8"/>
      <c r="DB23" s="8"/>
      <c r="DC23" s="8"/>
      <c r="DD23" s="8"/>
    </row>
    <row r="24" spans="1:118" ht="15" customHeight="1" x14ac:dyDescent="0.25">
      <c r="A24" s="33" t="s">
        <v>9</v>
      </c>
      <c r="B24" s="51">
        <f t="shared" ref="B24:N24" si="1">SUM(B19:B23)</f>
        <v>874</v>
      </c>
      <c r="C24" s="51">
        <f t="shared" si="1"/>
        <v>920</v>
      </c>
      <c r="D24" s="51">
        <f t="shared" si="1"/>
        <v>829</v>
      </c>
      <c r="E24" s="51">
        <f t="shared" si="1"/>
        <v>865</v>
      </c>
      <c r="F24" s="51">
        <f t="shared" si="1"/>
        <v>1391</v>
      </c>
      <c r="G24" s="51">
        <f t="shared" si="1"/>
        <v>1018</v>
      </c>
      <c r="H24" s="33">
        <f t="shared" si="1"/>
        <v>1132</v>
      </c>
      <c r="I24" s="33">
        <f t="shared" si="1"/>
        <v>1220</v>
      </c>
      <c r="J24" s="33">
        <f t="shared" si="1"/>
        <v>1096</v>
      </c>
      <c r="K24" s="55">
        <f t="shared" si="1"/>
        <v>757</v>
      </c>
      <c r="L24" s="56">
        <f t="shared" si="1"/>
        <v>560</v>
      </c>
      <c r="M24" s="56">
        <f t="shared" si="1"/>
        <v>521</v>
      </c>
      <c r="N24" s="56">
        <f t="shared" si="1"/>
        <v>769</v>
      </c>
      <c r="O24" s="51">
        <f>SUM(O19:O23)</f>
        <v>565</v>
      </c>
      <c r="P24" s="10"/>
      <c r="AR24" s="8"/>
    </row>
    <row r="25" spans="1:118" x14ac:dyDescent="0.25">
      <c r="B25" s="10"/>
      <c r="C25" s="10"/>
      <c r="D25" s="10"/>
      <c r="E25" s="10"/>
      <c r="F25" s="10"/>
      <c r="G25" s="10"/>
      <c r="J25" s="10"/>
      <c r="K25" s="10"/>
      <c r="L25" s="10"/>
      <c r="M25" s="10"/>
      <c r="N25" s="10"/>
      <c r="O25" s="10"/>
      <c r="P25" s="10"/>
      <c r="AR25" s="8"/>
    </row>
    <row r="26" spans="1:118" x14ac:dyDescent="0.25">
      <c r="A26" s="20"/>
      <c r="B26" s="10"/>
      <c r="C26" s="10"/>
      <c r="D26" s="10"/>
      <c r="E26" s="10"/>
      <c r="F26" s="10"/>
      <c r="G26" s="10"/>
      <c r="J26" s="10"/>
      <c r="K26" s="10"/>
      <c r="L26" s="10"/>
      <c r="M26" s="10"/>
      <c r="N26" s="10"/>
      <c r="O26" s="10"/>
      <c r="P26" s="10"/>
      <c r="AR26" s="8"/>
    </row>
    <row r="27" spans="1:118" ht="15" customHeight="1" x14ac:dyDescent="0.25">
      <c r="A27" s="21" t="s">
        <v>13</v>
      </c>
      <c r="B27" s="22"/>
      <c r="C27" s="22"/>
      <c r="D27" s="22"/>
      <c r="E27" s="22"/>
      <c r="F27" s="22"/>
      <c r="G27" s="22"/>
      <c r="H27" s="22"/>
      <c r="I27" s="22"/>
      <c r="J27" s="22"/>
      <c r="K27" s="22"/>
      <c r="L27" s="22"/>
      <c r="M27" s="3"/>
      <c r="N27" s="23"/>
      <c r="O27" s="24"/>
      <c r="P27" s="24"/>
      <c r="AR27" s="8"/>
    </row>
    <row r="28" spans="1:118" ht="15.6" x14ac:dyDescent="0.25">
      <c r="A28" s="21" t="s">
        <v>12</v>
      </c>
      <c r="E28" s="25"/>
      <c r="F28" s="25"/>
      <c r="G28" s="25"/>
      <c r="H28" s="25"/>
      <c r="I28" s="25"/>
      <c r="J28" s="25"/>
      <c r="K28" s="25"/>
      <c r="L28" s="25"/>
      <c r="M28" s="25"/>
      <c r="N28" s="25"/>
    </row>
    <row r="29" spans="1:118" x14ac:dyDescent="0.25">
      <c r="A29" s="4"/>
      <c r="E29" s="25"/>
      <c r="F29" s="25"/>
      <c r="G29" s="25"/>
      <c r="H29" s="25"/>
      <c r="I29" s="25"/>
      <c r="J29" s="25"/>
      <c r="K29" s="25"/>
      <c r="L29" s="25"/>
      <c r="M29" s="25"/>
      <c r="N29" s="25"/>
    </row>
    <row r="30" spans="1:118" x14ac:dyDescent="0.25">
      <c r="A30" s="4"/>
      <c r="B30" s="18"/>
      <c r="C30" s="18"/>
      <c r="D30" s="18"/>
      <c r="E30" s="18"/>
      <c r="F30" s="18"/>
      <c r="G30" s="18"/>
      <c r="H30" s="18"/>
      <c r="I30" s="18"/>
      <c r="J30" s="18"/>
      <c r="K30" s="18"/>
      <c r="L30" s="18"/>
    </row>
    <row r="31" spans="1:118" x14ac:dyDescent="0.25">
      <c r="A31" s="20"/>
    </row>
    <row r="33" spans="15:16" x14ac:dyDescent="0.25">
      <c r="O33" s="19"/>
      <c r="P33" s="19"/>
    </row>
  </sheetData>
  <mergeCells count="1">
    <mergeCell ref="P3:P4"/>
  </mergeCells>
  <printOptions horizontalCentered="1"/>
  <pageMargins left="0.5" right="0.5" top="0.5" bottom="0.5" header="0.5" footer="0.25"/>
  <pageSetup scale="73" orientation="landscape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Logged Complaint Rate</vt:lpstr>
      <vt:lpstr>'Logged Complaint Rate'!Print_Area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2016-04-08T11:39:17Z</dcterms:created>
  <dcterms:modified xsi:type="dcterms:W3CDTF">2016-04-08T11:56:18Z</dcterms:modified>
</cp:coreProperties>
</file>