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filterPrivacy="1" defaultThemeVersion="166925"/>
  <xr:revisionPtr revIDLastSave="0" documentId="13_ncr:1_{6F4BF8A2-482C-4A97-94D2-895B6EA8D4B9}" xr6:coauthVersionLast="46" xr6:coauthVersionMax="46" xr10:uidLastSave="{00000000-0000-0000-0000-000000000000}"/>
  <bookViews>
    <workbookView xWindow="30765" yWindow="1680" windowWidth="22755" windowHeight="13020" firstSheet="2" activeTab="8" xr2:uid="{60B876DC-FE37-466B-9F08-1F7FA074AF94}"/>
  </bookViews>
  <sheets>
    <sheet name="B-10" sheetId="1" r:id="rId1"/>
    <sheet name="Support --&gt;" sheetId="2" r:id="rId2"/>
    <sheet name="CDR Reserve Data" sheetId="3" r:id="rId3"/>
    <sheet name="Capital Leases" sheetId="4" r:id="rId4"/>
    <sheet name="B-9" sheetId="9" r:id="rId5"/>
    <sheet name="Reconciliations --&gt;" sheetId="5" r:id="rId6"/>
    <sheet name="Rate Base" sheetId="7" r:id="rId7"/>
    <sheet name="General Ledger" sheetId="6" r:id="rId8"/>
    <sheet name="ESR" sheetId="8" r:id="rId9"/>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4" i="8" l="1"/>
  <c r="A11" i="1"/>
  <c r="A12" i="1" s="1"/>
  <c r="A13" i="1" s="1"/>
  <c r="A14" i="1" s="1"/>
  <c r="A15" i="1" s="1"/>
  <c r="A16" i="1" s="1"/>
  <c r="A10" i="1"/>
  <c r="AC10" i="1"/>
  <c r="AA10" i="1"/>
  <c r="Y10" i="1"/>
  <c r="W10" i="1"/>
  <c r="U10" i="1"/>
  <c r="S10" i="1"/>
  <c r="Q10" i="1"/>
  <c r="O10" i="1"/>
  <c r="M10" i="1"/>
  <c r="K10" i="1"/>
  <c r="I10" i="1"/>
  <c r="G10" i="1"/>
  <c r="E10" i="1"/>
  <c r="A9" i="3"/>
  <c r="A10" i="3"/>
  <c r="AE10" i="1" l="1"/>
  <c r="E33" i="8"/>
  <c r="C14" i="3"/>
  <c r="D14" i="3"/>
  <c r="E14" i="3"/>
  <c r="F14" i="3"/>
  <c r="G14" i="3"/>
  <c r="H14" i="3"/>
  <c r="I14" i="3"/>
  <c r="J14" i="3"/>
  <c r="K14" i="3"/>
  <c r="L14" i="3"/>
  <c r="M14" i="3"/>
  <c r="N14" i="3"/>
  <c r="O14" i="3"/>
  <c r="P14" i="3"/>
  <c r="C20" i="6"/>
  <c r="D20" i="6"/>
  <c r="E20" i="6"/>
  <c r="F20" i="6"/>
  <c r="G20" i="6"/>
  <c r="H20" i="6"/>
  <c r="I20" i="6"/>
  <c r="J20" i="6"/>
  <c r="K20" i="6"/>
  <c r="L20" i="6"/>
  <c r="M20" i="6"/>
  <c r="N20" i="6"/>
  <c r="O20" i="6"/>
  <c r="B20" i="6"/>
  <c r="A11" i="3"/>
  <c r="Y14" i="1" s="1"/>
  <c r="O18" i="6"/>
  <c r="O17" i="6"/>
  <c r="O16" i="6"/>
  <c r="O15" i="6"/>
  <c r="O14" i="6"/>
  <c r="O13" i="6"/>
  <c r="O12" i="6"/>
  <c r="AC13" i="1"/>
  <c r="AA13" i="1"/>
  <c r="Y13" i="1"/>
  <c r="W13" i="1"/>
  <c r="U13" i="1"/>
  <c r="S13" i="1"/>
  <c r="Q13" i="1"/>
  <c r="O13" i="1"/>
  <c r="M13" i="1"/>
  <c r="K13" i="1"/>
  <c r="I13" i="1"/>
  <c r="G13" i="1"/>
  <c r="E13" i="1"/>
  <c r="O12" i="4"/>
  <c r="I9" i="1" l="1"/>
  <c r="E11" i="1"/>
  <c r="S14" i="1"/>
  <c r="M11" i="1"/>
  <c r="AA14" i="1"/>
  <c r="U11" i="1"/>
  <c r="Q9" i="1"/>
  <c r="AC11" i="1"/>
  <c r="Y9" i="1"/>
  <c r="K14" i="1"/>
  <c r="G11" i="1"/>
  <c r="O11" i="1"/>
  <c r="W11" i="1"/>
  <c r="K9" i="1"/>
  <c r="S9" i="1"/>
  <c r="AA9" i="1"/>
  <c r="E14" i="1"/>
  <c r="M14" i="1"/>
  <c r="U14" i="1"/>
  <c r="AC14" i="1"/>
  <c r="I11" i="1"/>
  <c r="Q11" i="1"/>
  <c r="Y11" i="1"/>
  <c r="E9" i="1"/>
  <c r="M9" i="1"/>
  <c r="U9" i="1"/>
  <c r="AC9" i="1"/>
  <c r="G14" i="1"/>
  <c r="O14" i="1"/>
  <c r="W14" i="1"/>
  <c r="K11" i="1"/>
  <c r="S11" i="1"/>
  <c r="AA11" i="1"/>
  <c r="G9" i="1"/>
  <c r="O9" i="1"/>
  <c r="W9" i="1"/>
  <c r="I14" i="1"/>
  <c r="Q14" i="1"/>
  <c r="AE13" i="1"/>
  <c r="G16" i="1" l="1"/>
  <c r="C22" i="6" s="1"/>
  <c r="I16" i="1"/>
  <c r="D22" i="6" s="1"/>
  <c r="M16" i="3"/>
  <c r="M17" i="3" s="1"/>
  <c r="U16" i="1"/>
  <c r="J22" i="6" s="1"/>
  <c r="O16" i="1"/>
  <c r="G22" i="6" s="1"/>
  <c r="N16" i="3"/>
  <c r="N17" i="3" s="1"/>
  <c r="H16" i="3"/>
  <c r="H17" i="3" s="1"/>
  <c r="Y16" i="1"/>
  <c r="L22" i="6" s="1"/>
  <c r="AE11" i="1"/>
  <c r="K16" i="3"/>
  <c r="K17" i="3" s="1"/>
  <c r="E16" i="3"/>
  <c r="E17" i="3" s="1"/>
  <c r="AA16" i="1"/>
  <c r="M22" i="6" s="1"/>
  <c r="S16" i="1"/>
  <c r="I22" i="6" s="1"/>
  <c r="G16" i="3"/>
  <c r="G17" i="3" s="1"/>
  <c r="D16" i="3"/>
  <c r="D17" i="3" s="1"/>
  <c r="AE14" i="1"/>
  <c r="I16" i="3"/>
  <c r="I17" i="3" s="1"/>
  <c r="K16" i="1"/>
  <c r="E22" i="6" s="1"/>
  <c r="E16" i="1"/>
  <c r="B22" i="6" s="1"/>
  <c r="O16" i="3"/>
  <c r="O17" i="3" s="1"/>
  <c r="L16" i="3"/>
  <c r="L17" i="3" s="1"/>
  <c r="AE9" i="1"/>
  <c r="W16" i="1"/>
  <c r="K22" i="6" s="1"/>
  <c r="F16" i="3"/>
  <c r="F17" i="3" s="1"/>
  <c r="J16" i="3"/>
  <c r="J17" i="3" s="1"/>
  <c r="M16" i="1"/>
  <c r="F22" i="6" s="1"/>
  <c r="AC16" i="1"/>
  <c r="N22" i="6" s="1"/>
  <c r="C16" i="3"/>
  <c r="C17" i="3" s="1"/>
  <c r="Q16" i="1"/>
  <c r="H22" i="6" s="1"/>
  <c r="P16" i="3" l="1"/>
  <c r="P17" i="3" s="1"/>
  <c r="AE16" i="1"/>
  <c r="O22" i="6" l="1"/>
  <c r="E34" i="8"/>
  <c r="E35" i="8" s="1"/>
  <c r="E37" i="8" s="1"/>
  <c r="B22" i="7"/>
  <c r="B23" i="7" s="1"/>
  <c r="D23" i="6" l="1"/>
  <c r="B23" i="6" l="1"/>
  <c r="J23" i="6"/>
  <c r="L23" i="6"/>
  <c r="E23" i="6"/>
  <c r="K23" i="6"/>
  <c r="N23" i="6"/>
  <c r="M23" i="6"/>
  <c r="I23" i="6"/>
  <c r="F23" i="6"/>
  <c r="G23" i="6"/>
  <c r="C23" i="6"/>
  <c r="H23" i="6"/>
  <c r="O23" i="6" l="1"/>
</calcChain>
</file>

<file path=xl/sharedStrings.xml><?xml version="1.0" encoding="utf-8"?>
<sst xmlns="http://schemas.openxmlformats.org/spreadsheetml/2006/main" count="302" uniqueCount="181">
  <si>
    <t xml:space="preserve"> </t>
  </si>
  <si>
    <t>Florida City Gas</t>
  </si>
  <si>
    <t>13 Month</t>
  </si>
  <si>
    <t>Line No.</t>
  </si>
  <si>
    <t>A/C No.</t>
  </si>
  <si>
    <t>Description</t>
  </si>
  <si>
    <t>Average</t>
  </si>
  <si>
    <t>$</t>
  </si>
  <si>
    <t xml:space="preserve">       TOTAL</t>
  </si>
  <si>
    <t>ORGANIZATION</t>
  </si>
  <si>
    <t>FRANCHISES AND CONSENTS</t>
  </si>
  <si>
    <t>MISC INTANGIBLE PLANT</t>
  </si>
  <si>
    <t>PROPERTY UNDER CAPITAL LEASES</t>
  </si>
  <si>
    <t>ACQUISITION ADJUSTMENT</t>
  </si>
  <si>
    <t>FPLM: 2022 FCG Rate Case</t>
  </si>
  <si>
    <t>RAF: 02 Detailed GL Balance Sheet</t>
  </si>
  <si>
    <t>Dec - 2020</t>
  </si>
  <si>
    <t>Jan - 2021</t>
  </si>
  <si>
    <t>Feb - 2021</t>
  </si>
  <si>
    <t>Mar - 2021</t>
  </si>
  <si>
    <t>Apr - 2021</t>
  </si>
  <si>
    <t>May - 2021</t>
  </si>
  <si>
    <t>Jun - 2021</t>
  </si>
  <si>
    <t>Jul - 2021</t>
  </si>
  <si>
    <t>Aug - 2021</t>
  </si>
  <si>
    <t>Sep - 2021</t>
  </si>
  <si>
    <t>Oct - 2021</t>
  </si>
  <si>
    <t>Nov - 2021</t>
  </si>
  <si>
    <t>Dec - 2021</t>
  </si>
  <si>
    <t>13 Month Average</t>
  </si>
  <si>
    <t>Monthly</t>
  </si>
  <si>
    <t>TOTAL ASSETS</t>
  </si>
  <si>
    <t>NET UTILITY PLANT</t>
  </si>
  <si>
    <t>ACCUM PROVISION FOR DEPRECIATION</t>
  </si>
  <si>
    <t>9111601: Accm Prov Amortization-Fin Leases-Gas</t>
  </si>
  <si>
    <t>PLANT IN SERVICE</t>
  </si>
  <si>
    <t>9108600: Accum Prov Deprec Plant - Gas</t>
  </si>
  <si>
    <t>9108601: Accum Prov Deprec SAFE Clause-Gas</t>
  </si>
  <si>
    <t>9111600: Accm Prov Amortiz-Util Plant-Gas</t>
  </si>
  <si>
    <t>9111603: Accm Provision Amort-Cloud-Gas</t>
  </si>
  <si>
    <t>9115600: Accm Prov Amort-Plt Acqu Adjmt-Gas</t>
  </si>
  <si>
    <t>13-Month Average</t>
  </si>
  <si>
    <t>Total Amortization</t>
  </si>
  <si>
    <t>Tie to General Ledger</t>
  </si>
  <si>
    <t>MFR Amortization Balance</t>
  </si>
  <si>
    <t>CDR: 2022 FCG Rate Case</t>
  </si>
  <si>
    <t>FCG Plant Summary by Utility Account</t>
  </si>
  <si>
    <t>a-Dec - 2020</t>
  </si>
  <si>
    <t>a-Jan - 2021</t>
  </si>
  <si>
    <t>a-Feb - 2021</t>
  </si>
  <si>
    <t>a-Mar - 2021</t>
  </si>
  <si>
    <t>a-Apr - 2021</t>
  </si>
  <si>
    <t>a-May - 2021</t>
  </si>
  <si>
    <t>a-Jun - 2021</t>
  </si>
  <si>
    <t>a-Jul - 2021</t>
  </si>
  <si>
    <t>a-Aug - 2021</t>
  </si>
  <si>
    <t>a-Sep - 2021</t>
  </si>
  <si>
    <t>a-Oct - 2021</t>
  </si>
  <si>
    <t>a-Nov - 2021</t>
  </si>
  <si>
    <t>a-Dec - 2021</t>
  </si>
  <si>
    <t>1570: Florida City Gas</t>
  </si>
  <si>
    <t>Ending Reserve Balance - Life</t>
  </si>
  <si>
    <t>30302: 30302</t>
  </si>
  <si>
    <t>30320: 30320</t>
  </si>
  <si>
    <t>39111: 39111 - OFE - Enterprise Software</t>
  </si>
  <si>
    <t>Plant Acquisition Adjustment</t>
  </si>
  <si>
    <t>OFFICE FURNITURE AND EQUIP - ENTERPRISE SOFTWARE</t>
  </si>
  <si>
    <t>MFR Balance</t>
  </si>
  <si>
    <t>Check</t>
  </si>
  <si>
    <t>PE_FCG - RAF: 38 Detailed Juris COS ID Rate Base</t>
  </si>
  <si>
    <t>Company per Book</t>
  </si>
  <si>
    <t>Utility per Book</t>
  </si>
  <si>
    <t>Commission Adj per Book</t>
  </si>
  <si>
    <t>Adj Utility per Book</t>
  </si>
  <si>
    <t>Juris Utility</t>
  </si>
  <si>
    <t>Juris Commission Adj</t>
  </si>
  <si>
    <t>Juris Adj Utility</t>
  </si>
  <si>
    <t>RATE BASE</t>
  </si>
  <si>
    <t>TOTAL ACCUM DEPRECIATION</t>
  </si>
  <si>
    <t>ACCUM DEPR INTANGIBLE</t>
  </si>
  <si>
    <t>G-BAL008000: ACC PROV DEPR &amp; AMORT - INTANGIBLE</t>
  </si>
  <si>
    <t>ACCUM DEPR GENERAL PLANT</t>
  </si>
  <si>
    <t>G-BAL008720: ACC PROV DEPR &amp; AMORT - GENERAL PLANT OTHER</t>
  </si>
  <si>
    <t>G-BAL008800: ACCM PROV AMORT - PLANT ACQ ADJUSTMENT AGL</t>
  </si>
  <si>
    <t>G-BAL008900: ACC PROV DEPR &amp; AMORT - PROPERTY UNDER CAPITAL LEASES</t>
  </si>
  <si>
    <t>Calculated 13-Month Average on MFR</t>
  </si>
  <si>
    <t>Check:</t>
  </si>
  <si>
    <t>FLORIDA CITY GAS</t>
  </si>
  <si>
    <t>AVERAGE RATE BASE</t>
  </si>
  <si>
    <t>DECEMBER, 2021</t>
  </si>
  <si>
    <t>(1)</t>
  </si>
  <si>
    <t>(2)</t>
  </si>
  <si>
    <t>(3)</t>
  </si>
  <si>
    <t>(4)</t>
  </si>
  <si>
    <t>(5)</t>
  </si>
  <si>
    <t>(6)</t>
  </si>
  <si>
    <t>(7)</t>
  </si>
  <si>
    <t>(8)</t>
  </si>
  <si>
    <t>Line 
No.</t>
  </si>
  <si>
    <t>ACCUM. DEPR. &amp; AMORT.</t>
  </si>
  <si>
    <t>NET PLANT IN SERVICE</t>
  </si>
  <si>
    <t>PROPERTY HELD FOR FUTURE USE</t>
  </si>
  <si>
    <t>CWIP</t>
  </si>
  <si>
    <t>WORKING CAPITAL</t>
  </si>
  <si>
    <t>TOTAL RATE BASE</t>
  </si>
  <si>
    <r>
      <t xml:space="preserve">PER BOOKS </t>
    </r>
    <r>
      <rPr>
        <vertAlign val="superscript"/>
        <sz val="10"/>
        <rFont val="Arial"/>
        <family val="2"/>
      </rPr>
      <t>(1)</t>
    </r>
  </si>
  <si>
    <t>FPSC ADJUSTMENTS:</t>
  </si>
  <si>
    <t>REMOVE SAFE CLAUSE PLANT</t>
  </si>
  <si>
    <t>REMOVE AEP</t>
  </si>
  <si>
    <t>INTERCOMPANY AR</t>
  </si>
  <si>
    <t>CLAUSE UNDERRECOVERIES</t>
  </si>
  <si>
    <t>REMOVE LEASES</t>
  </si>
  <si>
    <t>ACCUM DEFERRED RETIREMENT BENEFITS</t>
  </si>
  <si>
    <t>TEMPORARY CASH INVESTMENTS</t>
  </si>
  <si>
    <r>
      <t xml:space="preserve">TOTAL FPSC ADJUSTMENTS </t>
    </r>
    <r>
      <rPr>
        <vertAlign val="superscript"/>
        <sz val="10"/>
        <rFont val="Arial"/>
        <family val="2"/>
      </rPr>
      <t>(2)</t>
    </r>
  </si>
  <si>
    <t>FPSC ADJUSTED</t>
  </si>
  <si>
    <t>TOTAL PRO FORMA ADJUSTMENTS</t>
  </si>
  <si>
    <t>PRO FORMA ADJUSTED</t>
  </si>
  <si>
    <r>
      <rPr>
        <vertAlign val="superscript"/>
        <sz val="10"/>
        <rFont val="Arial"/>
        <family val="2"/>
      </rPr>
      <t>(1)</t>
    </r>
    <r>
      <rPr>
        <sz val="10"/>
        <rFont val="Arial"/>
        <family val="2"/>
      </rPr>
      <t xml:space="preserve"> Recoverable AGL Acquisition Adjustment and related Accumulated Amortization are included in "Per Books" amounts.</t>
    </r>
  </si>
  <si>
    <r>
      <rPr>
        <vertAlign val="superscript"/>
        <sz val="10"/>
        <rFont val="Arial"/>
        <family val="2"/>
      </rPr>
      <t>(2)</t>
    </r>
    <r>
      <rPr>
        <sz val="10"/>
        <rFont val="Arial"/>
        <family val="2"/>
      </rPr>
      <t xml:space="preserve"> In order to be consistent with the "Per Book" capital structure reflected on Schedule 4, certain capital structure balances are no longer presented as part of 
"Per Book" Rate Base on this schedule. </t>
    </r>
  </si>
  <si>
    <t>Therefore, no further capital structure adjustment is needed.</t>
  </si>
  <si>
    <t>Calculated 13-Month Average for Amortization on MFR B-10</t>
  </si>
  <si>
    <t>Calculated 13-Month Average for Depreciation on MFR B-9</t>
  </si>
  <si>
    <t>LAND &amp; LAND RIGHTS</t>
  </si>
  <si>
    <t>MAINS - STEEL</t>
  </si>
  <si>
    <t>MAINS - PLASTIC</t>
  </si>
  <si>
    <t>MEASURE/REG STATION EQUIP</t>
  </si>
  <si>
    <t>LAND AND LAND RIGHTS</t>
  </si>
  <si>
    <t>LAND</t>
  </si>
  <si>
    <t>RIGHT OF WAY</t>
  </si>
  <si>
    <t>STRUCTURES AND IMPROVEMENTS</t>
  </si>
  <si>
    <t>MAINS - CAST IRON</t>
  </si>
  <si>
    <t>MAINS - MISC</t>
  </si>
  <si>
    <t>MAINS - GL Recon</t>
  </si>
  <si>
    <t>Mains - CIAC - RESERVE</t>
  </si>
  <si>
    <t>MAINS - CIAC</t>
  </si>
  <si>
    <t>MEASURE AND REG. STATION EQUIPMENT</t>
  </si>
  <si>
    <t>M&amp;R STATION EQUIPMENT - GATE STATIONS</t>
  </si>
  <si>
    <t>SERVICES</t>
  </si>
  <si>
    <t>SERVICES - STEEL</t>
  </si>
  <si>
    <t>SERVICES - PLASTIC</t>
  </si>
  <si>
    <t>METERS</t>
  </si>
  <si>
    <t>METERS - ERTS</t>
  </si>
  <si>
    <t>METER INSTALLATIONS</t>
  </si>
  <si>
    <t>METER INSTALLATIONS - ERTS</t>
  </si>
  <si>
    <t>HOUSE REGULATORS</t>
  </si>
  <si>
    <t>HOUSE REGULATOR INSTALLATIONS</t>
  </si>
  <si>
    <t>INDUSTRIAL M&amp;R STATION EQUIPMENT</t>
  </si>
  <si>
    <t>OTHER EQUIPMENT</t>
  </si>
  <si>
    <t>OFFICE FURNITURE AND EQUIPMENT</t>
  </si>
  <si>
    <t>OFFICE FURNITURE AND EQUIP - SOFTWARE</t>
  </si>
  <si>
    <t>OFFICE FURNITURE AND EQUIP - HARDWARE</t>
  </si>
  <si>
    <t>OFE - INDIVIDUAL EQUIPM</t>
  </si>
  <si>
    <t>TRANSPORTATION EQUIPMENT</t>
  </si>
  <si>
    <t>TRANSPORTATION EQUIP - AUTO &amp; LIGHT TRUCKS</t>
  </si>
  <si>
    <t>TRANSPORTATION EQUIPMENT - SERVICE TRUCKS</t>
  </si>
  <si>
    <t>TRANSPORTATION EQUIPMENT - HEAVY TRUCKS</t>
  </si>
  <si>
    <t>STORES EQUIPMENT</t>
  </si>
  <si>
    <t>TOOLS, SHOP AND GARAGE EQUIPMENT</t>
  </si>
  <si>
    <t>LABORATORY EQUIPMENT</t>
  </si>
  <si>
    <t>POWER-OPERATED EQUIPMENT</t>
  </si>
  <si>
    <t>TRACTORS</t>
  </si>
  <si>
    <t>COMMUNICATION EQUIPMENT</t>
  </si>
  <si>
    <t>MISCELLANEOUS EQUIPMENT</t>
  </si>
  <si>
    <t xml:space="preserve"> DEPRECIATION RESERVE</t>
  </si>
  <si>
    <t xml:space="preserve">  108.02</t>
  </si>
  <si>
    <t xml:space="preserve"> R.W.I.P</t>
  </si>
  <si>
    <t>108</t>
  </si>
  <si>
    <t xml:space="preserve"> TOTAL DEPRECIATION RESERVE</t>
  </si>
  <si>
    <t>CUSTOMIZED SOFTWARE - 12 YR</t>
  </si>
  <si>
    <t>CUSTOMIZED SOFTWARE - 20 YR</t>
  </si>
  <si>
    <t>20220069-GU</t>
  </si>
  <si>
    <t>FCG 000695</t>
  </si>
  <si>
    <t>FCG 000696</t>
  </si>
  <si>
    <t>FCG 000697</t>
  </si>
  <si>
    <t>FCG 000698</t>
  </si>
  <si>
    <t>FCG 000699</t>
  </si>
  <si>
    <t>FCG 000700</t>
  </si>
  <si>
    <t>FCG 000701</t>
  </si>
  <si>
    <t>FCG 000702</t>
  </si>
  <si>
    <t>FCG 000703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</si>
</sst>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_);_(* \(#,##0\);_(* &quot;-&quot;??_);_(@_)"/>
    <numFmt numFmtId="165" formatCode="General_)"/>
    <numFmt numFmtId="166" formatCode="#,##0_);[Red]\(#,##0\);&quot; &quot;"/>
    <numFmt numFmtId="167" formatCode="0.00_)"/>
    <numFmt numFmtId="168" formatCode="#,##0_)"/>
    <numFmt numFmtId="169" formatCode="_-&quot;$&quot;* #,##0.00_-;\-&quot;$&quot;* #,##0.00_-;_-&quot;$&quot;* &quot;-&quot;??_-;_-@_-"/>
    <numFmt numFmtId="170" formatCode="_-* #,##0.00_-;\-* #,##0.00_-;_-* &quot;-&quot;??_-;_-@_-"/>
    <numFmt numFmtId="171" formatCode="0_)"/>
    <numFmt numFmtId="172" formatCode="#,##0_);\(#,##0\);\-\ "/>
    <numFmt numFmtId="173" formatCode="_-* #,##0.00\ _D_M_-;\-* #,##0.00\ _D_M_-;_-* &quot;-&quot;??\ _D_M_-;_-@_-"/>
    <numFmt numFmtId="174" formatCode="_-* #,##0.00\ &quot;DM&quot;_-;\-* #,##0.00\ &quot;DM&quot;_-;_-* &quot;-&quot;??\ &quot;DM&quot;_-;_-@_-"/>
  </numFmts>
  <fonts count="48">
    <font>
      <sz val="11"/>
      <color theme="1"/>
      <name val="Calibri"/>
      <family val="2"/>
      <scheme val="minor"/>
    </font>
    <font>
      <sz val="11"/>
      <color theme="1"/>
      <name val="Calibri"/>
      <family val="2"/>
      <scheme val="minor"/>
    </font>
    <font>
      <sz val="12"/>
      <name val="Arial"/>
      <family val="2"/>
    </font>
    <font>
      <sz val="11"/>
      <color indexed="8"/>
      <name val="Calibri"/>
      <family val="2"/>
      <scheme val="minor"/>
    </font>
    <font>
      <sz val="10"/>
      <name val="Arial"/>
      <family val="2"/>
    </font>
    <font>
      <b/>
      <u/>
      <sz val="10"/>
      <name val="Arial"/>
      <family val="2"/>
    </font>
    <font>
      <u/>
      <sz val="10"/>
      <name val="Arial"/>
      <family val="2"/>
    </font>
    <font>
      <b/>
      <sz val="10"/>
      <name val="Arial"/>
      <family val="2"/>
    </font>
    <font>
      <sz val="10"/>
      <name val="Arial"/>
      <family val="2"/>
    </font>
    <font>
      <sz val="12"/>
      <name val="Helv"/>
    </font>
    <font>
      <sz val="12"/>
      <color theme="1"/>
      <name val="Arial"/>
      <family val="2"/>
    </font>
    <font>
      <sz val="8"/>
      <name val="Calibri"/>
      <family val="2"/>
      <scheme val="minor"/>
    </font>
    <font>
      <sz val="12"/>
      <name val="Arial"/>
      <family val="2"/>
    </font>
    <font>
      <sz val="10"/>
      <name val="Courier"/>
    </font>
    <font>
      <sz val="10"/>
      <name val="Courier"/>
      <family val="3"/>
    </font>
    <font>
      <sz val="10"/>
      <name val="MS Sans Serif"/>
      <family val="2"/>
    </font>
    <font>
      <sz val="14"/>
      <name val="Tms Rmn"/>
    </font>
    <font>
      <u/>
      <sz val="10"/>
      <name val="Arial"/>
      <family val="2"/>
    </font>
    <font>
      <u val="singleAccounting"/>
      <sz val="10"/>
      <name val="Arial"/>
      <family val="2"/>
    </font>
    <font>
      <sz val="12"/>
      <name val="Univers (W1)"/>
    </font>
    <font>
      <vertAlign val="superscript"/>
      <sz val="10"/>
      <name val="Arial"/>
      <family val="2"/>
    </font>
    <font>
      <sz val="10"/>
      <color rgb="FFFF0000"/>
      <name val="Arial"/>
      <family val="2"/>
    </font>
    <font>
      <u val="doubleAccounting"/>
      <sz val="10"/>
      <name val="Arial"/>
      <family val="2"/>
    </font>
    <font>
      <sz val="10"/>
      <color theme="1"/>
      <name val="Arial"/>
      <family val="2"/>
    </font>
    <font>
      <sz val="11"/>
      <color indexed="8"/>
      <name val="Calibri"/>
      <family val="2"/>
    </font>
    <font>
      <sz val="11"/>
      <color indexed="9"/>
      <name val="Calibri"/>
      <family val="2"/>
    </font>
    <font>
      <sz val="11"/>
      <color indexed="37"/>
      <name val="Calibri"/>
      <family val="2"/>
    </font>
    <font>
      <b/>
      <sz val="11"/>
      <color indexed="17"/>
      <name val="Calibri"/>
      <family val="2"/>
    </font>
    <font>
      <b/>
      <sz val="11"/>
      <color indexed="9"/>
      <name val="Calibri"/>
      <family val="2"/>
    </font>
    <font>
      <sz val="11"/>
      <color rgb="FF000000"/>
      <name val="Calibri"/>
      <family val="2"/>
      <scheme val="minor"/>
    </font>
    <font>
      <b/>
      <sz val="11"/>
      <color indexed="8"/>
      <name val="Calibri"/>
      <family val="2"/>
    </font>
    <font>
      <b/>
      <sz val="15"/>
      <color indexed="62"/>
      <name val="Calibri"/>
      <family val="2"/>
    </font>
    <font>
      <b/>
      <sz val="13"/>
      <color indexed="62"/>
      <name val="Calibri"/>
      <family val="2"/>
    </font>
    <font>
      <b/>
      <sz val="11"/>
      <color indexed="62"/>
      <name val="Calibri"/>
      <family val="2"/>
    </font>
    <font>
      <sz val="11"/>
      <color indexed="48"/>
      <name val="Calibri"/>
      <family val="2"/>
    </font>
    <font>
      <sz val="11"/>
      <color indexed="17"/>
      <name val="Calibri"/>
      <family val="2"/>
    </font>
    <font>
      <sz val="8"/>
      <name val="Arial"/>
      <family val="2"/>
    </font>
    <font>
      <b/>
      <sz val="11"/>
      <color indexed="63"/>
      <name val="Calibri"/>
      <family val="2"/>
    </font>
    <font>
      <sz val="8"/>
      <color indexed="62"/>
      <name val="Arial"/>
      <family val="2"/>
    </font>
    <font>
      <b/>
      <sz val="8"/>
      <color indexed="8"/>
      <name val="Arial"/>
      <family val="2"/>
    </font>
    <font>
      <b/>
      <sz val="8"/>
      <name val="Arial"/>
      <family val="2"/>
    </font>
    <font>
      <sz val="8"/>
      <color indexed="8"/>
      <name val="Arial"/>
      <family val="2"/>
    </font>
    <font>
      <sz val="19"/>
      <name val="Arial"/>
      <family val="2"/>
    </font>
    <font>
      <sz val="8"/>
      <color indexed="14"/>
      <name val="Arial"/>
      <family val="2"/>
    </font>
    <font>
      <b/>
      <sz val="18"/>
      <color indexed="62"/>
      <name val="Cambria"/>
      <family val="2"/>
    </font>
    <font>
      <sz val="11"/>
      <color indexed="14"/>
      <name val="Calibri"/>
      <family val="2"/>
    </font>
    <font>
      <sz val="10"/>
      <color theme="1"/>
      <name val="Calibri"/>
      <family val="2"/>
      <scheme val="minor"/>
    </font>
    <font>
      <sz val="10"/>
      <name val="Times New Roman"/>
      <family val="1"/>
    </font>
  </fonts>
  <fills count="64">
    <fill>
      <patternFill patternType="none"/>
    </fill>
    <fill>
      <patternFill patternType="gray125"/>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theme="3" tint="0.79998168889431442"/>
        <bgColor indexed="64"/>
      </patternFill>
    </fill>
    <fill>
      <patternFill patternType="solid">
        <fgColor theme="9" tint="0.59999389629810485"/>
        <bgColor indexed="64"/>
      </patternFill>
    </fill>
    <fill>
      <patternFill patternType="solid">
        <fgColor indexed="61"/>
        <bgColor indexed="61"/>
      </patternFill>
    </fill>
    <fill>
      <patternFill patternType="solid">
        <fgColor indexed="22"/>
        <bgColor indexed="22"/>
      </patternFill>
    </fill>
    <fill>
      <patternFill patternType="solid">
        <fgColor indexed="58"/>
        <bgColor indexed="58"/>
      </patternFill>
    </fill>
    <fill>
      <patternFill patternType="solid">
        <fgColor indexed="48"/>
        <bgColor indexed="48"/>
      </patternFill>
    </fill>
    <fill>
      <patternFill patternType="solid">
        <fgColor indexed="31"/>
        <bgColor indexed="31"/>
      </patternFill>
    </fill>
    <fill>
      <patternFill patternType="solid">
        <fgColor indexed="40"/>
        <bgColor indexed="40"/>
      </patternFill>
    </fill>
    <fill>
      <patternFill patternType="solid">
        <fgColor indexed="45"/>
        <bgColor indexed="45"/>
      </patternFill>
    </fill>
    <fill>
      <patternFill patternType="solid">
        <fgColor indexed="25"/>
        <bgColor indexed="25"/>
      </patternFill>
    </fill>
    <fill>
      <patternFill patternType="solid">
        <fgColor indexed="60"/>
        <bgColor indexed="60"/>
      </patternFill>
    </fill>
    <fill>
      <patternFill patternType="solid">
        <fgColor indexed="11"/>
        <bgColor indexed="11"/>
      </patternFill>
    </fill>
    <fill>
      <patternFill patternType="solid">
        <fgColor indexed="50"/>
        <bgColor indexed="50"/>
      </patternFill>
    </fill>
    <fill>
      <patternFill patternType="solid">
        <fgColor indexed="57"/>
        <bgColor indexed="57"/>
      </patternFill>
    </fill>
    <fill>
      <patternFill patternType="solid">
        <fgColor indexed="55"/>
        <bgColor indexed="55"/>
      </patternFill>
    </fill>
    <fill>
      <patternFill patternType="solid">
        <fgColor indexed="18"/>
        <bgColor indexed="18"/>
      </patternFill>
    </fill>
    <fill>
      <patternFill patternType="solid">
        <fgColor indexed="41"/>
        <bgColor indexed="41"/>
      </patternFill>
    </fill>
    <fill>
      <patternFill patternType="solid">
        <fgColor indexed="54"/>
        <bgColor indexed="54"/>
      </patternFill>
    </fill>
    <fill>
      <patternFill patternType="solid">
        <fgColor indexed="26"/>
        <bgColor indexed="26"/>
      </patternFill>
    </fill>
    <fill>
      <patternFill patternType="solid">
        <fgColor indexed="47"/>
        <bgColor indexed="47"/>
      </patternFill>
    </fill>
    <fill>
      <patternFill patternType="solid">
        <fgColor indexed="51"/>
        <bgColor indexed="51"/>
      </patternFill>
    </fill>
    <fill>
      <patternFill patternType="solid">
        <fgColor indexed="53"/>
        <bgColor indexed="53"/>
      </patternFill>
    </fill>
    <fill>
      <patternFill patternType="solid">
        <fgColor indexed="35"/>
        <bgColor indexed="35"/>
      </patternFill>
    </fill>
    <fill>
      <patternFill patternType="solid">
        <fgColor indexed="60"/>
      </patternFill>
    </fill>
    <fill>
      <patternFill patternType="solid">
        <fgColor indexed="43"/>
      </patternFill>
    </fill>
    <fill>
      <patternFill patternType="solid">
        <fgColor indexed="43"/>
        <bgColor indexed="64"/>
      </patternFill>
    </fill>
    <fill>
      <patternFill patternType="solid">
        <fgColor indexed="49"/>
      </patternFill>
    </fill>
    <fill>
      <patternFill patternType="solid">
        <fgColor indexed="45"/>
      </patternFill>
    </fill>
    <fill>
      <patternFill patternType="solid">
        <fgColor indexed="12"/>
      </patternFill>
    </fill>
    <fill>
      <patternFill patternType="solid">
        <fgColor indexed="10"/>
      </patternFill>
    </fill>
    <fill>
      <patternFill patternType="solid">
        <fgColor indexed="51"/>
      </patternFill>
    </fill>
    <fill>
      <patternFill patternType="solid">
        <fgColor indexed="52"/>
      </patternFill>
    </fill>
    <fill>
      <patternFill patternType="solid">
        <fgColor indexed="53"/>
      </patternFill>
    </fill>
    <fill>
      <patternFill patternType="solid">
        <fgColor indexed="57"/>
      </patternFill>
    </fill>
    <fill>
      <patternFill patternType="solid">
        <fgColor indexed="50"/>
      </patternFill>
    </fill>
    <fill>
      <patternFill patternType="solid">
        <fgColor indexed="11"/>
      </patternFill>
    </fill>
    <fill>
      <patternFill patternType="lightUp">
        <fgColor indexed="48"/>
        <bgColor indexed="41"/>
      </patternFill>
    </fill>
    <fill>
      <patternFill patternType="solid">
        <fgColor indexed="54"/>
      </patternFill>
    </fill>
    <fill>
      <patternFill patternType="solid">
        <fgColor indexed="40"/>
      </patternFill>
    </fill>
    <fill>
      <patternFill patternType="solid">
        <fgColor indexed="41"/>
      </patternFill>
    </fill>
    <fill>
      <patternFill patternType="solid">
        <fgColor indexed="22"/>
      </patternFill>
    </fill>
    <fill>
      <patternFill patternType="solid">
        <fgColor indexed="23"/>
      </patternFill>
    </fill>
    <fill>
      <patternFill patternType="solid">
        <fgColor indexed="44"/>
      </patternFill>
    </fill>
    <fill>
      <patternFill patternType="solid">
        <fgColor indexed="9"/>
      </patternFill>
    </fill>
    <fill>
      <patternFill patternType="solid">
        <fgColor indexed="26"/>
      </patternFill>
    </fill>
    <fill>
      <patternFill patternType="solid">
        <fgColor indexed="26"/>
        <bgColor indexed="64"/>
      </patternFill>
    </fill>
    <fill>
      <patternFill patternType="solid">
        <fgColor indexed="9"/>
        <bgColor indexed="64"/>
      </patternFill>
    </fill>
    <fill>
      <patternFill patternType="solid">
        <fgColor indexed="15"/>
      </patternFill>
    </fill>
    <fill>
      <patternFill patternType="solid">
        <fgColor indexed="20"/>
      </patternFill>
    </fill>
  </fills>
  <borders count="24">
    <border>
      <left/>
      <right/>
      <top/>
      <bottom/>
      <diagonal/>
    </border>
    <border>
      <left style="thin">
        <color rgb="FFB2B2B2"/>
      </left>
      <right style="thin">
        <color rgb="FFB2B2B2"/>
      </right>
      <top style="thin">
        <color rgb="FFB2B2B2"/>
      </top>
      <bottom style="thin">
        <color rgb="FFB2B2B2"/>
      </bottom>
      <diagonal/>
    </border>
    <border>
      <left/>
      <right/>
      <top/>
      <bottom style="medium">
        <color indexed="64"/>
      </bottom>
      <diagonal/>
    </border>
    <border>
      <left/>
      <right/>
      <top/>
      <bottom style="thin">
        <color indexed="64"/>
      </bottom>
      <diagonal/>
    </border>
    <border>
      <left/>
      <right/>
      <top/>
      <bottom style="double">
        <color indexed="64"/>
      </bottom>
      <diagonal/>
    </border>
    <border>
      <left/>
      <right/>
      <top/>
      <bottom style="medium">
        <color indexed="8"/>
      </bottom>
      <diagonal/>
    </border>
    <border>
      <left style="medium">
        <color indexed="8"/>
      </left>
      <right style="medium">
        <color indexed="8"/>
      </right>
      <top style="medium">
        <color indexed="8"/>
      </top>
      <bottom style="medium">
        <color indexed="8"/>
      </bottom>
      <diagonal/>
    </border>
    <border>
      <left style="medium">
        <color indexed="8"/>
      </left>
      <right style="medium">
        <color indexed="8"/>
      </right>
      <top style="medium">
        <color indexed="8"/>
      </top>
      <bottom/>
      <diagonal/>
    </border>
    <border>
      <left style="medium">
        <color indexed="8"/>
      </left>
      <right style="medium">
        <color indexed="8"/>
      </right>
      <top/>
      <bottom style="medium">
        <color indexed="8"/>
      </bottom>
      <diagonal/>
    </border>
    <border>
      <left/>
      <right/>
      <top style="medium">
        <color indexed="8"/>
      </top>
      <bottom/>
      <diagonal/>
    </border>
    <border>
      <left/>
      <right/>
      <top style="thin">
        <color indexed="64"/>
      </top>
      <bottom/>
      <diagonal/>
    </border>
    <border>
      <left style="thin">
        <color indexed="18"/>
      </left>
      <right style="thin">
        <color indexed="18"/>
      </right>
      <top style="thin">
        <color indexed="18"/>
      </top>
      <bottom style="thin">
        <color indexed="18"/>
      </bottom>
      <diagonal/>
    </border>
    <border>
      <left style="double">
        <color indexed="63"/>
      </left>
      <right style="double">
        <color indexed="63"/>
      </right>
      <top style="double">
        <color indexed="63"/>
      </top>
      <bottom style="double">
        <color indexed="63"/>
      </bottom>
      <diagonal/>
    </border>
    <border>
      <left/>
      <right/>
      <top/>
      <bottom style="thick">
        <color indexed="48"/>
      </bottom>
      <diagonal/>
    </border>
    <border>
      <left/>
      <right/>
      <top/>
      <bottom style="thick">
        <color indexed="58"/>
      </bottom>
      <diagonal/>
    </border>
    <border>
      <left/>
      <right/>
      <top/>
      <bottom style="medium">
        <color indexed="58"/>
      </bottom>
      <diagonal/>
    </border>
    <border>
      <left/>
      <right/>
      <top/>
      <bottom style="double">
        <color indexed="17"/>
      </bottom>
      <diagonal/>
    </border>
    <border>
      <left style="thin">
        <color indexed="63"/>
      </left>
      <right style="thin">
        <color indexed="63"/>
      </right>
      <top style="thin">
        <color indexed="63"/>
      </top>
      <bottom style="thin">
        <color indexed="63"/>
      </bottom>
      <diagonal/>
    </border>
    <border>
      <left style="thin">
        <color indexed="48"/>
      </left>
      <right style="thin">
        <color indexed="48"/>
      </right>
      <top style="thin">
        <color indexed="48"/>
      </top>
      <bottom style="thin">
        <color indexed="48"/>
      </bottom>
      <diagonal/>
    </border>
    <border>
      <left style="thin">
        <color indexed="8"/>
      </left>
      <right style="thin">
        <color indexed="8"/>
      </right>
      <top style="thin">
        <color indexed="8"/>
      </top>
      <bottom style="thin">
        <color indexed="8"/>
      </bottom>
      <diagonal/>
    </border>
    <border>
      <left style="thin">
        <color indexed="58"/>
      </left>
      <right style="medium">
        <color indexed="58"/>
      </right>
      <top style="medium">
        <color indexed="58"/>
      </top>
      <bottom style="thin">
        <color indexed="58"/>
      </bottom>
      <diagonal/>
    </border>
    <border>
      <left style="thin">
        <color indexed="54"/>
      </left>
      <right/>
      <top style="thin">
        <color indexed="54"/>
      </top>
      <bottom/>
      <diagonal/>
    </border>
    <border>
      <left style="thin">
        <color indexed="64"/>
      </left>
      <right style="thin">
        <color indexed="64"/>
      </right>
      <top style="thin">
        <color indexed="64"/>
      </top>
      <bottom style="thin">
        <color indexed="64"/>
      </bottom>
      <diagonal/>
    </border>
    <border>
      <left/>
      <right/>
      <top style="thin">
        <color indexed="48"/>
      </top>
      <bottom style="double">
        <color indexed="48"/>
      </bottom>
      <diagonal/>
    </border>
  </borders>
  <cellStyleXfs count="604">
    <xf numFmtId="0" fontId="0" fillId="0" borderId="0"/>
    <xf numFmtId="43" fontId="1" fillId="0" borderId="0" applyFont="0" applyFill="0" applyBorder="0" applyAlignment="0" applyProtection="0"/>
    <xf numFmtId="0" fontId="3" fillId="0" borderId="0"/>
    <xf numFmtId="43" fontId="3" fillId="0" borderId="0" applyFont="0" applyFill="0" applyBorder="0" applyAlignment="0" applyProtection="0"/>
    <xf numFmtId="43" fontId="8" fillId="0" borderId="0" applyFont="0" applyFill="0" applyBorder="0" applyAlignment="0" applyProtection="0"/>
    <xf numFmtId="165" fontId="9" fillId="0" borderId="0"/>
    <xf numFmtId="0" fontId="8" fillId="0" borderId="0"/>
    <xf numFmtId="0" fontId="3" fillId="0" borderId="0"/>
    <xf numFmtId="0" fontId="12" fillId="0" borderId="0"/>
    <xf numFmtId="43" fontId="2" fillId="0" borderId="0" applyFont="0" applyFill="0" applyBorder="0" applyAlignment="0" applyProtection="0"/>
    <xf numFmtId="165" fontId="13" fillId="0" borderId="0"/>
    <xf numFmtId="43" fontId="8" fillId="0" borderId="0" applyFont="0" applyFill="0" applyBorder="0" applyAlignment="0" applyProtection="0"/>
    <xf numFmtId="170"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0" fontId="15"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15" fillId="0" borderId="0" applyFont="0" applyFill="0" applyBorder="0" applyAlignment="0" applyProtection="0"/>
    <xf numFmtId="169" fontId="8" fillId="0" borderId="0" applyFont="0" applyFill="0" applyBorder="0" applyAlignment="0" applyProtection="0"/>
    <xf numFmtId="0" fontId="8" fillId="0" borderId="0"/>
    <xf numFmtId="0" fontId="8" fillId="0" borderId="0"/>
    <xf numFmtId="0" fontId="8" fillId="0" borderId="0"/>
    <xf numFmtId="0" fontId="1" fillId="0" borderId="0"/>
    <xf numFmtId="37" fontId="9" fillId="0" borderId="0"/>
    <xf numFmtId="0" fontId="8" fillId="0" borderId="0"/>
    <xf numFmtId="171" fontId="9" fillId="0" borderId="0"/>
    <xf numFmtId="0" fontId="8" fillId="0" borderId="0"/>
    <xf numFmtId="167" fontId="9" fillId="0" borderId="0"/>
    <xf numFmtId="171" fontId="14" fillId="0" borderId="0"/>
    <xf numFmtId="0" fontId="8" fillId="0" borderId="0"/>
    <xf numFmtId="0" fontId="15" fillId="0" borderId="0"/>
    <xf numFmtId="0" fontId="12" fillId="0" borderId="0"/>
    <xf numFmtId="171" fontId="14" fillId="0" borderId="0"/>
    <xf numFmtId="9" fontId="8" fillId="0" borderId="0" applyFont="0" applyFill="0" applyBorder="0" applyAlignment="0" applyProtection="0"/>
    <xf numFmtId="0" fontId="1" fillId="0" borderId="0"/>
    <xf numFmtId="165" fontId="16" fillId="0" borderId="0"/>
    <xf numFmtId="43" fontId="19" fillId="0" borderId="0" applyFont="0" applyFill="0" applyBorder="0" applyAlignment="0" applyProtection="0"/>
    <xf numFmtId="165" fontId="16" fillId="0" borderId="0"/>
    <xf numFmtId="0" fontId="1" fillId="0" borderId="0"/>
    <xf numFmtId="0" fontId="1" fillId="0" borderId="0"/>
    <xf numFmtId="9" fontId="19" fillId="0" borderId="0" applyFont="0" applyFill="0" applyBorder="0" applyAlignment="0" applyProtection="0"/>
    <xf numFmtId="0" fontId="1" fillId="0" borderId="0"/>
    <xf numFmtId="0" fontId="1" fillId="0" borderId="0"/>
    <xf numFmtId="165" fontId="16" fillId="0" borderId="0"/>
    <xf numFmtId="0" fontId="1" fillId="0" borderId="0"/>
    <xf numFmtId="0" fontId="1" fillId="0" borderId="0"/>
    <xf numFmtId="9" fontId="4" fillId="0" borderId="0" applyFont="0" applyFill="0" applyBorder="0" applyAlignment="0" applyProtection="0"/>
    <xf numFmtId="0" fontId="1" fillId="3" borderId="0" applyNumberFormat="0" applyBorder="0" applyAlignment="0" applyProtection="0"/>
    <xf numFmtId="0" fontId="1" fillId="5" borderId="0" applyNumberFormat="0" applyBorder="0" applyAlignment="0" applyProtection="0"/>
    <xf numFmtId="0" fontId="1" fillId="7" borderId="0" applyNumberFormat="0" applyBorder="0" applyAlignment="0" applyProtection="0"/>
    <xf numFmtId="0" fontId="1" fillId="9" borderId="0" applyNumberFormat="0" applyBorder="0" applyAlignment="0" applyProtection="0"/>
    <xf numFmtId="0" fontId="1" fillId="11" borderId="0" applyNumberFormat="0" applyBorder="0" applyAlignment="0" applyProtection="0"/>
    <xf numFmtId="0" fontId="1" fillId="13" borderId="0" applyNumberFormat="0" applyBorder="0" applyAlignment="0" applyProtection="0"/>
    <xf numFmtId="0" fontId="1" fillId="4" borderId="0" applyNumberFormat="0" applyBorder="0" applyAlignment="0" applyProtection="0"/>
    <xf numFmtId="0" fontId="1" fillId="6" borderId="0" applyNumberFormat="0" applyBorder="0" applyAlignment="0" applyProtection="0"/>
    <xf numFmtId="0" fontId="1" fillId="8" borderId="0" applyNumberFormat="0" applyBorder="0" applyAlignment="0" applyProtection="0"/>
    <xf numFmtId="0" fontId="1" fillId="10" borderId="0" applyNumberFormat="0" applyBorder="0" applyAlignment="0" applyProtection="0"/>
    <xf numFmtId="0" fontId="1" fillId="12" borderId="0" applyNumberFormat="0" applyBorder="0" applyAlignment="0" applyProtection="0"/>
    <xf numFmtId="0" fontId="1" fillId="14" borderId="0" applyNumberFormat="0" applyBorder="0" applyAlignment="0" applyProtection="0"/>
    <xf numFmtId="0" fontId="24" fillId="17" borderId="0" applyNumberFormat="0" applyBorder="0" applyAlignment="0" applyProtection="0"/>
    <xf numFmtId="0" fontId="24" fillId="18" borderId="0" applyNumberFormat="0" applyBorder="0" applyAlignment="0" applyProtection="0"/>
    <xf numFmtId="0" fontId="25" fillId="19" borderId="0" applyNumberFormat="0" applyBorder="0" applyAlignment="0" applyProtection="0"/>
    <xf numFmtId="0" fontId="25" fillId="20" borderId="0" applyNumberFormat="0" applyBorder="0" applyAlignment="0" applyProtection="0"/>
    <xf numFmtId="0" fontId="25" fillId="20" borderId="0" applyNumberFormat="0" applyBorder="0" applyAlignment="0" applyProtection="0"/>
    <xf numFmtId="0" fontId="25" fillId="20" borderId="0" applyNumberFormat="0" applyBorder="0" applyAlignment="0" applyProtection="0"/>
    <xf numFmtId="0" fontId="25" fillId="20" borderId="0" applyNumberFormat="0" applyBorder="0" applyAlignment="0" applyProtection="0"/>
    <xf numFmtId="0" fontId="25" fillId="20" borderId="0" applyNumberFormat="0" applyBorder="0" applyAlignment="0" applyProtection="0"/>
    <xf numFmtId="0" fontId="25" fillId="20" borderId="0" applyNumberFormat="0" applyBorder="0" applyAlignment="0" applyProtection="0"/>
    <xf numFmtId="0" fontId="25" fillId="20" borderId="0" applyNumberFormat="0" applyBorder="0" applyAlignment="0" applyProtection="0"/>
    <xf numFmtId="0" fontId="25" fillId="20" borderId="0" applyNumberFormat="0" applyBorder="0" applyAlignment="0" applyProtection="0"/>
    <xf numFmtId="0" fontId="25" fillId="20" borderId="0" applyNumberFormat="0" applyBorder="0" applyAlignment="0" applyProtection="0"/>
    <xf numFmtId="0" fontId="25" fillId="20" borderId="0" applyNumberFormat="0" applyBorder="0" applyAlignment="0" applyProtection="0"/>
    <xf numFmtId="0" fontId="24" fillId="21" borderId="0" applyNumberFormat="0" applyBorder="0" applyAlignment="0" applyProtection="0"/>
    <xf numFmtId="0" fontId="24" fillId="22" borderId="0" applyNumberFormat="0" applyBorder="0" applyAlignment="0" applyProtection="0"/>
    <xf numFmtId="0" fontId="25" fillId="23" borderId="0" applyNumberFormat="0" applyBorder="0" applyAlignment="0" applyProtection="0"/>
    <xf numFmtId="0" fontId="25" fillId="24" borderId="0" applyNumberFormat="0" applyBorder="0" applyAlignment="0" applyProtection="0"/>
    <xf numFmtId="0" fontId="25" fillId="24" borderId="0" applyNumberFormat="0" applyBorder="0" applyAlignment="0" applyProtection="0"/>
    <xf numFmtId="0" fontId="25" fillId="24" borderId="0" applyNumberFormat="0" applyBorder="0" applyAlignment="0" applyProtection="0"/>
    <xf numFmtId="0" fontId="25" fillId="24" borderId="0" applyNumberFormat="0" applyBorder="0" applyAlignment="0" applyProtection="0"/>
    <xf numFmtId="0" fontId="25" fillId="24" borderId="0" applyNumberFormat="0" applyBorder="0" applyAlignment="0" applyProtection="0"/>
    <xf numFmtId="0" fontId="25" fillId="24" borderId="0" applyNumberFormat="0" applyBorder="0" applyAlignment="0" applyProtection="0"/>
    <xf numFmtId="0" fontId="25" fillId="24" borderId="0" applyNumberFormat="0" applyBorder="0" applyAlignment="0" applyProtection="0"/>
    <xf numFmtId="0" fontId="25" fillId="24" borderId="0" applyNumberFormat="0" applyBorder="0" applyAlignment="0" applyProtection="0"/>
    <xf numFmtId="0" fontId="25" fillId="24" borderId="0" applyNumberFormat="0" applyBorder="0" applyAlignment="0" applyProtection="0"/>
    <xf numFmtId="0" fontId="25" fillId="24" borderId="0" applyNumberFormat="0" applyBorder="0" applyAlignment="0" applyProtection="0"/>
    <xf numFmtId="0" fontId="24" fillId="25" borderId="0" applyNumberFormat="0" applyBorder="0" applyAlignment="0" applyProtection="0"/>
    <xf numFmtId="0" fontId="24" fillId="26" borderId="0" applyNumberFormat="0" applyBorder="0" applyAlignment="0" applyProtection="0"/>
    <xf numFmtId="0" fontId="25" fillId="27" borderId="0" applyNumberFormat="0" applyBorder="0" applyAlignment="0" applyProtection="0"/>
    <xf numFmtId="0" fontId="25" fillId="28" borderId="0" applyNumberFormat="0" applyBorder="0" applyAlignment="0" applyProtection="0"/>
    <xf numFmtId="0" fontId="25" fillId="28" borderId="0" applyNumberFormat="0" applyBorder="0" applyAlignment="0" applyProtection="0"/>
    <xf numFmtId="0" fontId="25" fillId="28" borderId="0" applyNumberFormat="0" applyBorder="0" applyAlignment="0" applyProtection="0"/>
    <xf numFmtId="0" fontId="25" fillId="28" borderId="0" applyNumberFormat="0" applyBorder="0" applyAlignment="0" applyProtection="0"/>
    <xf numFmtId="0" fontId="25" fillId="28" borderId="0" applyNumberFormat="0" applyBorder="0" applyAlignment="0" applyProtection="0"/>
    <xf numFmtId="0" fontId="25" fillId="28" borderId="0" applyNumberFormat="0" applyBorder="0" applyAlignment="0" applyProtection="0"/>
    <xf numFmtId="0" fontId="25" fillId="28" borderId="0" applyNumberFormat="0" applyBorder="0" applyAlignment="0" applyProtection="0"/>
    <xf numFmtId="0" fontId="25" fillId="28" borderId="0" applyNumberFormat="0" applyBorder="0" applyAlignment="0" applyProtection="0"/>
    <xf numFmtId="0" fontId="25" fillId="28" borderId="0" applyNumberFormat="0" applyBorder="0" applyAlignment="0" applyProtection="0"/>
    <xf numFmtId="0" fontId="25" fillId="28" borderId="0" applyNumberFormat="0" applyBorder="0" applyAlignment="0" applyProtection="0"/>
    <xf numFmtId="0" fontId="24" fillId="21" borderId="0" applyNumberFormat="0" applyBorder="0" applyAlignment="0" applyProtection="0"/>
    <xf numFmtId="0" fontId="24" fillId="29" borderId="0" applyNumberFormat="0" applyBorder="0" applyAlignment="0" applyProtection="0"/>
    <xf numFmtId="0" fontId="25" fillId="22" borderId="0" applyNumberFormat="0" applyBorder="0" applyAlignment="0" applyProtection="0"/>
    <xf numFmtId="0" fontId="25" fillId="30" borderId="0" applyNumberFormat="0" applyBorder="0" applyAlignment="0" applyProtection="0"/>
    <xf numFmtId="0" fontId="25" fillId="30" borderId="0" applyNumberFormat="0" applyBorder="0" applyAlignment="0" applyProtection="0"/>
    <xf numFmtId="0" fontId="25" fillId="30" borderId="0" applyNumberFormat="0" applyBorder="0" applyAlignment="0" applyProtection="0"/>
    <xf numFmtId="0" fontId="24" fillId="31" borderId="0" applyNumberFormat="0" applyBorder="0" applyAlignment="0" applyProtection="0"/>
    <xf numFmtId="0" fontId="24" fillId="32" borderId="0" applyNumberFormat="0" applyBorder="0" applyAlignment="0" applyProtection="0"/>
    <xf numFmtId="0" fontId="25" fillId="19" borderId="0" applyNumberFormat="0" applyBorder="0" applyAlignment="0" applyProtection="0"/>
    <xf numFmtId="0" fontId="25" fillId="19" borderId="0" applyNumberFormat="0" applyBorder="0" applyAlignment="0" applyProtection="0"/>
    <xf numFmtId="0" fontId="25" fillId="19" borderId="0" applyNumberFormat="0" applyBorder="0" applyAlignment="0" applyProtection="0"/>
    <xf numFmtId="0" fontId="25" fillId="19" borderId="0" applyNumberFormat="0" applyBorder="0" applyAlignment="0" applyProtection="0"/>
    <xf numFmtId="0" fontId="25" fillId="19" borderId="0" applyNumberFormat="0" applyBorder="0" applyAlignment="0" applyProtection="0"/>
    <xf numFmtId="0" fontId="25" fillId="19" borderId="0" applyNumberFormat="0" applyBorder="0" applyAlignment="0" applyProtection="0"/>
    <xf numFmtId="0" fontId="25" fillId="19" borderId="0" applyNumberFormat="0" applyBorder="0" applyAlignment="0" applyProtection="0"/>
    <xf numFmtId="0" fontId="25" fillId="19" borderId="0" applyNumberFormat="0" applyBorder="0" applyAlignment="0" applyProtection="0"/>
    <xf numFmtId="0" fontId="25" fillId="19" borderId="0" applyNumberFormat="0" applyBorder="0" applyAlignment="0" applyProtection="0"/>
    <xf numFmtId="0" fontId="25" fillId="19" borderId="0" applyNumberFormat="0" applyBorder="0" applyAlignment="0" applyProtection="0"/>
    <xf numFmtId="0" fontId="25" fillId="19" borderId="0" applyNumberFormat="0" applyBorder="0" applyAlignment="0" applyProtection="0"/>
    <xf numFmtId="0" fontId="24" fillId="33" borderId="0" applyNumberFormat="0" applyBorder="0" applyAlignment="0" applyProtection="0"/>
    <xf numFmtId="0" fontId="24" fillId="34" borderId="0" applyNumberFormat="0" applyBorder="0" applyAlignment="0" applyProtection="0"/>
    <xf numFmtId="0" fontId="25" fillId="35"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6" fillId="33" borderId="0" applyNumberFormat="0" applyBorder="0" applyAlignment="0" applyProtection="0"/>
    <xf numFmtId="0" fontId="27" fillId="37" borderId="11" applyNumberFormat="0" applyAlignment="0" applyProtection="0"/>
    <xf numFmtId="0" fontId="27" fillId="37" borderId="11" applyNumberFormat="0" applyAlignment="0" applyProtection="0"/>
    <xf numFmtId="0" fontId="27" fillId="37" borderId="11" applyNumberFormat="0" applyAlignment="0" applyProtection="0"/>
    <xf numFmtId="0" fontId="27" fillId="37" borderId="11" applyNumberFormat="0" applyAlignment="0" applyProtection="0"/>
    <xf numFmtId="0" fontId="28" fillId="30" borderId="12" applyNumberFormat="0" applyAlignment="0" applyProtection="0"/>
    <xf numFmtId="43" fontId="8" fillId="0" borderId="0" applyFont="0" applyFill="0" applyBorder="0" applyAlignment="0" applyProtection="0"/>
    <xf numFmtId="173" fontId="8"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4" fontId="8" fillId="0" borderId="0" applyFont="0" applyFill="0" applyBorder="0" applyAlignment="0" applyProtection="0"/>
    <xf numFmtId="0" fontId="24" fillId="26" borderId="0" applyNumberFormat="0" applyBorder="0" applyAlignment="0" applyProtection="0"/>
    <xf numFmtId="0" fontId="31" fillId="0" borderId="13" applyNumberFormat="0" applyFill="0" applyAlignment="0" applyProtection="0"/>
    <xf numFmtId="0" fontId="32" fillId="0" borderId="14" applyNumberFormat="0" applyFill="0" applyAlignment="0" applyProtection="0"/>
    <xf numFmtId="0" fontId="33" fillId="0" borderId="15" applyNumberFormat="0" applyFill="0" applyAlignment="0" applyProtection="0"/>
    <xf numFmtId="0" fontId="33" fillId="0" borderId="0" applyNumberFormat="0" applyFill="0" applyBorder="0" applyAlignment="0" applyProtection="0"/>
    <xf numFmtId="0" fontId="34" fillId="34" borderId="11" applyNumberFormat="0" applyAlignment="0" applyProtection="0"/>
    <xf numFmtId="0" fontId="34" fillId="34" borderId="11" applyNumberFormat="0" applyAlignment="0" applyProtection="0"/>
    <xf numFmtId="0" fontId="34" fillId="34" borderId="11" applyNumberFormat="0" applyAlignment="0" applyProtection="0"/>
    <xf numFmtId="0" fontId="34" fillId="34" borderId="11" applyNumberFormat="0" applyAlignment="0" applyProtection="0"/>
    <xf numFmtId="0" fontId="35" fillId="0" borderId="16" applyNumberFormat="0" applyFill="0" applyAlignment="0" applyProtection="0"/>
    <xf numFmtId="0" fontId="35" fillId="34" borderId="0" applyNumberFormat="0" applyBorder="0" applyAlignment="0" applyProtection="0"/>
    <xf numFmtId="0" fontId="36" fillId="38" borderId="0"/>
    <xf numFmtId="0" fontId="36" fillId="38" borderId="0"/>
    <xf numFmtId="0" fontId="29" fillId="0" borderId="0"/>
    <xf numFmtId="0" fontId="29" fillId="0" borderId="0"/>
    <xf numFmtId="0" fontId="29" fillId="0" borderId="0"/>
    <xf numFmtId="0" fontId="1" fillId="0" borderId="0"/>
    <xf numFmtId="0" fontId="1" fillId="0" borderId="0"/>
    <xf numFmtId="0" fontId="36" fillId="38" borderId="0"/>
    <xf numFmtId="0" fontId="36" fillId="38" borderId="0"/>
    <xf numFmtId="0" fontId="36" fillId="38" borderId="0"/>
    <xf numFmtId="0" fontId="36" fillId="38" borderId="0"/>
    <xf numFmtId="0" fontId="36" fillId="38" borderId="0"/>
    <xf numFmtId="0" fontId="8" fillId="0" borderId="0"/>
    <xf numFmtId="0" fontId="23" fillId="0" borderId="0"/>
    <xf numFmtId="165" fontId="9" fillId="0" borderId="0"/>
    <xf numFmtId="0" fontId="36" fillId="38" borderId="0"/>
    <xf numFmtId="0" fontId="1" fillId="0" borderId="0"/>
    <xf numFmtId="0" fontId="1" fillId="0" borderId="0"/>
    <xf numFmtId="0" fontId="1" fillId="0" borderId="0"/>
    <xf numFmtId="0" fontId="1" fillId="0" borderId="0"/>
    <xf numFmtId="0" fontId="3" fillId="0" borderId="0"/>
    <xf numFmtId="0" fontId="3" fillId="0" borderId="0"/>
    <xf numFmtId="0" fontId="4" fillId="0" borderId="0"/>
    <xf numFmtId="0" fontId="3" fillId="0" borderId="0"/>
    <xf numFmtId="0" fontId="1" fillId="0" borderId="0"/>
    <xf numFmtId="0" fontId="1" fillId="0" borderId="0"/>
    <xf numFmtId="0" fontId="23" fillId="0" borderId="0"/>
    <xf numFmtId="0" fontId="8" fillId="0" borderId="0"/>
    <xf numFmtId="0" fontId="8" fillId="0" borderId="0"/>
    <xf numFmtId="0" fontId="1" fillId="0" borderId="0"/>
    <xf numFmtId="0" fontId="1" fillId="0" borderId="0"/>
    <xf numFmtId="0" fontId="36" fillId="38" borderId="0"/>
    <xf numFmtId="0" fontId="1" fillId="0" borderId="0"/>
    <xf numFmtId="0" fontId="8" fillId="0" borderId="0"/>
    <xf numFmtId="0" fontId="1" fillId="0" borderId="0"/>
    <xf numFmtId="0" fontId="1" fillId="0" borderId="0"/>
    <xf numFmtId="0" fontId="23" fillId="0" borderId="0"/>
    <xf numFmtId="0" fontId="8" fillId="0" borderId="0"/>
    <xf numFmtId="0" fontId="29" fillId="0" borderId="0"/>
    <xf numFmtId="0" fontId="1" fillId="0" borderId="0"/>
    <xf numFmtId="0" fontId="1" fillId="0" borderId="0"/>
    <xf numFmtId="0" fontId="23" fillId="0" borderId="0"/>
    <xf numFmtId="0" fontId="29" fillId="0" borderId="0"/>
    <xf numFmtId="0" fontId="29" fillId="0" borderId="0"/>
    <xf numFmtId="0" fontId="36" fillId="38" borderId="0"/>
    <xf numFmtId="0" fontId="1" fillId="2" borderId="1" applyNumberFormat="0" applyFont="0" applyAlignment="0" applyProtection="0"/>
    <xf numFmtId="0" fontId="36" fillId="33" borderId="11" applyNumberFormat="0" applyFont="0" applyAlignment="0" applyProtection="0"/>
    <xf numFmtId="0" fontId="36" fillId="33" borderId="11" applyNumberFormat="0" applyFont="0" applyAlignment="0" applyProtection="0"/>
    <xf numFmtId="0" fontId="36" fillId="33" borderId="11" applyNumberFormat="0" applyFont="0" applyAlignment="0" applyProtection="0"/>
    <xf numFmtId="0" fontId="36" fillId="33" borderId="11" applyNumberFormat="0" applyFont="0" applyAlignment="0" applyProtection="0"/>
    <xf numFmtId="0" fontId="1" fillId="2" borderId="1" applyNumberFormat="0" applyFont="0" applyAlignment="0" applyProtection="0"/>
    <xf numFmtId="0" fontId="36" fillId="33" borderId="11" applyNumberFormat="0" applyFont="0" applyAlignment="0" applyProtection="0"/>
    <xf numFmtId="0" fontId="36" fillId="33" borderId="11" applyNumberFormat="0" applyFont="0" applyAlignment="0" applyProtection="0"/>
    <xf numFmtId="0" fontId="36" fillId="33" borderId="11" applyNumberFormat="0" applyFont="0" applyAlignment="0" applyProtection="0"/>
    <xf numFmtId="0" fontId="36" fillId="33" borderId="11" applyNumberFormat="0" applyFont="0" applyAlignment="0" applyProtection="0"/>
    <xf numFmtId="0" fontId="36" fillId="33" borderId="11" applyNumberFormat="0" applyFont="0" applyAlignment="0" applyProtection="0"/>
    <xf numFmtId="0" fontId="36" fillId="33" borderId="11" applyNumberFormat="0" applyFont="0" applyAlignment="0" applyProtection="0"/>
    <xf numFmtId="0" fontId="36" fillId="33" borderId="11" applyNumberFormat="0" applyFont="0" applyAlignment="0" applyProtection="0"/>
    <xf numFmtId="0" fontId="36" fillId="33" borderId="11" applyNumberFormat="0" applyFont="0" applyAlignment="0" applyProtection="0"/>
    <xf numFmtId="0" fontId="37" fillId="37" borderId="17" applyNumberFormat="0" applyAlignment="0" applyProtection="0"/>
    <xf numFmtId="0" fontId="37" fillId="37" borderId="17" applyNumberFormat="0" applyAlignment="0" applyProtection="0"/>
    <xf numFmtId="9" fontId="8"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3" fillId="0" borderId="0" applyFont="0" applyFill="0" applyBorder="0" applyAlignment="0" applyProtection="0"/>
    <xf numFmtId="9" fontId="29" fillId="0" borderId="0" applyFont="0" applyFill="0" applyBorder="0" applyAlignment="0" applyProtection="0"/>
    <xf numFmtId="9" fontId="8" fillId="0" borderId="0" applyFont="0" applyFill="0" applyBorder="0" applyAlignment="0" applyProtection="0"/>
    <xf numFmtId="9" fontId="29"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4" fontId="36" fillId="39" borderId="11" applyNumberFormat="0" applyProtection="0">
      <alignment vertical="center"/>
    </xf>
    <xf numFmtId="4" fontId="36" fillId="39" borderId="11" applyNumberFormat="0" applyProtection="0">
      <alignment vertical="center"/>
    </xf>
    <xf numFmtId="4" fontId="36" fillId="39" borderId="11" applyNumberFormat="0" applyProtection="0">
      <alignment vertical="center"/>
    </xf>
    <xf numFmtId="4" fontId="36" fillId="39" borderId="11" applyNumberFormat="0" applyProtection="0">
      <alignment vertical="center"/>
    </xf>
    <xf numFmtId="4" fontId="36" fillId="39" borderId="11" applyNumberFormat="0" applyProtection="0">
      <alignment vertical="center"/>
    </xf>
    <xf numFmtId="4" fontId="36" fillId="39" borderId="11" applyNumberFormat="0" applyProtection="0">
      <alignment vertical="center"/>
    </xf>
    <xf numFmtId="4" fontId="38" fillId="40" borderId="11" applyNumberFormat="0" applyProtection="0">
      <alignment vertical="center"/>
    </xf>
    <xf numFmtId="4" fontId="38" fillId="40" borderId="11" applyNumberFormat="0" applyProtection="0">
      <alignment vertical="center"/>
    </xf>
    <xf numFmtId="4" fontId="38" fillId="40" borderId="11" applyNumberFormat="0" applyProtection="0">
      <alignment vertical="center"/>
    </xf>
    <xf numFmtId="4" fontId="38" fillId="40" borderId="11" applyNumberFormat="0" applyProtection="0">
      <alignment vertical="center"/>
    </xf>
    <xf numFmtId="4" fontId="36" fillId="40" borderId="11" applyNumberFormat="0" applyProtection="0">
      <alignment horizontal="left" vertical="center" indent="1"/>
    </xf>
    <xf numFmtId="4" fontId="36" fillId="40" borderId="11" applyNumberFormat="0" applyProtection="0">
      <alignment horizontal="left" vertical="center" indent="1"/>
    </xf>
    <xf numFmtId="4" fontId="36" fillId="40" borderId="11" applyNumberFormat="0" applyProtection="0">
      <alignment horizontal="left" vertical="center" indent="1"/>
    </xf>
    <xf numFmtId="4" fontId="36" fillId="40" borderId="11" applyNumberFormat="0" applyProtection="0">
      <alignment horizontal="left" vertical="center" indent="1"/>
    </xf>
    <xf numFmtId="4" fontId="36" fillId="40" borderId="11" applyNumberFormat="0" applyProtection="0">
      <alignment horizontal="left" vertical="center" indent="1"/>
    </xf>
    <xf numFmtId="4" fontId="36" fillId="40" borderId="11" applyNumberFormat="0" applyProtection="0">
      <alignment horizontal="left" vertical="center" indent="1"/>
    </xf>
    <xf numFmtId="0" fontId="39" fillId="39" borderId="18" applyNumberFormat="0" applyProtection="0">
      <alignment horizontal="left" vertical="top" indent="1"/>
    </xf>
    <xf numFmtId="0" fontId="39" fillId="39" borderId="18" applyNumberFormat="0" applyProtection="0">
      <alignment horizontal="left" vertical="top" indent="1"/>
    </xf>
    <xf numFmtId="0" fontId="39" fillId="39" borderId="18" applyNumberFormat="0" applyProtection="0">
      <alignment horizontal="left" vertical="top" indent="1"/>
    </xf>
    <xf numFmtId="0" fontId="39" fillId="39" borderId="18" applyNumberFormat="0" applyProtection="0">
      <alignment horizontal="left" vertical="top" indent="1"/>
    </xf>
    <xf numFmtId="4" fontId="36" fillId="41" borderId="11" applyNumberFormat="0" applyProtection="0">
      <alignment horizontal="left" vertical="center" indent="1"/>
    </xf>
    <xf numFmtId="4" fontId="36" fillId="41" borderId="11" applyNumberFormat="0" applyProtection="0">
      <alignment horizontal="left" vertical="center" indent="1"/>
    </xf>
    <xf numFmtId="4" fontId="36" fillId="41" borderId="11" applyNumberFormat="0" applyProtection="0">
      <alignment horizontal="left" vertical="center" indent="1"/>
    </xf>
    <xf numFmtId="4" fontId="36" fillId="41" borderId="11" applyNumberFormat="0" applyProtection="0">
      <alignment horizontal="left" vertical="center" indent="1"/>
    </xf>
    <xf numFmtId="4" fontId="36" fillId="41" borderId="11" applyNumberFormat="0" applyProtection="0">
      <alignment horizontal="left" vertical="center" indent="1"/>
    </xf>
    <xf numFmtId="4" fontId="36" fillId="41" borderId="11" applyNumberFormat="0" applyProtection="0">
      <alignment horizontal="left" vertical="center" indent="1"/>
    </xf>
    <xf numFmtId="4" fontId="36" fillId="42" borderId="11" applyNumberFormat="0" applyProtection="0">
      <alignment horizontal="right" vertical="center"/>
    </xf>
    <xf numFmtId="4" fontId="36" fillId="42" borderId="11" applyNumberFormat="0" applyProtection="0">
      <alignment horizontal="right" vertical="center"/>
    </xf>
    <xf numFmtId="4" fontId="36" fillId="42" borderId="11" applyNumberFormat="0" applyProtection="0">
      <alignment horizontal="right" vertical="center"/>
    </xf>
    <xf numFmtId="4" fontId="36" fillId="42" borderId="11" applyNumberFormat="0" applyProtection="0">
      <alignment horizontal="right" vertical="center"/>
    </xf>
    <xf numFmtId="4" fontId="36" fillId="43" borderId="11" applyNumberFormat="0" applyProtection="0">
      <alignment horizontal="right" vertical="center"/>
    </xf>
    <xf numFmtId="4" fontId="36" fillId="43" borderId="11" applyNumberFormat="0" applyProtection="0">
      <alignment horizontal="right" vertical="center"/>
    </xf>
    <xf numFmtId="4" fontId="36" fillId="43" borderId="11" applyNumberFormat="0" applyProtection="0">
      <alignment horizontal="right" vertical="center"/>
    </xf>
    <xf numFmtId="4" fontId="36" fillId="43" borderId="11" applyNumberFormat="0" applyProtection="0">
      <alignment horizontal="right" vertical="center"/>
    </xf>
    <xf numFmtId="4" fontId="36" fillId="44" borderId="19" applyNumberFormat="0" applyProtection="0">
      <alignment horizontal="right" vertical="center"/>
    </xf>
    <xf numFmtId="4" fontId="36" fillId="45" borderId="11" applyNumberFormat="0" applyProtection="0">
      <alignment horizontal="right" vertical="center"/>
    </xf>
    <xf numFmtId="4" fontId="36" fillId="45" borderId="11" applyNumberFormat="0" applyProtection="0">
      <alignment horizontal="right" vertical="center"/>
    </xf>
    <xf numFmtId="4" fontId="36" fillId="45" borderId="11" applyNumberFormat="0" applyProtection="0">
      <alignment horizontal="right" vertical="center"/>
    </xf>
    <xf numFmtId="4" fontId="36" fillId="45" borderId="11" applyNumberFormat="0" applyProtection="0">
      <alignment horizontal="right" vertical="center"/>
    </xf>
    <xf numFmtId="4" fontId="36" fillId="46" borderId="11" applyNumberFormat="0" applyProtection="0">
      <alignment horizontal="right" vertical="center"/>
    </xf>
    <xf numFmtId="4" fontId="36" fillId="46" borderId="11" applyNumberFormat="0" applyProtection="0">
      <alignment horizontal="right" vertical="center"/>
    </xf>
    <xf numFmtId="4" fontId="36" fillId="46" borderId="11" applyNumberFormat="0" applyProtection="0">
      <alignment horizontal="right" vertical="center"/>
    </xf>
    <xf numFmtId="4" fontId="36" fillId="46" borderId="11" applyNumberFormat="0" applyProtection="0">
      <alignment horizontal="right" vertical="center"/>
    </xf>
    <xf numFmtId="4" fontId="36" fillId="47" borderId="11" applyNumberFormat="0" applyProtection="0">
      <alignment horizontal="right" vertical="center"/>
    </xf>
    <xf numFmtId="4" fontId="36" fillId="47" borderId="11" applyNumberFormat="0" applyProtection="0">
      <alignment horizontal="right" vertical="center"/>
    </xf>
    <xf numFmtId="4" fontId="36" fillId="47" borderId="11" applyNumberFormat="0" applyProtection="0">
      <alignment horizontal="right" vertical="center"/>
    </xf>
    <xf numFmtId="4" fontId="36" fillId="47" borderId="11" applyNumberFormat="0" applyProtection="0">
      <alignment horizontal="right" vertical="center"/>
    </xf>
    <xf numFmtId="4" fontId="36" fillId="48" borderId="11" applyNumberFormat="0" applyProtection="0">
      <alignment horizontal="right" vertical="center"/>
    </xf>
    <xf numFmtId="4" fontId="36" fillId="48" borderId="11" applyNumberFormat="0" applyProtection="0">
      <alignment horizontal="right" vertical="center"/>
    </xf>
    <xf numFmtId="4" fontId="36" fillId="48" borderId="11" applyNumberFormat="0" applyProtection="0">
      <alignment horizontal="right" vertical="center"/>
    </xf>
    <xf numFmtId="4" fontId="36" fillId="48" borderId="11" applyNumberFormat="0" applyProtection="0">
      <alignment horizontal="right" vertical="center"/>
    </xf>
    <xf numFmtId="4" fontId="36" fillId="49" borderId="11" applyNumberFormat="0" applyProtection="0">
      <alignment horizontal="right" vertical="center"/>
    </xf>
    <xf numFmtId="4" fontId="36" fillId="49" borderId="11" applyNumberFormat="0" applyProtection="0">
      <alignment horizontal="right" vertical="center"/>
    </xf>
    <xf numFmtId="4" fontId="36" fillId="49" borderId="11" applyNumberFormat="0" applyProtection="0">
      <alignment horizontal="right" vertical="center"/>
    </xf>
    <xf numFmtId="4" fontId="36" fillId="49" borderId="11" applyNumberFormat="0" applyProtection="0">
      <alignment horizontal="right" vertical="center"/>
    </xf>
    <xf numFmtId="4" fontId="36" fillId="50" borderId="11" applyNumberFormat="0" applyProtection="0">
      <alignment horizontal="right" vertical="center"/>
    </xf>
    <xf numFmtId="4" fontId="36" fillId="50" borderId="11" applyNumberFormat="0" applyProtection="0">
      <alignment horizontal="right" vertical="center"/>
    </xf>
    <xf numFmtId="4" fontId="36" fillId="50" borderId="11" applyNumberFormat="0" applyProtection="0">
      <alignment horizontal="right" vertical="center"/>
    </xf>
    <xf numFmtId="4" fontId="36" fillId="50" borderId="11" applyNumberFormat="0" applyProtection="0">
      <alignment horizontal="right" vertical="center"/>
    </xf>
    <xf numFmtId="4" fontId="36" fillId="51" borderId="19" applyNumberFormat="0" applyProtection="0">
      <alignment horizontal="left" vertical="center" indent="1"/>
    </xf>
    <xf numFmtId="4" fontId="8" fillId="52" borderId="19" applyNumberFormat="0" applyProtection="0">
      <alignment horizontal="left" vertical="center" indent="1"/>
    </xf>
    <xf numFmtId="4" fontId="8" fillId="52" borderId="19" applyNumberFormat="0" applyProtection="0">
      <alignment horizontal="left" vertical="center" indent="1"/>
    </xf>
    <xf numFmtId="4" fontId="36" fillId="53" borderId="11" applyNumberFormat="0" applyProtection="0">
      <alignment horizontal="right" vertical="center"/>
    </xf>
    <xf numFmtId="4" fontId="36" fillId="53" borderId="11" applyNumberFormat="0" applyProtection="0">
      <alignment horizontal="right" vertical="center"/>
    </xf>
    <xf numFmtId="4" fontId="36" fillId="53" borderId="11" applyNumberFormat="0" applyProtection="0">
      <alignment horizontal="right" vertical="center"/>
    </xf>
    <xf numFmtId="4" fontId="36" fillId="53" borderId="11" applyNumberFormat="0" applyProtection="0">
      <alignment horizontal="right" vertical="center"/>
    </xf>
    <xf numFmtId="4" fontId="36" fillId="54" borderId="19" applyNumberFormat="0" applyProtection="0">
      <alignment horizontal="left" vertical="center" indent="1"/>
    </xf>
    <xf numFmtId="4" fontId="36" fillId="53" borderId="19" applyNumberFormat="0" applyProtection="0">
      <alignment horizontal="left" vertical="center" indent="1"/>
    </xf>
    <xf numFmtId="0" fontId="36" fillId="55" borderId="11" applyNumberFormat="0" applyProtection="0">
      <alignment horizontal="left" vertical="center" indent="1"/>
    </xf>
    <xf numFmtId="0" fontId="36" fillId="55" borderId="11" applyNumberFormat="0" applyProtection="0">
      <alignment horizontal="left" vertical="center" indent="1"/>
    </xf>
    <xf numFmtId="0" fontId="36" fillId="55" borderId="11" applyNumberFormat="0" applyProtection="0">
      <alignment horizontal="left" vertical="center" indent="1"/>
    </xf>
    <xf numFmtId="0" fontId="36" fillId="55" borderId="11" applyNumberFormat="0" applyProtection="0">
      <alignment horizontal="left" vertical="center" indent="1"/>
    </xf>
    <xf numFmtId="0" fontId="36" fillId="52" borderId="18" applyNumberFormat="0" applyProtection="0">
      <alignment horizontal="left" vertical="top" indent="1"/>
    </xf>
    <xf numFmtId="0" fontId="36" fillId="52" borderId="18" applyNumberFormat="0" applyProtection="0">
      <alignment horizontal="left" vertical="top" indent="1"/>
    </xf>
    <xf numFmtId="0" fontId="36" fillId="52" borderId="18" applyNumberFormat="0" applyProtection="0">
      <alignment horizontal="left" vertical="top" indent="1"/>
    </xf>
    <xf numFmtId="0" fontId="36" fillId="52" borderId="18" applyNumberFormat="0" applyProtection="0">
      <alignment horizontal="left" vertical="top" indent="1"/>
    </xf>
    <xf numFmtId="0" fontId="36" fillId="52" borderId="18" applyNumberFormat="0" applyProtection="0">
      <alignment horizontal="left" vertical="top" indent="1"/>
    </xf>
    <xf numFmtId="0" fontId="36" fillId="52" borderId="18" applyNumberFormat="0" applyProtection="0">
      <alignment horizontal="left" vertical="top" indent="1"/>
    </xf>
    <xf numFmtId="0" fontId="36" fillId="52" borderId="18" applyNumberFormat="0" applyProtection="0">
      <alignment horizontal="left" vertical="top" indent="1"/>
    </xf>
    <xf numFmtId="0" fontId="36" fillId="52" borderId="18" applyNumberFormat="0" applyProtection="0">
      <alignment horizontal="left" vertical="top" indent="1"/>
    </xf>
    <xf numFmtId="0" fontId="36" fillId="52" borderId="18" applyNumberFormat="0" applyProtection="0">
      <alignment horizontal="left" vertical="top" indent="1"/>
    </xf>
    <xf numFmtId="0" fontId="36" fillId="52" borderId="18" applyNumberFormat="0" applyProtection="0">
      <alignment horizontal="left" vertical="top" indent="1"/>
    </xf>
    <xf numFmtId="0" fontId="36" fillId="52" borderId="18" applyNumberFormat="0" applyProtection="0">
      <alignment horizontal="left" vertical="top" indent="1"/>
    </xf>
    <xf numFmtId="0" fontId="36" fillId="52" borderId="18" applyNumberFormat="0" applyProtection="0">
      <alignment horizontal="left" vertical="top" indent="1"/>
    </xf>
    <xf numFmtId="0" fontId="36" fillId="52" borderId="18" applyNumberFormat="0" applyProtection="0">
      <alignment horizontal="left" vertical="top" indent="1"/>
    </xf>
    <xf numFmtId="0" fontId="36" fillId="52" borderId="18" applyNumberFormat="0" applyProtection="0">
      <alignment horizontal="left" vertical="top" indent="1"/>
    </xf>
    <xf numFmtId="0" fontId="36" fillId="56" borderId="11" applyNumberFormat="0" applyProtection="0">
      <alignment horizontal="left" vertical="center" indent="1"/>
    </xf>
    <xf numFmtId="0" fontId="36" fillId="56" borderId="11" applyNumberFormat="0" applyProtection="0">
      <alignment horizontal="left" vertical="center" indent="1"/>
    </xf>
    <xf numFmtId="0" fontId="36" fillId="56" borderId="11" applyNumberFormat="0" applyProtection="0">
      <alignment horizontal="left" vertical="center" indent="1"/>
    </xf>
    <xf numFmtId="0" fontId="36" fillId="56" borderId="11" applyNumberFormat="0" applyProtection="0">
      <alignment horizontal="left" vertical="center" indent="1"/>
    </xf>
    <xf numFmtId="0" fontId="36" fillId="53" borderId="18" applyNumberFormat="0" applyProtection="0">
      <alignment horizontal="left" vertical="top" indent="1"/>
    </xf>
    <xf numFmtId="0" fontId="36" fillId="53" borderId="18" applyNumberFormat="0" applyProtection="0">
      <alignment horizontal="left" vertical="top" indent="1"/>
    </xf>
    <xf numFmtId="0" fontId="36" fillId="53" borderId="18" applyNumberFormat="0" applyProtection="0">
      <alignment horizontal="left" vertical="top" indent="1"/>
    </xf>
    <xf numFmtId="0" fontId="36" fillId="53" borderId="18" applyNumberFormat="0" applyProtection="0">
      <alignment horizontal="left" vertical="top" indent="1"/>
    </xf>
    <xf numFmtId="0" fontId="36" fillId="53" borderId="18" applyNumberFormat="0" applyProtection="0">
      <alignment horizontal="left" vertical="top" indent="1"/>
    </xf>
    <xf numFmtId="0" fontId="36" fillId="53" borderId="18" applyNumberFormat="0" applyProtection="0">
      <alignment horizontal="left" vertical="top" indent="1"/>
    </xf>
    <xf numFmtId="0" fontId="36" fillId="53" borderId="18" applyNumberFormat="0" applyProtection="0">
      <alignment horizontal="left" vertical="top" indent="1"/>
    </xf>
    <xf numFmtId="0" fontId="36" fillId="53" borderId="18" applyNumberFormat="0" applyProtection="0">
      <alignment horizontal="left" vertical="top" indent="1"/>
    </xf>
    <xf numFmtId="0" fontId="36" fillId="53" borderId="18" applyNumberFormat="0" applyProtection="0">
      <alignment horizontal="left" vertical="top" indent="1"/>
    </xf>
    <xf numFmtId="0" fontId="36" fillId="53" borderId="18" applyNumberFormat="0" applyProtection="0">
      <alignment horizontal="left" vertical="top" indent="1"/>
    </xf>
    <xf numFmtId="0" fontId="36" fillId="53" borderId="18" applyNumberFormat="0" applyProtection="0">
      <alignment horizontal="left" vertical="top" indent="1"/>
    </xf>
    <xf numFmtId="0" fontId="36" fillId="53" borderId="18" applyNumberFormat="0" applyProtection="0">
      <alignment horizontal="left" vertical="top" indent="1"/>
    </xf>
    <xf numFmtId="0" fontId="36" fillId="57" borderId="11" applyNumberFormat="0" applyProtection="0">
      <alignment horizontal="left" vertical="center" indent="1"/>
    </xf>
    <xf numFmtId="0" fontId="36" fillId="57" borderId="11" applyNumberFormat="0" applyProtection="0">
      <alignment horizontal="left" vertical="center" indent="1"/>
    </xf>
    <xf numFmtId="0" fontId="36" fillId="57" borderId="11" applyNumberFormat="0" applyProtection="0">
      <alignment horizontal="left" vertical="center" indent="1"/>
    </xf>
    <xf numFmtId="0" fontId="36" fillId="57" borderId="11" applyNumberFormat="0" applyProtection="0">
      <alignment horizontal="left" vertical="center" indent="1"/>
    </xf>
    <xf numFmtId="0" fontId="36" fillId="57" borderId="18" applyNumberFormat="0" applyProtection="0">
      <alignment horizontal="left" vertical="top" indent="1"/>
    </xf>
    <xf numFmtId="0" fontId="36" fillId="57" borderId="18" applyNumberFormat="0" applyProtection="0">
      <alignment horizontal="left" vertical="top" indent="1"/>
    </xf>
    <xf numFmtId="0" fontId="36" fillId="57" borderId="18" applyNumberFormat="0" applyProtection="0">
      <alignment horizontal="left" vertical="top" indent="1"/>
    </xf>
    <xf numFmtId="0" fontId="36" fillId="57" borderId="18" applyNumberFormat="0" applyProtection="0">
      <alignment horizontal="left" vertical="top" indent="1"/>
    </xf>
    <xf numFmtId="0" fontId="36" fillId="57" borderId="18" applyNumberFormat="0" applyProtection="0">
      <alignment horizontal="left" vertical="top" indent="1"/>
    </xf>
    <xf numFmtId="0" fontId="36" fillId="57" borderId="18" applyNumberFormat="0" applyProtection="0">
      <alignment horizontal="left" vertical="top" indent="1"/>
    </xf>
    <xf numFmtId="0" fontId="36" fillId="57" borderId="18" applyNumberFormat="0" applyProtection="0">
      <alignment horizontal="left" vertical="top" indent="1"/>
    </xf>
    <xf numFmtId="0" fontId="36" fillId="57" borderId="18" applyNumberFormat="0" applyProtection="0">
      <alignment horizontal="left" vertical="top" indent="1"/>
    </xf>
    <xf numFmtId="0" fontId="36" fillId="57" borderId="18" applyNumberFormat="0" applyProtection="0">
      <alignment horizontal="left" vertical="top" indent="1"/>
    </xf>
    <xf numFmtId="0" fontId="36" fillId="57" borderId="18" applyNumberFormat="0" applyProtection="0">
      <alignment horizontal="left" vertical="top" indent="1"/>
    </xf>
    <xf numFmtId="0" fontId="36" fillId="57" borderId="18" applyNumberFormat="0" applyProtection="0">
      <alignment horizontal="left" vertical="top" indent="1"/>
    </xf>
    <xf numFmtId="0" fontId="36" fillId="57" borderId="18" applyNumberFormat="0" applyProtection="0">
      <alignment horizontal="left" vertical="top" indent="1"/>
    </xf>
    <xf numFmtId="0" fontId="36" fillId="54" borderId="11" applyNumberFormat="0" applyProtection="0">
      <alignment horizontal="left" vertical="center" indent="1"/>
    </xf>
    <xf numFmtId="0" fontId="36" fillId="54" borderId="11" applyNumberFormat="0" applyProtection="0">
      <alignment horizontal="left" vertical="center" indent="1"/>
    </xf>
    <xf numFmtId="0" fontId="36" fillId="54" borderId="11" applyNumberFormat="0" applyProtection="0">
      <alignment horizontal="left" vertical="center" indent="1"/>
    </xf>
    <xf numFmtId="0" fontId="36" fillId="54" borderId="11" applyNumberFormat="0" applyProtection="0">
      <alignment horizontal="left" vertical="center" indent="1"/>
    </xf>
    <xf numFmtId="0" fontId="36" fillId="54" borderId="18" applyNumberFormat="0" applyProtection="0">
      <alignment horizontal="left" vertical="top" indent="1"/>
    </xf>
    <xf numFmtId="0" fontId="36" fillId="54" borderId="18" applyNumberFormat="0" applyProtection="0">
      <alignment horizontal="left" vertical="top" indent="1"/>
    </xf>
    <xf numFmtId="0" fontId="36" fillId="54" borderId="18" applyNumberFormat="0" applyProtection="0">
      <alignment horizontal="left" vertical="top" indent="1"/>
    </xf>
    <xf numFmtId="0" fontId="36" fillId="54" borderId="18" applyNumberFormat="0" applyProtection="0">
      <alignment horizontal="left" vertical="top" indent="1"/>
    </xf>
    <xf numFmtId="0" fontId="36" fillId="54" borderId="18" applyNumberFormat="0" applyProtection="0">
      <alignment horizontal="left" vertical="top" indent="1"/>
    </xf>
    <xf numFmtId="0" fontId="36" fillId="54" borderId="18" applyNumberFormat="0" applyProtection="0">
      <alignment horizontal="left" vertical="top" indent="1"/>
    </xf>
    <xf numFmtId="0" fontId="36" fillId="54" borderId="18" applyNumberFormat="0" applyProtection="0">
      <alignment horizontal="left" vertical="top" indent="1"/>
    </xf>
    <xf numFmtId="0" fontId="36" fillId="54" borderId="18" applyNumberFormat="0" applyProtection="0">
      <alignment horizontal="left" vertical="top" indent="1"/>
    </xf>
    <xf numFmtId="0" fontId="36" fillId="54" borderId="18" applyNumberFormat="0" applyProtection="0">
      <alignment horizontal="left" vertical="top" indent="1"/>
    </xf>
    <xf numFmtId="0" fontId="36" fillId="54" borderId="18" applyNumberFormat="0" applyProtection="0">
      <alignment horizontal="left" vertical="top" indent="1"/>
    </xf>
    <xf numFmtId="0" fontId="36" fillId="54" borderId="18" applyNumberFormat="0" applyProtection="0">
      <alignment horizontal="left" vertical="top" indent="1"/>
    </xf>
    <xf numFmtId="0" fontId="36" fillId="54" borderId="18" applyNumberFormat="0" applyProtection="0">
      <alignment horizontal="left" vertical="top" indent="1"/>
    </xf>
    <xf numFmtId="0" fontId="36" fillId="58" borderId="20" applyNumberFormat="0">
      <protection locked="0"/>
    </xf>
    <xf numFmtId="0" fontId="36" fillId="58" borderId="20" applyNumberFormat="0">
      <protection locked="0"/>
    </xf>
    <xf numFmtId="0" fontId="36" fillId="58" borderId="20" applyNumberFormat="0">
      <protection locked="0"/>
    </xf>
    <xf numFmtId="0" fontId="40" fillId="52" borderId="21" applyBorder="0"/>
    <xf numFmtId="0" fontId="40" fillId="52" borderId="21" applyBorder="0"/>
    <xf numFmtId="0" fontId="40" fillId="52" borderId="21" applyBorder="0"/>
    <xf numFmtId="0" fontId="40" fillId="52" borderId="21" applyBorder="0"/>
    <xf numFmtId="0" fontId="40" fillId="52" borderId="21" applyBorder="0"/>
    <xf numFmtId="0" fontId="40" fillId="52" borderId="21" applyBorder="0"/>
    <xf numFmtId="4" fontId="41" fillId="59" borderId="18" applyNumberFormat="0" applyProtection="0">
      <alignment vertical="center"/>
    </xf>
    <xf numFmtId="4" fontId="41" fillId="59" borderId="18" applyNumberFormat="0" applyProtection="0">
      <alignment vertical="center"/>
    </xf>
    <xf numFmtId="4" fontId="41" fillId="59" borderId="18" applyNumberFormat="0" applyProtection="0">
      <alignment vertical="center"/>
    </xf>
    <xf numFmtId="4" fontId="41" fillId="59" borderId="18" applyNumberFormat="0" applyProtection="0">
      <alignment vertical="center"/>
    </xf>
    <xf numFmtId="4" fontId="38" fillId="60" borderId="22" applyNumberFormat="0" applyProtection="0">
      <alignment vertical="center"/>
    </xf>
    <xf numFmtId="4" fontId="41" fillId="55" borderId="18" applyNumberFormat="0" applyProtection="0">
      <alignment horizontal="left" vertical="center" indent="1"/>
    </xf>
    <xf numFmtId="4" fontId="41" fillId="55" borderId="18" applyNumberFormat="0" applyProtection="0">
      <alignment horizontal="left" vertical="center" indent="1"/>
    </xf>
    <xf numFmtId="4" fontId="41" fillId="55" borderId="18" applyNumberFormat="0" applyProtection="0">
      <alignment horizontal="left" vertical="center" indent="1"/>
    </xf>
    <xf numFmtId="4" fontId="41" fillId="55" borderId="18" applyNumberFormat="0" applyProtection="0">
      <alignment horizontal="left" vertical="center" indent="1"/>
    </xf>
    <xf numFmtId="0" fontId="41" fillId="59" borderId="18" applyNumberFormat="0" applyProtection="0">
      <alignment horizontal="left" vertical="top" indent="1"/>
    </xf>
    <xf numFmtId="0" fontId="41" fillId="59" borderId="18" applyNumberFormat="0" applyProtection="0">
      <alignment horizontal="left" vertical="top" indent="1"/>
    </xf>
    <xf numFmtId="0" fontId="41" fillId="59" borderId="18" applyNumberFormat="0" applyProtection="0">
      <alignment horizontal="left" vertical="top" indent="1"/>
    </xf>
    <xf numFmtId="0" fontId="41" fillId="59" borderId="18" applyNumberFormat="0" applyProtection="0">
      <alignment horizontal="left" vertical="top" indent="1"/>
    </xf>
    <xf numFmtId="4" fontId="36" fillId="0" borderId="11" applyNumberFormat="0" applyProtection="0">
      <alignment horizontal="right" vertical="center"/>
    </xf>
    <xf numFmtId="4" fontId="36" fillId="0" borderId="11" applyNumberFormat="0" applyProtection="0">
      <alignment horizontal="right" vertical="center"/>
    </xf>
    <xf numFmtId="4" fontId="36" fillId="0" borderId="11" applyNumberFormat="0" applyProtection="0">
      <alignment horizontal="right" vertical="center"/>
    </xf>
    <xf numFmtId="4" fontId="36" fillId="0" borderId="11" applyNumberFormat="0" applyProtection="0">
      <alignment horizontal="right" vertical="center"/>
    </xf>
    <xf numFmtId="4" fontId="36" fillId="0" borderId="11" applyNumberFormat="0" applyProtection="0">
      <alignment horizontal="right" vertical="center"/>
    </xf>
    <xf numFmtId="4" fontId="36" fillId="0" borderId="11" applyNumberFormat="0" applyProtection="0">
      <alignment horizontal="right" vertical="center"/>
    </xf>
    <xf numFmtId="4" fontId="38" fillId="61" borderId="11" applyNumberFormat="0" applyProtection="0">
      <alignment horizontal="right" vertical="center"/>
    </xf>
    <xf numFmtId="4" fontId="38" fillId="61" borderId="11" applyNumberFormat="0" applyProtection="0">
      <alignment horizontal="right" vertical="center"/>
    </xf>
    <xf numFmtId="4" fontId="38" fillId="61" borderId="11" applyNumberFormat="0" applyProtection="0">
      <alignment horizontal="right" vertical="center"/>
    </xf>
    <xf numFmtId="4" fontId="38" fillId="61" borderId="11" applyNumberFormat="0" applyProtection="0">
      <alignment horizontal="right" vertical="center"/>
    </xf>
    <xf numFmtId="4" fontId="36" fillId="41" borderId="11" applyNumberFormat="0" applyProtection="0">
      <alignment horizontal="left" vertical="center" indent="1"/>
    </xf>
    <xf numFmtId="4" fontId="36" fillId="41" borderId="11" applyNumberFormat="0" applyProtection="0">
      <alignment horizontal="left" vertical="center" indent="1"/>
    </xf>
    <xf numFmtId="4" fontId="36" fillId="41" borderId="11" applyNumberFormat="0" applyProtection="0">
      <alignment horizontal="left" vertical="center" indent="1"/>
    </xf>
    <xf numFmtId="4" fontId="36" fillId="41" borderId="11" applyNumberFormat="0" applyProtection="0">
      <alignment horizontal="left" vertical="center" indent="1"/>
    </xf>
    <xf numFmtId="4" fontId="36" fillId="41" borderId="11" applyNumberFormat="0" applyProtection="0">
      <alignment horizontal="left" vertical="center" indent="1"/>
    </xf>
    <xf numFmtId="4" fontId="36" fillId="41" borderId="11" applyNumberFormat="0" applyProtection="0">
      <alignment horizontal="left" vertical="center" indent="1"/>
    </xf>
    <xf numFmtId="0" fontId="41" fillId="53" borderId="18" applyNumberFormat="0" applyProtection="0">
      <alignment horizontal="left" vertical="top" indent="1"/>
    </xf>
    <xf numFmtId="0" fontId="41" fillId="53" borderId="18" applyNumberFormat="0" applyProtection="0">
      <alignment horizontal="left" vertical="top" indent="1"/>
    </xf>
    <xf numFmtId="0" fontId="41" fillId="53" borderId="18" applyNumberFormat="0" applyProtection="0">
      <alignment horizontal="left" vertical="top" indent="1"/>
    </xf>
    <xf numFmtId="0" fontId="41" fillId="53" borderId="18" applyNumberFormat="0" applyProtection="0">
      <alignment horizontal="left" vertical="top" indent="1"/>
    </xf>
    <xf numFmtId="4" fontId="42" fillId="62" borderId="19" applyNumberFormat="0" applyProtection="0">
      <alignment horizontal="left" vertical="center" indent="1"/>
    </xf>
    <xf numFmtId="0" fontId="36" fillId="63" borderId="22"/>
    <xf numFmtId="4" fontId="43" fillId="58" borderId="11" applyNumberFormat="0" applyProtection="0">
      <alignment horizontal="right" vertical="center"/>
    </xf>
    <xf numFmtId="4" fontId="43" fillId="58" borderId="11" applyNumberFormat="0" applyProtection="0">
      <alignment horizontal="right" vertical="center"/>
    </xf>
    <xf numFmtId="4" fontId="43" fillId="58" borderId="11" applyNumberFormat="0" applyProtection="0">
      <alignment horizontal="right" vertical="center"/>
    </xf>
    <xf numFmtId="4" fontId="43" fillId="58" borderId="11" applyNumberFormat="0" applyProtection="0">
      <alignment horizontal="right" vertical="center"/>
    </xf>
    <xf numFmtId="0" fontId="44" fillId="0" borderId="0" applyNumberFormat="0" applyFill="0" applyBorder="0" applyAlignment="0" applyProtection="0"/>
    <xf numFmtId="0" fontId="30" fillId="0" borderId="23" applyNumberFormat="0" applyFill="0" applyAlignment="0" applyProtection="0"/>
    <xf numFmtId="0" fontId="30" fillId="0" borderId="23" applyNumberFormat="0" applyFill="0" applyAlignment="0" applyProtection="0"/>
    <xf numFmtId="0" fontId="45" fillId="0" borderId="0" applyNumberFormat="0" applyFill="0" applyBorder="0" applyAlignment="0" applyProtection="0"/>
    <xf numFmtId="0" fontId="25" fillId="30" borderId="0" applyNumberFormat="0" applyBorder="0" applyAlignment="0" applyProtection="0"/>
    <xf numFmtId="0" fontId="25" fillId="30" borderId="0" applyNumberFormat="0" applyBorder="0" applyAlignment="0" applyProtection="0"/>
    <xf numFmtId="0" fontId="25" fillId="30" borderId="0" applyNumberFormat="0" applyBorder="0" applyAlignment="0" applyProtection="0"/>
    <xf numFmtId="0" fontId="25" fillId="30" borderId="0" applyNumberFormat="0" applyBorder="0" applyAlignment="0" applyProtection="0"/>
    <xf numFmtId="0" fontId="25" fillId="30" borderId="0" applyNumberFormat="0" applyBorder="0" applyAlignment="0" applyProtection="0"/>
    <xf numFmtId="0" fontId="25" fillId="30" borderId="0" applyNumberFormat="0" applyBorder="0" applyAlignment="0" applyProtection="0"/>
    <xf numFmtId="0" fontId="27" fillId="37" borderId="11" applyNumberFormat="0" applyAlignment="0" applyProtection="0"/>
    <xf numFmtId="0" fontId="34" fillId="34" borderId="11" applyNumberFormat="0" applyAlignment="0" applyProtection="0"/>
    <xf numFmtId="0" fontId="1" fillId="0" borderId="0"/>
    <xf numFmtId="0" fontId="1" fillId="0" borderId="0"/>
    <xf numFmtId="0" fontId="1" fillId="0" borderId="0"/>
    <xf numFmtId="0" fontId="8" fillId="0" borderId="0"/>
    <xf numFmtId="0" fontId="8" fillId="0" borderId="0"/>
    <xf numFmtId="0" fontId="36" fillId="38" borderId="0"/>
    <xf numFmtId="0" fontId="36" fillId="33" borderId="11" applyNumberFormat="0" applyFont="0" applyAlignment="0" applyProtection="0"/>
    <xf numFmtId="0" fontId="36" fillId="33" borderId="11" applyNumberFormat="0" applyFont="0" applyAlignment="0" applyProtection="0"/>
    <xf numFmtId="0" fontId="36" fillId="33" borderId="11" applyNumberFormat="0" applyFont="0" applyAlignment="0" applyProtection="0"/>
    <xf numFmtId="0" fontId="37" fillId="37" borderId="17" applyNumberFormat="0" applyAlignment="0" applyProtection="0"/>
    <xf numFmtId="0" fontId="37" fillId="37" borderId="17" applyNumberFormat="0" applyAlignment="0" applyProtection="0"/>
    <xf numFmtId="0" fontId="37" fillId="37" borderId="17" applyNumberFormat="0" applyAlignment="0" applyProtection="0"/>
    <xf numFmtId="4" fontId="36" fillId="39" borderId="11" applyNumberFormat="0" applyProtection="0">
      <alignment vertical="center"/>
    </xf>
    <xf numFmtId="4" fontId="36" fillId="39" borderId="11" applyNumberFormat="0" applyProtection="0">
      <alignment vertical="center"/>
    </xf>
    <xf numFmtId="4" fontId="36" fillId="39" borderId="11" applyNumberFormat="0" applyProtection="0">
      <alignment vertical="center"/>
    </xf>
    <xf numFmtId="4" fontId="36" fillId="39" borderId="11" applyNumberFormat="0" applyProtection="0">
      <alignment vertical="center"/>
    </xf>
    <xf numFmtId="4" fontId="38" fillId="40" borderId="11" applyNumberFormat="0" applyProtection="0">
      <alignment vertical="center"/>
    </xf>
    <xf numFmtId="4" fontId="36" fillId="40" borderId="11" applyNumberFormat="0" applyProtection="0">
      <alignment horizontal="left" vertical="center" indent="1"/>
    </xf>
    <xf numFmtId="4" fontId="36" fillId="40" borderId="11" applyNumberFormat="0" applyProtection="0">
      <alignment horizontal="left" vertical="center" indent="1"/>
    </xf>
    <xf numFmtId="4" fontId="36" fillId="40" borderId="11" applyNumberFormat="0" applyProtection="0">
      <alignment horizontal="left" vertical="center" indent="1"/>
    </xf>
    <xf numFmtId="4" fontId="36" fillId="40" borderId="11" applyNumberFormat="0" applyProtection="0">
      <alignment horizontal="left" vertical="center" indent="1"/>
    </xf>
    <xf numFmtId="0" fontId="39" fillId="39" borderId="18" applyNumberFormat="0" applyProtection="0">
      <alignment horizontal="left" vertical="top" indent="1"/>
    </xf>
    <xf numFmtId="4" fontId="36" fillId="41" borderId="11" applyNumberFormat="0" applyProtection="0">
      <alignment horizontal="left" vertical="center" indent="1"/>
    </xf>
    <xf numFmtId="4" fontId="36" fillId="41" borderId="11" applyNumberFormat="0" applyProtection="0">
      <alignment horizontal="left" vertical="center" indent="1"/>
    </xf>
    <xf numFmtId="4" fontId="36" fillId="41" borderId="11" applyNumberFormat="0" applyProtection="0">
      <alignment horizontal="left" vertical="center" indent="1"/>
    </xf>
    <xf numFmtId="4" fontId="36" fillId="41" borderId="11" applyNumberFormat="0" applyProtection="0">
      <alignment horizontal="left" vertical="center" indent="1"/>
    </xf>
    <xf numFmtId="4" fontId="36" fillId="42" borderId="11" applyNumberFormat="0" applyProtection="0">
      <alignment horizontal="right" vertical="center"/>
    </xf>
    <xf numFmtId="4" fontId="36" fillId="43" borderId="11" applyNumberFormat="0" applyProtection="0">
      <alignment horizontal="right" vertical="center"/>
    </xf>
    <xf numFmtId="4" fontId="36" fillId="44" borderId="19" applyNumberFormat="0" applyProtection="0">
      <alignment horizontal="right" vertical="center"/>
    </xf>
    <xf numFmtId="4" fontId="36" fillId="44" borderId="19" applyNumberFormat="0" applyProtection="0">
      <alignment horizontal="right" vertical="center"/>
    </xf>
    <xf numFmtId="4" fontId="36" fillId="44" borderId="19" applyNumberFormat="0" applyProtection="0">
      <alignment horizontal="right" vertical="center"/>
    </xf>
    <xf numFmtId="4" fontId="36" fillId="45" borderId="11" applyNumberFormat="0" applyProtection="0">
      <alignment horizontal="right" vertical="center"/>
    </xf>
    <xf numFmtId="4" fontId="36" fillId="46" borderId="11" applyNumberFormat="0" applyProtection="0">
      <alignment horizontal="right" vertical="center"/>
    </xf>
    <xf numFmtId="4" fontId="36" fillId="47" borderId="11" applyNumberFormat="0" applyProtection="0">
      <alignment horizontal="right" vertical="center"/>
    </xf>
    <xf numFmtId="4" fontId="36" fillId="48" borderId="11" applyNumberFormat="0" applyProtection="0">
      <alignment horizontal="right" vertical="center"/>
    </xf>
    <xf numFmtId="4" fontId="36" fillId="49" borderId="11" applyNumberFormat="0" applyProtection="0">
      <alignment horizontal="right" vertical="center"/>
    </xf>
    <xf numFmtId="4" fontId="36" fillId="50" borderId="11" applyNumberFormat="0" applyProtection="0">
      <alignment horizontal="right" vertical="center"/>
    </xf>
    <xf numFmtId="4" fontId="36" fillId="51" borderId="19" applyNumberFormat="0" applyProtection="0">
      <alignment horizontal="left" vertical="center" indent="1"/>
    </xf>
    <xf numFmtId="4" fontId="36" fillId="51" borderId="19" applyNumberFormat="0" applyProtection="0">
      <alignment horizontal="left" vertical="center" indent="1"/>
    </xf>
    <xf numFmtId="4" fontId="36" fillId="51" borderId="19" applyNumberFormat="0" applyProtection="0">
      <alignment horizontal="left" vertical="center" indent="1"/>
    </xf>
    <xf numFmtId="4" fontId="8" fillId="52" borderId="19" applyNumberFormat="0" applyProtection="0">
      <alignment horizontal="left" vertical="center" indent="1"/>
    </xf>
    <xf numFmtId="4" fontId="8" fillId="52" borderId="19" applyNumberFormat="0" applyProtection="0">
      <alignment horizontal="left" vertical="center" indent="1"/>
    </xf>
    <xf numFmtId="4" fontId="8" fillId="52" borderId="19" applyNumberFormat="0" applyProtection="0">
      <alignment horizontal="left" vertical="center" indent="1"/>
    </xf>
    <xf numFmtId="4" fontId="8" fillId="52" borderId="19" applyNumberFormat="0" applyProtection="0">
      <alignment horizontal="left" vertical="center" indent="1"/>
    </xf>
    <xf numFmtId="4" fontId="8" fillId="52" borderId="19" applyNumberFormat="0" applyProtection="0">
      <alignment horizontal="left" vertical="center" indent="1"/>
    </xf>
    <xf numFmtId="4" fontId="8" fillId="52" borderId="19" applyNumberFormat="0" applyProtection="0">
      <alignment horizontal="left" vertical="center" indent="1"/>
    </xf>
    <xf numFmtId="4" fontId="36" fillId="53" borderId="11" applyNumberFormat="0" applyProtection="0">
      <alignment horizontal="right" vertical="center"/>
    </xf>
    <xf numFmtId="4" fontId="36" fillId="54" borderId="19" applyNumberFormat="0" applyProtection="0">
      <alignment horizontal="left" vertical="center" indent="1"/>
    </xf>
    <xf numFmtId="4" fontId="36" fillId="54" borderId="19" applyNumberFormat="0" applyProtection="0">
      <alignment horizontal="left" vertical="center" indent="1"/>
    </xf>
    <xf numFmtId="4" fontId="36" fillId="54" borderId="19" applyNumberFormat="0" applyProtection="0">
      <alignment horizontal="left" vertical="center" indent="1"/>
    </xf>
    <xf numFmtId="4" fontId="36" fillId="53" borderId="19" applyNumberFormat="0" applyProtection="0">
      <alignment horizontal="left" vertical="center" indent="1"/>
    </xf>
    <xf numFmtId="4" fontId="36" fillId="53" borderId="19" applyNumberFormat="0" applyProtection="0">
      <alignment horizontal="left" vertical="center" indent="1"/>
    </xf>
    <xf numFmtId="4" fontId="36" fillId="53" borderId="19" applyNumberFormat="0" applyProtection="0">
      <alignment horizontal="left" vertical="center" indent="1"/>
    </xf>
    <xf numFmtId="0" fontId="36" fillId="55" borderId="11" applyNumberFormat="0" applyProtection="0">
      <alignment horizontal="left" vertical="center" indent="1"/>
    </xf>
    <xf numFmtId="0" fontId="36" fillId="52" borderId="18" applyNumberFormat="0" applyProtection="0">
      <alignment horizontal="left" vertical="top" indent="1"/>
    </xf>
    <xf numFmtId="0" fontId="36" fillId="52" borderId="18" applyNumberFormat="0" applyProtection="0">
      <alignment horizontal="left" vertical="top" indent="1"/>
    </xf>
    <xf numFmtId="0" fontId="36" fillId="52" borderId="18" applyNumberFormat="0" applyProtection="0">
      <alignment horizontal="left" vertical="top" indent="1"/>
    </xf>
    <xf numFmtId="0" fontId="36" fillId="52" borderId="18" applyNumberFormat="0" applyProtection="0">
      <alignment horizontal="left" vertical="top" indent="1"/>
    </xf>
    <xf numFmtId="0" fontId="36" fillId="52" borderId="18" applyNumberFormat="0" applyProtection="0">
      <alignment horizontal="left" vertical="top" indent="1"/>
    </xf>
    <xf numFmtId="0" fontId="36" fillId="52" borderId="18" applyNumberFormat="0" applyProtection="0">
      <alignment horizontal="left" vertical="top" indent="1"/>
    </xf>
    <xf numFmtId="0" fontId="36" fillId="56" borderId="11" applyNumberFormat="0" applyProtection="0">
      <alignment horizontal="left" vertical="center" indent="1"/>
    </xf>
    <xf numFmtId="0" fontId="36" fillId="53" borderId="18" applyNumberFormat="0" applyProtection="0">
      <alignment horizontal="left" vertical="top" indent="1"/>
    </xf>
    <xf numFmtId="0" fontId="36" fillId="53" borderId="18" applyNumberFormat="0" applyProtection="0">
      <alignment horizontal="left" vertical="top" indent="1"/>
    </xf>
    <xf numFmtId="0" fontId="36" fillId="53" borderId="18" applyNumberFormat="0" applyProtection="0">
      <alignment horizontal="left" vertical="top" indent="1"/>
    </xf>
    <xf numFmtId="0" fontId="36" fillId="57" borderId="11" applyNumberFormat="0" applyProtection="0">
      <alignment horizontal="left" vertical="center" indent="1"/>
    </xf>
    <xf numFmtId="0" fontId="36" fillId="57" borderId="18" applyNumberFormat="0" applyProtection="0">
      <alignment horizontal="left" vertical="top" indent="1"/>
    </xf>
    <xf numFmtId="0" fontId="36" fillId="57" borderId="18" applyNumberFormat="0" applyProtection="0">
      <alignment horizontal="left" vertical="top" indent="1"/>
    </xf>
    <xf numFmtId="0" fontId="36" fillId="57" borderId="18" applyNumberFormat="0" applyProtection="0">
      <alignment horizontal="left" vertical="top" indent="1"/>
    </xf>
    <xf numFmtId="0" fontId="36" fillId="54" borderId="11" applyNumberFormat="0" applyProtection="0">
      <alignment horizontal="left" vertical="center" indent="1"/>
    </xf>
    <xf numFmtId="0" fontId="36" fillId="54" borderId="18" applyNumberFormat="0" applyProtection="0">
      <alignment horizontal="left" vertical="top" indent="1"/>
    </xf>
    <xf numFmtId="0" fontId="36" fillId="54" borderId="18" applyNumberFormat="0" applyProtection="0">
      <alignment horizontal="left" vertical="top" indent="1"/>
    </xf>
    <xf numFmtId="0" fontId="36" fillId="54" borderId="18" applyNumberFormat="0" applyProtection="0">
      <alignment horizontal="left" vertical="top" indent="1"/>
    </xf>
    <xf numFmtId="0" fontId="40" fillId="52" borderId="21" applyBorder="0"/>
    <xf numFmtId="0" fontId="40" fillId="52" borderId="21" applyBorder="0"/>
    <xf numFmtId="0" fontId="40" fillId="52" borderId="21" applyBorder="0"/>
    <xf numFmtId="0" fontId="40" fillId="52" borderId="21" applyBorder="0"/>
    <xf numFmtId="0" fontId="40" fillId="52" borderId="21" applyBorder="0"/>
    <xf numFmtId="4" fontId="41" fillId="59" borderId="18" applyNumberFormat="0" applyProtection="0">
      <alignment vertical="center"/>
    </xf>
    <xf numFmtId="4" fontId="41" fillId="55" borderId="18" applyNumberFormat="0" applyProtection="0">
      <alignment horizontal="left" vertical="center" indent="1"/>
    </xf>
    <xf numFmtId="0" fontId="41" fillId="59" borderId="18" applyNumberFormat="0" applyProtection="0">
      <alignment horizontal="left" vertical="top" indent="1"/>
    </xf>
    <xf numFmtId="4" fontId="36" fillId="0" borderId="11" applyNumberFormat="0" applyProtection="0">
      <alignment horizontal="right" vertical="center"/>
    </xf>
    <xf numFmtId="4" fontId="36" fillId="0" borderId="11" applyNumberFormat="0" applyProtection="0">
      <alignment horizontal="right" vertical="center"/>
    </xf>
    <xf numFmtId="4" fontId="36" fillId="0" borderId="11" applyNumberFormat="0" applyProtection="0">
      <alignment horizontal="right" vertical="center"/>
    </xf>
    <xf numFmtId="4" fontId="36" fillId="0" borderId="11" applyNumberFormat="0" applyProtection="0">
      <alignment horizontal="right" vertical="center"/>
    </xf>
    <xf numFmtId="4" fontId="38" fillId="61" borderId="11" applyNumberFormat="0" applyProtection="0">
      <alignment horizontal="right" vertical="center"/>
    </xf>
    <xf numFmtId="4" fontId="36" fillId="41" borderId="11" applyNumberFormat="0" applyProtection="0">
      <alignment horizontal="left" vertical="center" indent="1"/>
    </xf>
    <xf numFmtId="4" fontId="36" fillId="41" borderId="11" applyNumberFormat="0" applyProtection="0">
      <alignment horizontal="left" vertical="center" indent="1"/>
    </xf>
    <xf numFmtId="4" fontId="36" fillId="41" borderId="11" applyNumberFormat="0" applyProtection="0">
      <alignment horizontal="left" vertical="center" indent="1"/>
    </xf>
    <xf numFmtId="4" fontId="36" fillId="41" borderId="11" applyNumberFormat="0" applyProtection="0">
      <alignment horizontal="left" vertical="center" indent="1"/>
    </xf>
    <xf numFmtId="0" fontId="41" fillId="53" borderId="18" applyNumberFormat="0" applyProtection="0">
      <alignment horizontal="left" vertical="top" indent="1"/>
    </xf>
    <xf numFmtId="4" fontId="42" fillId="62" borderId="19" applyNumberFormat="0" applyProtection="0">
      <alignment horizontal="left" vertical="center" indent="1"/>
    </xf>
    <xf numFmtId="4" fontId="42" fillId="62" borderId="19" applyNumberFormat="0" applyProtection="0">
      <alignment horizontal="left" vertical="center" indent="1"/>
    </xf>
    <xf numFmtId="4" fontId="42" fillId="62" borderId="19" applyNumberFormat="0" applyProtection="0">
      <alignment horizontal="left" vertical="center" indent="1"/>
    </xf>
    <xf numFmtId="4" fontId="43" fillId="58" borderId="11" applyNumberFormat="0" applyProtection="0">
      <alignment horizontal="right" vertical="center"/>
    </xf>
    <xf numFmtId="0" fontId="30" fillId="0" borderId="23" applyNumberFormat="0" applyFill="0" applyAlignment="0" applyProtection="0"/>
    <xf numFmtId="0" fontId="30" fillId="0" borderId="23" applyNumberFormat="0" applyFill="0" applyAlignment="0" applyProtection="0"/>
    <xf numFmtId="44" fontId="1" fillId="0" borderId="0" applyFont="0" applyFill="0" applyBorder="0" applyAlignment="0" applyProtection="0"/>
    <xf numFmtId="44" fontId="8" fillId="0" borderId="0" applyFont="0" applyFill="0" applyBorder="0" applyAlignment="0" applyProtection="0"/>
    <xf numFmtId="44" fontId="1" fillId="0" borderId="0" applyFont="0" applyFill="0" applyBorder="0" applyAlignment="0" applyProtection="0"/>
    <xf numFmtId="0" fontId="1" fillId="0" borderId="0"/>
    <xf numFmtId="0" fontId="3" fillId="0" borderId="0"/>
    <xf numFmtId="0" fontId="1" fillId="0" borderId="0"/>
    <xf numFmtId="0" fontId="8" fillId="0" borderId="0"/>
    <xf numFmtId="0" fontId="2" fillId="0" borderId="0"/>
    <xf numFmtId="0" fontId="8" fillId="0" borderId="0"/>
    <xf numFmtId="0" fontId="2" fillId="0" borderId="0"/>
    <xf numFmtId="9" fontId="8"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0" fontId="1" fillId="0" borderId="0"/>
    <xf numFmtId="43" fontId="1" fillId="0" borderId="0" applyFont="0" applyFill="0" applyBorder="0" applyAlignment="0" applyProtection="0"/>
    <xf numFmtId="43" fontId="3" fillId="0" borderId="0" applyFont="0" applyFill="0" applyBorder="0" applyAlignment="0" applyProtection="0"/>
    <xf numFmtId="0" fontId="2" fillId="0" borderId="0"/>
    <xf numFmtId="43" fontId="2" fillId="0" borderId="0" applyFont="0" applyFill="0" applyBorder="0" applyAlignment="0" applyProtection="0"/>
    <xf numFmtId="43" fontId="1" fillId="0" borderId="0" applyFont="0" applyFill="0" applyBorder="0" applyAlignment="0" applyProtection="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3" borderId="0" applyNumberFormat="0" applyBorder="0" applyAlignment="0" applyProtection="0"/>
    <xf numFmtId="0" fontId="1" fillId="5" borderId="0" applyNumberFormat="0" applyBorder="0" applyAlignment="0" applyProtection="0"/>
    <xf numFmtId="0" fontId="1" fillId="7" borderId="0" applyNumberFormat="0" applyBorder="0" applyAlignment="0" applyProtection="0"/>
    <xf numFmtId="0" fontId="1" fillId="9" borderId="0" applyNumberFormat="0" applyBorder="0" applyAlignment="0" applyProtection="0"/>
    <xf numFmtId="0" fontId="1" fillId="11" borderId="0" applyNumberFormat="0" applyBorder="0" applyAlignment="0" applyProtection="0"/>
    <xf numFmtId="0" fontId="1" fillId="13" borderId="0" applyNumberFormat="0" applyBorder="0" applyAlignment="0" applyProtection="0"/>
    <xf numFmtId="0" fontId="1" fillId="4" borderId="0" applyNumberFormat="0" applyBorder="0" applyAlignment="0" applyProtection="0"/>
    <xf numFmtId="0" fontId="1" fillId="6" borderId="0" applyNumberFormat="0" applyBorder="0" applyAlignment="0" applyProtection="0"/>
    <xf numFmtId="0" fontId="1" fillId="8" borderId="0" applyNumberFormat="0" applyBorder="0" applyAlignment="0" applyProtection="0"/>
    <xf numFmtId="0" fontId="1" fillId="10" borderId="0" applyNumberFormat="0" applyBorder="0" applyAlignment="0" applyProtection="0"/>
    <xf numFmtId="0" fontId="1" fillId="12" borderId="0" applyNumberFormat="0" applyBorder="0" applyAlignment="0" applyProtection="0"/>
    <xf numFmtId="0" fontId="1" fillId="14" borderId="0" applyNumberFormat="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2" borderId="1" applyNumberFormat="0" applyFont="0" applyAlignment="0" applyProtection="0"/>
    <xf numFmtId="0" fontId="1" fillId="2" borderId="1"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8" fillId="0" borderId="0"/>
    <xf numFmtId="9" fontId="8" fillId="0" borderId="0" applyFont="0" applyFill="0" applyBorder="0" applyAlignment="0" applyProtection="0"/>
    <xf numFmtId="0" fontId="2" fillId="0" borderId="0"/>
    <xf numFmtId="0" fontId="2" fillId="0" borderId="0"/>
    <xf numFmtId="0" fontId="1" fillId="0" borderId="0"/>
    <xf numFmtId="0" fontId="1" fillId="0" borderId="0"/>
    <xf numFmtId="0" fontId="1" fillId="0" borderId="0"/>
    <xf numFmtId="44"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2" fillId="0" borderId="0"/>
    <xf numFmtId="0" fontId="2" fillId="0" borderId="0"/>
  </cellStyleXfs>
  <cellXfs count="150">
    <xf numFmtId="0" fontId="0" fillId="0" borderId="0" xfId="0"/>
    <xf numFmtId="0" fontId="2" fillId="0" borderId="0" xfId="0" applyFont="1"/>
    <xf numFmtId="0" fontId="2" fillId="0" borderId="2" xfId="0" applyFont="1" applyBorder="1" applyAlignment="1">
      <alignment horizontal="fill"/>
    </xf>
    <xf numFmtId="0" fontId="2" fillId="0" borderId="0" xfId="0" applyFont="1" applyAlignment="1">
      <alignment horizontal="fill"/>
    </xf>
    <xf numFmtId="0" fontId="2" fillId="0" borderId="2" xfId="0" applyFont="1" applyBorder="1"/>
    <xf numFmtId="0" fontId="2" fillId="0" borderId="0" xfId="0" applyFont="1" applyAlignment="1">
      <alignment horizontal="center"/>
    </xf>
    <xf numFmtId="0" fontId="2" fillId="0" borderId="2" xfId="0" applyFont="1" applyBorder="1" applyAlignment="1">
      <alignment horizontal="center"/>
    </xf>
    <xf numFmtId="0" fontId="3" fillId="0" borderId="5" xfId="2" applyBorder="1"/>
    <xf numFmtId="0" fontId="4" fillId="0" borderId="0" xfId="2" applyFont="1"/>
    <xf numFmtId="0" fontId="3" fillId="0" borderId="0" xfId="2"/>
    <xf numFmtId="0" fontId="4" fillId="0" borderId="6" xfId="2" applyFont="1" applyBorder="1" applyAlignment="1">
      <alignment horizontal="center" vertical="center" wrapText="1"/>
    </xf>
    <xf numFmtId="0" fontId="5" fillId="0" borderId="0" xfId="2" applyFont="1" applyAlignment="1">
      <alignment horizontal="left" vertical="center"/>
    </xf>
    <xf numFmtId="39" fontId="4" fillId="0" borderId="0" xfId="2" applyNumberFormat="1" applyFont="1" applyAlignment="1">
      <alignment horizontal="right" vertical="center"/>
    </xf>
    <xf numFmtId="0" fontId="6" fillId="0" borderId="0" xfId="2" applyFont="1" applyAlignment="1">
      <alignment horizontal="left" vertical="center" indent="1"/>
    </xf>
    <xf numFmtId="0" fontId="6" fillId="0" borderId="0" xfId="2" applyFont="1" applyAlignment="1">
      <alignment horizontal="left" vertical="center" indent="2"/>
    </xf>
    <xf numFmtId="0" fontId="6" fillId="0" borderId="0" xfId="2" applyFont="1" applyAlignment="1">
      <alignment horizontal="left" vertical="center" indent="3"/>
    </xf>
    <xf numFmtId="0" fontId="4" fillId="0" borderId="0" xfId="2" applyFont="1" applyAlignment="1">
      <alignment horizontal="left" vertical="center" indent="6"/>
    </xf>
    <xf numFmtId="17" fontId="2" fillId="0" borderId="0" xfId="0" quotePrefix="1" applyNumberFormat="1" applyFont="1" applyAlignment="1">
      <alignment horizontal="center"/>
    </xf>
    <xf numFmtId="164" fontId="2" fillId="0" borderId="0" xfId="1" applyNumberFormat="1" applyFont="1"/>
    <xf numFmtId="0" fontId="4" fillId="15" borderId="0" xfId="2" applyFont="1" applyFill="1" applyAlignment="1">
      <alignment horizontal="left" vertical="center" indent="6"/>
    </xf>
    <xf numFmtId="0" fontId="3" fillId="0" borderId="0" xfId="2"/>
    <xf numFmtId="0" fontId="3" fillId="0" borderId="5" xfId="2" applyBorder="1"/>
    <xf numFmtId="0" fontId="4" fillId="0" borderId="0" xfId="2" applyFont="1"/>
    <xf numFmtId="0" fontId="4" fillId="0" borderId="6" xfId="2" applyFont="1" applyBorder="1" applyAlignment="1">
      <alignment horizontal="center" vertical="center" wrapText="1"/>
    </xf>
    <xf numFmtId="0" fontId="5" fillId="0" borderId="0" xfId="2" applyFont="1" applyAlignment="1">
      <alignment horizontal="left" vertical="center"/>
    </xf>
    <xf numFmtId="39" fontId="4" fillId="0" borderId="0" xfId="2" applyNumberFormat="1" applyFont="1" applyAlignment="1">
      <alignment horizontal="right" vertical="center"/>
    </xf>
    <xf numFmtId="0" fontId="6" fillId="0" borderId="0" xfId="2" applyFont="1" applyAlignment="1">
      <alignment horizontal="left" vertical="center" indent="1"/>
    </xf>
    <xf numFmtId="0" fontId="6" fillId="0" borderId="0" xfId="2" applyFont="1" applyAlignment="1">
      <alignment horizontal="left" vertical="center" indent="2"/>
    </xf>
    <xf numFmtId="0" fontId="6" fillId="0" borderId="0" xfId="2" applyFont="1" applyAlignment="1">
      <alignment horizontal="left" vertical="center" indent="3"/>
    </xf>
    <xf numFmtId="0" fontId="4" fillId="0" borderId="0" xfId="2" applyFont="1" applyAlignment="1">
      <alignment horizontal="left" vertical="center" indent="6"/>
    </xf>
    <xf numFmtId="0" fontId="7" fillId="0" borderId="0" xfId="2" applyFont="1" applyAlignment="1">
      <alignment horizontal="left" vertical="center" indent="5"/>
    </xf>
    <xf numFmtId="39" fontId="7" fillId="0" borderId="9" xfId="2" applyNumberFormat="1" applyFont="1" applyBorder="1" applyAlignment="1">
      <alignment horizontal="right" vertical="center"/>
    </xf>
    <xf numFmtId="39" fontId="4" fillId="15" borderId="0" xfId="2" applyNumberFormat="1" applyFont="1" applyFill="1" applyAlignment="1">
      <alignment horizontal="right" vertical="center"/>
    </xf>
    <xf numFmtId="39" fontId="0" fillId="0" borderId="0" xfId="0" applyNumberFormat="1"/>
    <xf numFmtId="39" fontId="0" fillId="15" borderId="0" xfId="0" applyNumberFormat="1" applyFill="1"/>
    <xf numFmtId="0" fontId="8" fillId="0" borderId="0" xfId="0" applyFont="1"/>
    <xf numFmtId="43" fontId="8" fillId="0" borderId="0" xfId="4" applyFont="1"/>
    <xf numFmtId="165" fontId="8" fillId="16" borderId="0" xfId="5" applyFont="1" applyFill="1" applyAlignment="1">
      <alignment horizontal="left" indent="2"/>
    </xf>
    <xf numFmtId="43" fontId="8" fillId="16" borderId="10" xfId="4" applyFont="1" applyFill="1" applyBorder="1"/>
    <xf numFmtId="0" fontId="3" fillId="0" borderId="0" xfId="2"/>
    <xf numFmtId="0" fontId="3" fillId="0" borderId="5" xfId="2" applyBorder="1"/>
    <xf numFmtId="0" fontId="4" fillId="0" borderId="0" xfId="2" applyFont="1"/>
    <xf numFmtId="0" fontId="4" fillId="0" borderId="6" xfId="2" applyFont="1" applyBorder="1" applyAlignment="1">
      <alignment horizontal="center" vertical="center" wrapText="1"/>
    </xf>
    <xf numFmtId="0" fontId="7" fillId="0" borderId="0" xfId="2" applyFont="1" applyAlignment="1">
      <alignment horizontal="left"/>
    </xf>
    <xf numFmtId="166" fontId="4" fillId="0" borderId="0" xfId="2" applyNumberFormat="1" applyFont="1" applyAlignment="1">
      <alignment horizontal="right"/>
    </xf>
    <xf numFmtId="0" fontId="5" fillId="0" borderId="0" xfId="2" applyFont="1" applyAlignment="1">
      <alignment horizontal="left" indent="1"/>
    </xf>
    <xf numFmtId="0" fontId="4" fillId="0" borderId="0" xfId="2" applyFont="1" applyAlignment="1">
      <alignment horizontal="left" indent="2"/>
    </xf>
    <xf numFmtId="0" fontId="0" fillId="0" borderId="3" xfId="0" applyBorder="1"/>
    <xf numFmtId="0" fontId="4" fillId="0" borderId="0" xfId="2" applyFont="1" applyFill="1" applyAlignment="1">
      <alignment horizontal="left" indent="2"/>
    </xf>
    <xf numFmtId="166" fontId="0" fillId="0" borderId="0" xfId="0" applyNumberFormat="1"/>
    <xf numFmtId="2" fontId="0" fillId="0" borderId="0" xfId="0" applyNumberFormat="1" applyAlignment="1">
      <alignment horizontal="left"/>
    </xf>
    <xf numFmtId="0" fontId="2" fillId="0" borderId="0" xfId="0" applyFont="1" applyFill="1"/>
    <xf numFmtId="0" fontId="2" fillId="0" borderId="0" xfId="0" applyFont="1" applyFill="1" applyAlignment="1">
      <alignment horizontal="center"/>
    </xf>
    <xf numFmtId="164" fontId="2" fillId="0" borderId="0" xfId="1" applyNumberFormat="1" applyFont="1" applyFill="1"/>
    <xf numFmtId="0" fontId="2" fillId="0" borderId="0" xfId="0" applyFont="1" applyFill="1" applyAlignment="1">
      <alignment horizontal="left"/>
    </xf>
    <xf numFmtId="1" fontId="2" fillId="0" borderId="0" xfId="0" applyNumberFormat="1" applyFont="1" applyFill="1"/>
    <xf numFmtId="2" fontId="2" fillId="0" borderId="0" xfId="0" applyNumberFormat="1" applyFont="1" applyFill="1" applyAlignment="1">
      <alignment horizontal="center"/>
    </xf>
    <xf numFmtId="164" fontId="2" fillId="0" borderId="0" xfId="1" applyNumberFormat="1" applyFont="1" applyAlignment="1">
      <alignment horizontal="fill"/>
    </xf>
    <xf numFmtId="164" fontId="2" fillId="0" borderId="4" xfId="1" applyNumberFormat="1" applyFont="1" applyBorder="1" applyAlignment="1">
      <alignment horizontal="fill"/>
    </xf>
    <xf numFmtId="164" fontId="2" fillId="0" borderId="0" xfId="1" applyNumberFormat="1" applyFont="1" applyAlignment="1">
      <alignment horizontal="center"/>
    </xf>
    <xf numFmtId="164" fontId="8" fillId="0" borderId="3" xfId="1" applyNumberFormat="1" applyFont="1" applyBorder="1"/>
    <xf numFmtId="0" fontId="8" fillId="16" borderId="0" xfId="0" applyFont="1" applyFill="1"/>
    <xf numFmtId="43" fontId="8" fillId="16" borderId="0" xfId="0" applyNumberFormat="1" applyFont="1" applyFill="1"/>
    <xf numFmtId="164" fontId="2" fillId="0" borderId="0" xfId="0" applyNumberFormat="1" applyFont="1"/>
    <xf numFmtId="0" fontId="3" fillId="0" borderId="0" xfId="2"/>
    <xf numFmtId="0" fontId="3" fillId="0" borderId="5" xfId="2" applyBorder="1"/>
    <xf numFmtId="0" fontId="4" fillId="0" borderId="0" xfId="2" applyFont="1"/>
    <xf numFmtId="0" fontId="4" fillId="0" borderId="6" xfId="2" applyFont="1" applyBorder="1" applyAlignment="1">
      <alignment horizontal="center" vertical="center" wrapText="1"/>
    </xf>
    <xf numFmtId="0" fontId="5" fillId="0" borderId="0" xfId="2" applyFont="1" applyAlignment="1">
      <alignment horizontal="left" vertical="center"/>
    </xf>
    <xf numFmtId="168" fontId="4" fillId="0" borderId="0" xfId="2" applyNumberFormat="1" applyFont="1" applyAlignment="1">
      <alignment horizontal="right" vertical="center"/>
    </xf>
    <xf numFmtId="0" fontId="5" fillId="0" borderId="0" xfId="2" applyFont="1" applyAlignment="1">
      <alignment horizontal="left" vertical="center" indent="1"/>
    </xf>
    <xf numFmtId="0" fontId="5" fillId="0" borderId="0" xfId="2" applyFont="1" applyAlignment="1">
      <alignment horizontal="left" vertical="center" indent="2"/>
    </xf>
    <xf numFmtId="0" fontId="5" fillId="0" borderId="0" xfId="2" applyFont="1" applyAlignment="1">
      <alignment horizontal="left" vertical="center" indent="3"/>
    </xf>
    <xf numFmtId="0" fontId="4" fillId="0" borderId="0" xfId="2" applyFont="1" applyAlignment="1">
      <alignment horizontal="left" vertical="center" indent="4"/>
    </xf>
    <xf numFmtId="0" fontId="7" fillId="0" borderId="0" xfId="2" applyFont="1" applyAlignment="1">
      <alignment horizontal="left" vertical="center" indent="3"/>
    </xf>
    <xf numFmtId="166" fontId="4" fillId="0" borderId="9" xfId="2" applyNumberFormat="1" applyFont="1" applyBorder="1" applyAlignment="1">
      <alignment horizontal="right" vertical="center"/>
    </xf>
    <xf numFmtId="0" fontId="4" fillId="0" borderId="0" xfId="26" applyFont="1" applyAlignment="1">
      <alignment horizontal="right" vertical="center"/>
    </xf>
    <xf numFmtId="43" fontId="8" fillId="0" borderId="3" xfId="4" applyFont="1" applyBorder="1"/>
    <xf numFmtId="43" fontId="12" fillId="16" borderId="0" xfId="8" applyNumberFormat="1" applyFill="1"/>
    <xf numFmtId="42" fontId="23" fillId="0" borderId="0" xfId="0" applyNumberFormat="1" applyFont="1" applyFill="1"/>
    <xf numFmtId="43" fontId="8" fillId="0" borderId="3" xfId="4" applyFont="1" applyFill="1" applyBorder="1"/>
    <xf numFmtId="0" fontId="46" fillId="0" borderId="0" xfId="0" applyFont="1" applyFill="1"/>
    <xf numFmtId="0" fontId="8" fillId="0" borderId="0" xfId="7" applyFont="1" applyFill="1" applyAlignment="1">
      <alignment horizontal="right"/>
    </xf>
    <xf numFmtId="0" fontId="0" fillId="0" borderId="0" xfId="0" applyFill="1"/>
    <xf numFmtId="43" fontId="12" fillId="16" borderId="0" xfId="33" applyNumberFormat="1" applyFill="1"/>
    <xf numFmtId="41" fontId="8" fillId="0" borderId="0" xfId="37" quotePrefix="1" applyNumberFormat="1" applyFont="1" applyFill="1" applyAlignment="1">
      <alignment horizontal="right"/>
    </xf>
    <xf numFmtId="0" fontId="12" fillId="0" borderId="0" xfId="33" applyFill="1"/>
    <xf numFmtId="0" fontId="1" fillId="0" borderId="0" xfId="36" applyFill="1"/>
    <xf numFmtId="165" fontId="8" fillId="0" borderId="0" xfId="37" applyFont="1" applyFill="1" applyAlignment="1">
      <alignment horizontal="centerContinuous"/>
    </xf>
    <xf numFmtId="41" fontId="8" fillId="0" borderId="0" xfId="37" applyNumberFormat="1" applyFont="1" applyFill="1" applyAlignment="1">
      <alignment horizontal="centerContinuous"/>
    </xf>
    <xf numFmtId="41" fontId="8" fillId="0" borderId="0" xfId="37" applyNumberFormat="1" applyFont="1" applyFill="1" applyAlignment="1">
      <alignment horizontal="center"/>
    </xf>
    <xf numFmtId="165" fontId="8" fillId="0" borderId="0" xfId="37" quotePrefix="1" applyFont="1" applyFill="1" applyAlignment="1">
      <alignment horizontal="left" indent="4"/>
    </xf>
    <xf numFmtId="172" fontId="8" fillId="0" borderId="0" xfId="38" quotePrefix="1" applyNumberFormat="1" applyFont="1" applyFill="1" applyBorder="1" applyProtection="1"/>
    <xf numFmtId="172" fontId="8" fillId="0" borderId="0" xfId="38" applyNumberFormat="1" applyFont="1" applyFill="1" applyProtection="1"/>
    <xf numFmtId="41" fontId="8" fillId="0" borderId="0" xfId="37" quotePrefix="1" applyNumberFormat="1" applyFont="1" applyFill="1" applyAlignment="1">
      <alignment horizontal="center"/>
    </xf>
    <xf numFmtId="165" fontId="18" fillId="0" borderId="0" xfId="39" applyFont="1" applyFill="1" applyAlignment="1">
      <alignment horizontal="center" wrapText="1"/>
    </xf>
    <xf numFmtId="165" fontId="18" fillId="0" borderId="0" xfId="37" applyFont="1" applyFill="1" applyAlignment="1">
      <alignment horizontal="center" wrapText="1"/>
    </xf>
    <xf numFmtId="41" fontId="18" fillId="0" borderId="0" xfId="37" quotePrefix="1" applyNumberFormat="1" applyFont="1" applyFill="1" applyAlignment="1">
      <alignment horizontal="center" wrapText="1"/>
    </xf>
    <xf numFmtId="41" fontId="18" fillId="0" borderId="0" xfId="37" applyNumberFormat="1" applyFont="1" applyFill="1" applyAlignment="1">
      <alignment horizontal="center" wrapText="1"/>
    </xf>
    <xf numFmtId="165" fontId="8" fillId="0" borderId="0" xfId="37" applyFont="1" applyFill="1" applyAlignment="1">
      <alignment horizontal="center"/>
    </xf>
    <xf numFmtId="165" fontId="8" fillId="0" borderId="0" xfId="37" applyFont="1" applyFill="1" applyAlignment="1">
      <alignment horizontal="left"/>
    </xf>
    <xf numFmtId="42" fontId="8" fillId="0" borderId="0" xfId="37" applyNumberFormat="1" applyFont="1" applyFill="1" applyProtection="1">
      <protection locked="0"/>
    </xf>
    <xf numFmtId="164" fontId="8" fillId="0" borderId="0" xfId="37" applyNumberFormat="1" applyFont="1" applyFill="1" applyProtection="1">
      <protection locked="0"/>
    </xf>
    <xf numFmtId="164" fontId="8" fillId="0" borderId="0" xfId="37" applyNumberFormat="1" applyFont="1" applyFill="1"/>
    <xf numFmtId="42" fontId="8" fillId="0" borderId="0" xfId="37" applyNumberFormat="1" applyFont="1" applyFill="1"/>
    <xf numFmtId="165" fontId="8" fillId="0" borderId="0" xfId="37" applyFont="1" applyFill="1"/>
    <xf numFmtId="165" fontId="17" fillId="0" borderId="0" xfId="37" applyFont="1" applyFill="1" applyAlignment="1">
      <alignment horizontal="left"/>
    </xf>
    <xf numFmtId="165" fontId="18" fillId="0" borderId="0" xfId="37" applyFont="1" applyFill="1" applyAlignment="1">
      <alignment horizontal="left"/>
    </xf>
    <xf numFmtId="165" fontId="8" fillId="0" borderId="0" xfId="37" applyFont="1" applyFill="1" applyAlignment="1" applyProtection="1">
      <alignment horizontal="left"/>
      <protection locked="0"/>
    </xf>
    <xf numFmtId="41" fontId="21" fillId="0" borderId="0" xfId="37" applyNumberFormat="1" applyFont="1" applyFill="1"/>
    <xf numFmtId="165" fontId="8" fillId="0" borderId="0" xfId="37" quotePrefix="1" applyFont="1" applyFill="1" applyAlignment="1" applyProtection="1">
      <alignment horizontal="left"/>
      <protection locked="0"/>
    </xf>
    <xf numFmtId="164" fontId="18" fillId="0" borderId="0" xfId="37" applyNumberFormat="1" applyFont="1" applyFill="1" applyProtection="1">
      <protection locked="0"/>
    </xf>
    <xf numFmtId="164" fontId="18" fillId="0" borderId="0" xfId="37" applyNumberFormat="1" applyFont="1" applyFill="1"/>
    <xf numFmtId="164" fontId="8" fillId="0" borderId="0" xfId="11" applyNumberFormat="1" applyFont="1" applyFill="1" applyBorder="1" applyAlignment="1">
      <alignment horizontal="left"/>
    </xf>
    <xf numFmtId="164" fontId="8" fillId="0" borderId="0" xfId="37" applyNumberFormat="1" applyFont="1" applyFill="1" applyAlignment="1">
      <alignment horizontal="left"/>
    </xf>
    <xf numFmtId="42" fontId="22" fillId="0" borderId="0" xfId="37" applyNumberFormat="1" applyFont="1" applyFill="1"/>
    <xf numFmtId="164" fontId="22" fillId="0" borderId="0" xfId="37" applyNumberFormat="1" applyFont="1" applyFill="1"/>
    <xf numFmtId="42" fontId="18" fillId="0" borderId="0" xfId="37" applyNumberFormat="1" applyFont="1" applyFill="1"/>
    <xf numFmtId="165" fontId="8" fillId="0" borderId="0" xfId="37" applyFont="1" applyFill="1" applyAlignment="1">
      <alignment vertical="top"/>
    </xf>
    <xf numFmtId="165" fontId="8" fillId="0" borderId="0" xfId="37" applyFont="1" applyFill="1" applyAlignment="1">
      <alignment vertical="top" wrapText="1"/>
    </xf>
    <xf numFmtId="165" fontId="8" fillId="0" borderId="0" xfId="37" applyFont="1" applyFill="1" applyAlignment="1">
      <alignment horizontal="left" vertical="top" indent="1"/>
    </xf>
    <xf numFmtId="0" fontId="8" fillId="0" borderId="0" xfId="7" applyFont="1" applyFill="1" applyAlignment="1">
      <alignment horizontal="right"/>
    </xf>
    <xf numFmtId="0" fontId="2" fillId="0" borderId="0" xfId="529"/>
    <xf numFmtId="0" fontId="2" fillId="0" borderId="0" xfId="529" applyFont="1"/>
    <xf numFmtId="0" fontId="2" fillId="0" borderId="2" xfId="529" applyFont="1" applyBorder="1" applyAlignment="1">
      <alignment horizontal="fill"/>
    </xf>
    <xf numFmtId="0" fontId="2" fillId="0" borderId="0" xfId="529" applyFont="1" applyAlignment="1">
      <alignment horizontal="fill"/>
    </xf>
    <xf numFmtId="0" fontId="2" fillId="0" borderId="2" xfId="529" applyFont="1" applyBorder="1"/>
    <xf numFmtId="0" fontId="2" fillId="0" borderId="0" xfId="529" applyFont="1" applyAlignment="1">
      <alignment horizontal="center"/>
    </xf>
    <xf numFmtId="0" fontId="2" fillId="0" borderId="0" xfId="529" applyFont="1" applyAlignment="1">
      <alignment horizontal="left"/>
    </xf>
    <xf numFmtId="0" fontId="2" fillId="0" borderId="3" xfId="529" applyFont="1" applyBorder="1" applyAlignment="1">
      <alignment horizontal="fill"/>
    </xf>
    <xf numFmtId="0" fontId="2" fillId="0" borderId="4" xfId="529" applyFont="1" applyBorder="1" applyAlignment="1">
      <alignment horizontal="fill"/>
    </xf>
    <xf numFmtId="17" fontId="2" fillId="0" borderId="0" xfId="529" quotePrefix="1" applyNumberFormat="1" applyFont="1" applyAlignment="1">
      <alignment horizontal="center"/>
    </xf>
    <xf numFmtId="167" fontId="10" fillId="0" borderId="0" xfId="6" applyNumberFormat="1" applyFont="1" applyFill="1" applyAlignment="1" applyProtection="1">
      <alignment horizontal="center"/>
    </xf>
    <xf numFmtId="167" fontId="10" fillId="0" borderId="0" xfId="6" applyNumberFormat="1" applyFont="1" applyFill="1" applyAlignment="1" applyProtection="1">
      <alignment horizontal="left"/>
    </xf>
    <xf numFmtId="164" fontId="2" fillId="0" borderId="0" xfId="9" applyNumberFormat="1" applyFont="1"/>
    <xf numFmtId="0" fontId="2" fillId="0" borderId="0" xfId="529" applyFont="1" applyFill="1" applyAlignment="1">
      <alignment horizontal="center"/>
    </xf>
    <xf numFmtId="42" fontId="8" fillId="0" borderId="0" xfId="37" applyNumberFormat="1" applyFont="1" applyFill="1"/>
    <xf numFmtId="0" fontId="2" fillId="0" borderId="0" xfId="529" applyFont="1" applyFill="1" applyAlignment="1">
      <alignment horizontal="left"/>
    </xf>
    <xf numFmtId="2" fontId="10" fillId="0" borderId="0" xfId="6" applyNumberFormat="1" applyFont="1" applyFill="1" applyAlignment="1" applyProtection="1">
      <alignment horizontal="center"/>
    </xf>
    <xf numFmtId="164" fontId="2" fillId="0" borderId="0" xfId="9" applyNumberFormat="1" applyFont="1" applyFill="1"/>
    <xf numFmtId="0" fontId="2" fillId="0" borderId="0" xfId="529" applyFont="1" applyFill="1"/>
    <xf numFmtId="167" fontId="2" fillId="0" borderId="0" xfId="30" quotePrefix="1" applyNumberFormat="1" applyFont="1" applyAlignment="1">
      <alignment horizontal="center"/>
    </xf>
    <xf numFmtId="171" fontId="2" fillId="0" borderId="0" xfId="30" quotePrefix="1" applyFont="1" applyAlignment="1">
      <alignment horizontal="left"/>
    </xf>
    <xf numFmtId="0" fontId="2" fillId="0" borderId="0" xfId="30" applyNumberFormat="1" applyFont="1" applyAlignment="1">
      <alignment horizontal="center"/>
    </xf>
    <xf numFmtId="171" fontId="2" fillId="0" borderId="0" xfId="30" applyFont="1" applyAlignment="1">
      <alignment horizontal="left"/>
    </xf>
    <xf numFmtId="0" fontId="4" fillId="0" borderId="6" xfId="2" applyFont="1" applyBorder="1" applyAlignment="1">
      <alignment horizontal="center" vertical="center" wrapText="1"/>
    </xf>
    <xf numFmtId="0" fontId="4" fillId="0" borderId="7" xfId="2" applyFont="1" applyBorder="1" applyAlignment="1">
      <alignment horizontal="center" vertical="center" wrapText="1"/>
    </xf>
    <xf numFmtId="0" fontId="4" fillId="0" borderId="8" xfId="2" applyFont="1" applyBorder="1" applyAlignment="1">
      <alignment horizontal="center" vertical="center" wrapText="1"/>
    </xf>
    <xf numFmtId="165" fontId="8" fillId="0" borderId="0" xfId="37" applyFont="1" applyFill="1" applyAlignment="1">
      <alignment horizontal="center"/>
    </xf>
    <xf numFmtId="0" fontId="47" fillId="0" borderId="0" xfId="6" applyFont="1"/>
  </cellXfs>
  <cellStyles count="604">
    <cellStyle name="20% - Accent1 2" xfId="49" xr:uid="{EF7F7928-6243-4F3B-9242-2906332A1461}"/>
    <cellStyle name="20% - Accent1 2 2" xfId="552" xr:uid="{F8510F42-99CC-49B5-9CFF-A8B8B014BA28}"/>
    <cellStyle name="20% - Accent2 2" xfId="50" xr:uid="{35EAC1E8-10B1-401C-9173-4912364ED5F3}"/>
    <cellStyle name="20% - Accent2 2 2" xfId="553" xr:uid="{81D0611F-AC90-4988-B681-BF63339462F4}"/>
    <cellStyle name="20% - Accent3 2" xfId="51" xr:uid="{1A6438A0-6322-451F-85BC-EBB47BEE07D4}"/>
    <cellStyle name="20% - Accent3 2 2" xfId="554" xr:uid="{C305A5D8-6051-4840-8716-53EDE11CE262}"/>
    <cellStyle name="20% - Accent4 2" xfId="52" xr:uid="{5AAC962A-4A46-4ADB-AC9C-8BF952231C02}"/>
    <cellStyle name="20% - Accent4 2 2" xfId="555" xr:uid="{9FF88130-B405-41A1-B326-5C3603BD4DCB}"/>
    <cellStyle name="20% - Accent5 2" xfId="53" xr:uid="{DF3DB970-7756-4B89-9FAA-FEFBD62DA9C4}"/>
    <cellStyle name="20% - Accent5 2 2" xfId="556" xr:uid="{2C5EB40A-893A-4236-BDB1-30B3CC6ED5B3}"/>
    <cellStyle name="20% - Accent6 2" xfId="54" xr:uid="{D2127530-B96C-47A7-BFCA-577DB4DC8C52}"/>
    <cellStyle name="20% - Accent6 2 2" xfId="557" xr:uid="{487BFFD6-C4A2-4A97-8A44-AF4207112D41}"/>
    <cellStyle name="40% - Accent1 2" xfId="55" xr:uid="{1AE3AFBE-5DCA-4B9F-BA3D-3D52B7AE3A02}"/>
    <cellStyle name="40% - Accent1 2 2" xfId="558" xr:uid="{6856286A-5609-4208-A155-40BF46595136}"/>
    <cellStyle name="40% - Accent2 2" xfId="56" xr:uid="{0F48E3F2-0363-4985-AE92-631FB4037659}"/>
    <cellStyle name="40% - Accent2 2 2" xfId="559" xr:uid="{B81EDB42-AC0A-41FC-ABD8-34AD9097A311}"/>
    <cellStyle name="40% - Accent3 2" xfId="57" xr:uid="{CA88101F-84C8-4466-9DE9-BE95487D16BE}"/>
    <cellStyle name="40% - Accent3 2 2" xfId="560" xr:uid="{5DC18E9B-2FA0-4DAE-93BB-A26D126A9EF5}"/>
    <cellStyle name="40% - Accent4 2" xfId="58" xr:uid="{73C95E46-5B63-45E8-A3A7-E3788068D13A}"/>
    <cellStyle name="40% - Accent4 2 2" xfId="561" xr:uid="{CBC00923-A1E5-4D29-A13E-0C9B7CA311BD}"/>
    <cellStyle name="40% - Accent5 2" xfId="59" xr:uid="{6CFCB380-D71F-45AE-8D1D-473B143100FA}"/>
    <cellStyle name="40% - Accent5 2 2" xfId="562" xr:uid="{8407D8F9-3145-4A45-A473-0A5C6CD566E3}"/>
    <cellStyle name="40% - Accent6 2" xfId="60" xr:uid="{F5653B44-B53B-45F7-AB4D-68EEA94278BF}"/>
    <cellStyle name="40% - Accent6 2 2" xfId="563" xr:uid="{FD8D26D6-A113-4243-A837-DC45DBFE7D2F}"/>
    <cellStyle name="Accent1 - 20%" xfId="61" xr:uid="{7435F67D-AE30-4CC7-B647-A4E036F0DC0A}"/>
    <cellStyle name="Accent1 - 40%" xfId="62" xr:uid="{6EDA36AF-4508-4F37-9762-6FB963321840}"/>
    <cellStyle name="Accent1 - 60%" xfId="63" xr:uid="{126B2F50-05B0-4AEA-83C6-E1B4390955DF}"/>
    <cellStyle name="Accent1 10" xfId="64" xr:uid="{DF645EE5-5124-40DC-955B-462BBAE2746A}"/>
    <cellStyle name="Accent1 11" xfId="65" xr:uid="{88C0C4C9-8FDF-442C-B228-3046B037EF96}"/>
    <cellStyle name="Accent1 2" xfId="66" xr:uid="{E15BFCE8-57ED-476D-B2B1-2402E05AE0BE}"/>
    <cellStyle name="Accent1 3" xfId="67" xr:uid="{1FEB81E4-95A3-4B48-B3FF-564976BDB793}"/>
    <cellStyle name="Accent1 4" xfId="68" xr:uid="{F32D7F47-12FF-4362-8274-348198FF2D79}"/>
    <cellStyle name="Accent1 5" xfId="69" xr:uid="{ECBBE689-3445-44C9-988B-865D4404A58B}"/>
    <cellStyle name="Accent1 6" xfId="70" xr:uid="{4B5819ED-4651-433C-9997-D572D97F1A15}"/>
    <cellStyle name="Accent1 7" xfId="71" xr:uid="{86F2821D-883E-46F4-B1C2-9CA657F66810}"/>
    <cellStyle name="Accent1 8" xfId="72" xr:uid="{C287092B-AD82-4C72-AD58-120DD8F70A84}"/>
    <cellStyle name="Accent1 9" xfId="73" xr:uid="{A5C9BC5A-5F31-452F-A4DA-89940D9DBB78}"/>
    <cellStyle name="Accent2 - 20%" xfId="74" xr:uid="{C04D6584-67EA-4DBA-A2C7-1267D68F440F}"/>
    <cellStyle name="Accent2 - 40%" xfId="75" xr:uid="{11157D99-99EC-423F-BDB8-7756D9E3C58A}"/>
    <cellStyle name="Accent2 - 60%" xfId="76" xr:uid="{8612070E-EDDA-49BB-AB27-1E2A22DD4E98}"/>
    <cellStyle name="Accent2 10" xfId="77" xr:uid="{469B6BC3-4C96-4881-96D5-0BDE17C8098C}"/>
    <cellStyle name="Accent2 11" xfId="78" xr:uid="{CB0AA7A2-085C-4AD8-9B63-E787784C6F9D}"/>
    <cellStyle name="Accent2 2" xfId="79" xr:uid="{40F94DA7-7F46-468B-A8A6-C20030649399}"/>
    <cellStyle name="Accent2 3" xfId="80" xr:uid="{DE3F7281-3284-4E11-B317-9BDC0902BD73}"/>
    <cellStyle name="Accent2 4" xfId="81" xr:uid="{355D216B-E1E2-44D5-BF22-7221788A07B3}"/>
    <cellStyle name="Accent2 5" xfId="82" xr:uid="{9BEE5B6A-5E94-49E1-A5AC-FBA9BF1E1FCF}"/>
    <cellStyle name="Accent2 6" xfId="83" xr:uid="{D065F916-B80C-4203-B646-136B48C91C5E}"/>
    <cellStyle name="Accent2 7" xfId="84" xr:uid="{2762BE64-A8A3-48CA-BE39-A754B5F53E4D}"/>
    <cellStyle name="Accent2 8" xfId="85" xr:uid="{3071BC72-E94A-435C-93EC-285A33B847A7}"/>
    <cellStyle name="Accent2 9" xfId="86" xr:uid="{3089960C-7D52-42EA-9EEB-F79B1D3EE9BA}"/>
    <cellStyle name="Accent3 - 20%" xfId="87" xr:uid="{05B45145-2DC0-4E2B-A3F4-49EDB77C36BC}"/>
    <cellStyle name="Accent3 - 40%" xfId="88" xr:uid="{43ACF8D1-6245-4F38-9A65-25B5B4EAE104}"/>
    <cellStyle name="Accent3 - 60%" xfId="89" xr:uid="{FCBA0403-7258-4EEA-AF3C-B5900F906102}"/>
    <cellStyle name="Accent3 10" xfId="90" xr:uid="{757B4A63-A795-4A63-86E7-7F1526CD8CE0}"/>
    <cellStyle name="Accent3 11" xfId="91" xr:uid="{344F5A0D-2CD3-47B2-A169-78466B66E1D6}"/>
    <cellStyle name="Accent3 2" xfId="92" xr:uid="{75877450-BA09-4686-B449-AF7C488B35DF}"/>
    <cellStyle name="Accent3 3" xfId="93" xr:uid="{0B5F7F2C-4F16-467B-BCAF-83A31CDB0E74}"/>
    <cellStyle name="Accent3 4" xfId="94" xr:uid="{66A65EEB-7260-48AA-B1EE-51255C23373A}"/>
    <cellStyle name="Accent3 5" xfId="95" xr:uid="{DEA98033-7344-4A0A-BC30-FB12DFD4A9B9}"/>
    <cellStyle name="Accent3 6" xfId="96" xr:uid="{0B198B6E-740A-421B-845B-337A23E5E789}"/>
    <cellStyle name="Accent3 7" xfId="97" xr:uid="{E07BAA58-5E21-49C3-93D4-1E58ABA8FE36}"/>
    <cellStyle name="Accent3 8" xfId="98" xr:uid="{60266399-B1C8-43FB-83A8-1F8AF4DA8286}"/>
    <cellStyle name="Accent3 9" xfId="99" xr:uid="{C3454E0F-18CB-4A8C-9ED0-F157E8EB97A5}"/>
    <cellStyle name="Accent4 - 20%" xfId="100" xr:uid="{915A8302-E697-4643-B5A0-2BC1DF07D9DE}"/>
    <cellStyle name="Accent4 - 40%" xfId="101" xr:uid="{0DCFAC57-1A43-4A1F-8CF8-4350F78740CB}"/>
    <cellStyle name="Accent4 - 60%" xfId="102" xr:uid="{4F2A034C-2320-48DD-BE45-01E5F2F3DD7D}"/>
    <cellStyle name="Accent4 10" xfId="418" xr:uid="{F9D88947-AA56-4803-B1BA-4A5FAA70F21E}"/>
    <cellStyle name="Accent4 2" xfId="103" xr:uid="{01AF1474-B417-4FA7-BC5B-29308FAD3C61}"/>
    <cellStyle name="Accent4 3" xfId="104" xr:uid="{B2543173-E136-455C-957C-D6BCD831740C}"/>
    <cellStyle name="Accent4 4" xfId="105" xr:uid="{8D8D6A66-213E-42BF-A6D4-711B54A958A8}"/>
    <cellStyle name="Accent4 5" xfId="419" xr:uid="{C8D429F1-160F-4312-9F9B-2AED4C93BB30}"/>
    <cellStyle name="Accent4 6" xfId="420" xr:uid="{FED5AD6E-3141-44D1-A2EA-994DF2FE7C19}"/>
    <cellStyle name="Accent4 7" xfId="421" xr:uid="{FADAC447-00F3-4CF8-BA84-05CD40F81C71}"/>
    <cellStyle name="Accent4 8" xfId="422" xr:uid="{38C06732-ED9B-406A-864D-BE6370A6A057}"/>
    <cellStyle name="Accent4 9" xfId="423" xr:uid="{70ABE99C-4FDD-469C-9748-DD794C7215CD}"/>
    <cellStyle name="Accent5 - 20%" xfId="106" xr:uid="{12DD342F-DA33-4AB5-829D-F7D769AD6AFB}"/>
    <cellStyle name="Accent5 - 40%" xfId="107" xr:uid="{9255BA01-1E39-4B63-BFC7-F18A43AC1686}"/>
    <cellStyle name="Accent5 - 60%" xfId="108" xr:uid="{900C4B11-B738-4FB4-9016-DDCF0247607E}"/>
    <cellStyle name="Accent5 10" xfId="109" xr:uid="{A4E447CC-D745-45CC-A293-3A9F090A8B25}"/>
    <cellStyle name="Accent5 11" xfId="110" xr:uid="{68F96401-AB6D-4020-94F5-C83257FB5ACD}"/>
    <cellStyle name="Accent5 2" xfId="111" xr:uid="{72F6D41D-A4BA-419A-A292-A3FC3019DA84}"/>
    <cellStyle name="Accent5 3" xfId="112" xr:uid="{A01D7C44-1CE0-4A93-B5F6-853306C69A6B}"/>
    <cellStyle name="Accent5 4" xfId="113" xr:uid="{FF6F3CA2-232B-4061-A2CE-42B0DB57F1E5}"/>
    <cellStyle name="Accent5 5" xfId="114" xr:uid="{7D84F93F-17E4-4551-A8AA-EFC3CBD81AEE}"/>
    <cellStyle name="Accent5 6" xfId="115" xr:uid="{C7079AA7-0475-4C11-9B55-074D316674D3}"/>
    <cellStyle name="Accent5 7" xfId="116" xr:uid="{91FD15E3-AD2D-4B0E-8316-FC4B91710ACF}"/>
    <cellStyle name="Accent5 8" xfId="117" xr:uid="{57817D9C-49D4-4A21-92C5-F38460E15F82}"/>
    <cellStyle name="Accent5 9" xfId="118" xr:uid="{51E7B466-0EE7-469B-8780-A749148C1ACF}"/>
    <cellStyle name="Accent6 - 20%" xfId="119" xr:uid="{F4DF220D-624A-4810-8F6F-1E8C7A185D8B}"/>
    <cellStyle name="Accent6 - 40%" xfId="120" xr:uid="{7C53E3AC-1B63-4F35-8C32-C6797543E21D}"/>
    <cellStyle name="Accent6 - 60%" xfId="121" xr:uid="{771779D2-EA34-42D3-AAD4-CDD9D3D54443}"/>
    <cellStyle name="Accent6 10" xfId="122" xr:uid="{C28C8CBB-5561-400F-AD8B-0B1218F3A732}"/>
    <cellStyle name="Accent6 11" xfId="123" xr:uid="{D0F1A983-05C4-47A2-A182-B598CCE01A04}"/>
    <cellStyle name="Accent6 2" xfId="124" xr:uid="{4128E74B-F729-41E7-A7EF-2F9656A81B0D}"/>
    <cellStyle name="Accent6 3" xfId="125" xr:uid="{A8F708DD-226C-4FDB-B2A3-266AE663EEA1}"/>
    <cellStyle name="Accent6 4" xfId="126" xr:uid="{3F9058A5-F8A3-4A7B-8AFF-EE9F7E80AB1E}"/>
    <cellStyle name="Accent6 5" xfId="127" xr:uid="{234E7A1A-0F3B-4FF2-8C89-68A097D5546E}"/>
    <cellStyle name="Accent6 6" xfId="128" xr:uid="{C8637F54-4E98-4658-B9C1-8DA073B080A5}"/>
    <cellStyle name="Accent6 7" xfId="129" xr:uid="{C8C8414C-100C-42F9-B30E-71CAE8759247}"/>
    <cellStyle name="Accent6 8" xfId="130" xr:uid="{75D44A79-0CB3-4CF1-93D2-857E10466CF7}"/>
    <cellStyle name="Accent6 9" xfId="131" xr:uid="{36CBB5AB-0325-4266-9DD5-8EDCCE987E09}"/>
    <cellStyle name="Bad 2" xfId="132" xr:uid="{19243B1C-F7D7-4F59-AD46-E2A622DDCC24}"/>
    <cellStyle name="Calculation 2" xfId="133" xr:uid="{D28BC929-7212-4096-BFF6-16B0D7303510}"/>
    <cellStyle name="Calculation 2 2" xfId="134" xr:uid="{C3107984-6C04-4728-BB24-D8C6355B5CBE}"/>
    <cellStyle name="Calculation 2 2 2" xfId="135" xr:uid="{1C32C3E8-B923-4C62-9BD9-17071CA33038}"/>
    <cellStyle name="Calculation 2 3" xfId="136" xr:uid="{0C3091EE-8E22-4610-ADAF-C4B3EB5B6BCE}"/>
    <cellStyle name="Calculation 2 4" xfId="424" xr:uid="{B99794F4-D0FE-4805-AEB4-D6AE6E12CB08}"/>
    <cellStyle name="Check Cell 2" xfId="137" xr:uid="{E1FB02CF-CBD3-4543-AB50-C68D25208902}"/>
    <cellStyle name="Comma" xfId="1" builtinId="3"/>
    <cellStyle name="Comma 10" xfId="4" xr:uid="{0D6E09AC-5376-4E18-B41D-7A6907B4C2BA}"/>
    <cellStyle name="Comma 11" xfId="138" xr:uid="{160EAC5D-3744-4DB5-AA2B-CE584E37307F}"/>
    <cellStyle name="Comma 2" xfId="3" xr:uid="{09D48825-30E0-4F09-873D-56D56A01B9A6}"/>
    <cellStyle name="Comma 2 2" xfId="13" xr:uid="{A3B47BDA-5F54-43E7-9E7E-F5D99A65737B}"/>
    <cellStyle name="Comma 2 3" xfId="139" xr:uid="{9F461D65-3725-4C58-9A92-1E1C413A4499}"/>
    <cellStyle name="Comma 2 4" xfId="38" xr:uid="{651CE9E7-4A46-496B-8348-F1C93B699108}"/>
    <cellStyle name="Comma 2 5" xfId="12" xr:uid="{86D50B3D-1AA0-4BD6-B4F0-7E9ECE549D6C}"/>
    <cellStyle name="Comma 2 6" xfId="539" xr:uid="{BED2A9A6-B34B-4EAB-BB2C-F8602C87D852}"/>
    <cellStyle name="Comma 2 6 2" xfId="140" xr:uid="{D2E776C3-BCA3-4170-A06B-D489FEB3F93A}"/>
    <cellStyle name="Comma 28" xfId="141" xr:uid="{8CFB398D-DCA5-4309-A02E-F8B1EA1B399A}"/>
    <cellStyle name="Comma 28 2" xfId="142" xr:uid="{B6E1800E-8E2F-43DE-8F26-90FF7C627511}"/>
    <cellStyle name="Comma 28 2 2" xfId="565" xr:uid="{C39DAE35-FDEA-4E13-919D-74B11D090FF7}"/>
    <cellStyle name="Comma 28 3" xfId="564" xr:uid="{D857B15F-A385-4BCD-8F60-AEC9ECD8D128}"/>
    <cellStyle name="Comma 29" xfId="143" xr:uid="{CCAA5901-618D-4E30-827A-CFC44DAE4FE4}"/>
    <cellStyle name="Comma 3" xfId="11" xr:uid="{19797756-C5BC-4361-91D2-6994D18C3DEA}"/>
    <cellStyle name="Comma 3 2" xfId="14" xr:uid="{CBE05820-D8CB-4343-A5E1-B02BA2BDD4F1}"/>
    <cellStyle name="Comma 32" xfId="144" xr:uid="{46DBDCAF-4C2C-417E-A9A1-4BEF41465010}"/>
    <cellStyle name="Comma 4" xfId="15" xr:uid="{DF3BF74F-A797-4C60-ABFE-F26DC933761A}"/>
    <cellStyle name="Comma 4 2" xfId="145" xr:uid="{CF786016-15B0-4ED7-81E2-C0DEA0A86C6C}"/>
    <cellStyle name="Comma 4 3" xfId="542" xr:uid="{212BA698-E324-4C78-907C-DAEF54DB42C5}"/>
    <cellStyle name="Comma 5" xfId="146" xr:uid="{48697145-FEAC-4D8D-B303-29BB676C3885}"/>
    <cellStyle name="Comma 5 2" xfId="147" xr:uid="{BE3C90A1-6D5A-4213-B88C-3935E8AE8A73}"/>
    <cellStyle name="Comma 5 2 2" xfId="567" xr:uid="{9A6ADCE9-09BB-4B45-8E61-D7E1BB1BDFE4}"/>
    <cellStyle name="Comma 5 3" xfId="566" xr:uid="{8A174A7C-8993-41E4-9998-BC91D78BF352}"/>
    <cellStyle name="Comma 6" xfId="9" xr:uid="{8106CEFC-9E5B-4BED-B192-EE9B3CAF207F}"/>
    <cellStyle name="Comma 6 2" xfId="16" xr:uid="{83019D35-14AD-4F68-A9C3-9BB237218BC7}"/>
    <cellStyle name="Comma 6 3" xfId="541" xr:uid="{B0D15907-43DB-4E6B-9F7F-85FD2C7CBFD3}"/>
    <cellStyle name="Comma 6 4" xfId="535" xr:uid="{A9ACC78F-C5F2-44B7-9902-E8842F752067}"/>
    <cellStyle name="Comma 7" xfId="538" xr:uid="{B8B2E2D0-42B7-490B-851F-9372710C72BB}"/>
    <cellStyle name="Comma 9 2" xfId="148" xr:uid="{E4A012C1-5CC6-4C1D-9B9F-E68450F52D6E}"/>
    <cellStyle name="Comma 9 2 2" xfId="149" xr:uid="{DA174B72-BFB5-45EC-824C-F793E1697452}"/>
    <cellStyle name="Comma 9 2 2 2" xfId="569" xr:uid="{416D81DE-6856-4D25-ADAE-B17E5A289C06}"/>
    <cellStyle name="Comma 9 2 3" xfId="568" xr:uid="{60652757-0295-4FC2-8083-1587BB101948}"/>
    <cellStyle name="Currency 2" xfId="18" xr:uid="{9C5D62B0-90AD-4FAC-B2D3-CBB30C8043A9}"/>
    <cellStyle name="Currency 2 2" xfId="522" xr:uid="{9E20E100-90EE-4100-81BF-0050285ABD17}"/>
    <cellStyle name="Currency 2 2 2" xfId="598" xr:uid="{F2E4A5EC-3323-454C-B07C-8AAAE7BA5EB7}"/>
    <cellStyle name="Currency 2 2 2 2" xfId="150" xr:uid="{0CE02C29-B73E-4DD3-B8AD-6022D6A956CA}"/>
    <cellStyle name="Currency 2 3" xfId="523" xr:uid="{D6C47742-6A73-4B7A-B436-5F95DEA7F170}"/>
    <cellStyle name="Currency 3" xfId="19" xr:uid="{90841A1E-772B-4E43-B81B-4CFFA22A0D6A}"/>
    <cellStyle name="Currency 3 2" xfId="524" xr:uid="{3D09DEE7-9462-4870-8A25-88B56D4767D0}"/>
    <cellStyle name="Currency 3 2 2" xfId="599" xr:uid="{38A0C200-32A7-4F70-9CED-E57F053F62C6}"/>
    <cellStyle name="Currency 4" xfId="20" xr:uid="{42E0D46B-8D30-4AEB-A88A-D278E8188588}"/>
    <cellStyle name="Currency 5" xfId="17" xr:uid="{E2ABE1B6-E7DB-4AA0-BB44-06322D56F8D6}"/>
    <cellStyle name="Good 2" xfId="151" xr:uid="{570C4C26-5CF8-4599-8F33-8FF6773703A0}"/>
    <cellStyle name="Heading 1 2" xfId="152" xr:uid="{B0D26296-A073-40D4-A4DD-603AE2B597DC}"/>
    <cellStyle name="Heading 2 2" xfId="153" xr:uid="{D8DA1BD3-A3FA-4DB8-A754-314629636CEE}"/>
    <cellStyle name="Heading 3 2" xfId="154" xr:uid="{0398F8FF-D7B9-49B6-8FE1-4FCE634AA30C}"/>
    <cellStyle name="Heading 4 2" xfId="155" xr:uid="{35089D37-7603-401B-BEC5-BA8E14F74390}"/>
    <cellStyle name="Input 2" xfId="156" xr:uid="{26BBD09F-A890-47A2-A376-12C275EDB789}"/>
    <cellStyle name="Input 2 2" xfId="157" xr:uid="{DD9FBC32-6A4A-49A9-81F3-A1E48DB71C91}"/>
    <cellStyle name="Input 2 2 2" xfId="158" xr:uid="{1E543BD3-6216-497F-9C47-2E340A6E285C}"/>
    <cellStyle name="Input 2 3" xfId="159" xr:uid="{3032B071-827E-4346-B63B-4358A20B7926}"/>
    <cellStyle name="Input 2 4" xfId="425" xr:uid="{0F913839-DAB1-45CF-BB74-40774BA4ECB6}"/>
    <cellStyle name="Linked Cell 2" xfId="160" xr:uid="{C9CC3095-7AC3-4247-BA49-AD7AF766DCA0}"/>
    <cellStyle name="Neutral 2" xfId="161" xr:uid="{1A1A300F-FA7F-46C5-B083-39DDC6DD7241}"/>
    <cellStyle name="Normal" xfId="0" builtinId="0"/>
    <cellStyle name="Normal - Style1 2 6" xfId="21" xr:uid="{92A4D8A6-A4DE-46EB-95D7-731F99CC0DBD}"/>
    <cellStyle name="Normal 10" xfId="22" xr:uid="{7DBB2AB2-DBD9-4B33-9CFE-D80C485DC248}"/>
    <cellStyle name="Normal 10 2" xfId="23" xr:uid="{750EDB62-DED5-4756-9B63-CAB07F69555F}"/>
    <cellStyle name="Normal 10 3" xfId="162" xr:uid="{4B01177E-B6F0-4B3D-84DD-A390A2A84C93}"/>
    <cellStyle name="Normal 11" xfId="10" xr:uid="{EF944526-8B39-4CE3-B16D-8CBBDDCC57E5}"/>
    <cellStyle name="Normal 11 2" xfId="163" xr:uid="{EBF31368-A56F-453E-AB88-B4136A94034D}"/>
    <cellStyle name="Normal 12" xfId="24" xr:uid="{B39A6785-4B83-4C2B-87CF-6408A5B25275}"/>
    <cellStyle name="Normal 12 2" xfId="164" xr:uid="{1C5B338F-E699-4C1C-9218-798ACD0A8324}"/>
    <cellStyle name="Normal 12 3" xfId="543" xr:uid="{869E292C-E1C8-426A-A89D-37143D2FB5B2}"/>
    <cellStyle name="Normal 13" xfId="2" xr:uid="{5E1D2534-0398-4DEA-B7E6-4BCBC0A62477}"/>
    <cellStyle name="Normal 13 2" xfId="165" xr:uid="{F3ECD618-A1C6-4019-8902-AD7D36E30244}"/>
    <cellStyle name="Normal 14" xfId="166" xr:uid="{615EF6C3-7FF4-4F8F-B580-AEB7B4178C0D}"/>
    <cellStyle name="Normal 14 11" xfId="167" xr:uid="{1EA15490-964A-4A6D-BE0D-B1C821DFC14C}"/>
    <cellStyle name="Normal 14 11 2" xfId="168" xr:uid="{44FA057B-C1F0-4DB2-8B0A-4661EEC8AD91}"/>
    <cellStyle name="Normal 14 11 2 2" xfId="571" xr:uid="{ED928C2F-0678-4D01-BFCE-0D3F3803BE10}"/>
    <cellStyle name="Normal 14 11 3" xfId="570" xr:uid="{5933C0A1-536D-4CEF-ACD5-034836606249}"/>
    <cellStyle name="Normal 15" xfId="169" xr:uid="{045A3BE7-2905-4520-A51C-A8122B8DD072}"/>
    <cellStyle name="Normal 16" xfId="170" xr:uid="{87A63AB2-4484-4444-91DC-841606BC1379}"/>
    <cellStyle name="Normal 17" xfId="171" xr:uid="{40310337-5EB4-495A-A05E-2E09AA8EA646}"/>
    <cellStyle name="Normal 18" xfId="172" xr:uid="{517812AA-A259-42E5-A66E-43E470B8A1B2}"/>
    <cellStyle name="Normal 19" xfId="173" xr:uid="{AA252BAA-0A8A-42C9-8749-54CD366E0096}"/>
    <cellStyle name="Normal 2" xfId="7" xr:uid="{36762A06-47AE-4C80-A3A7-18835675CC42}"/>
    <cellStyle name="Normal 2 2" xfId="26" xr:uid="{41A97180-3230-4590-86D0-C03A5A351AB9}"/>
    <cellStyle name="Normal 2 2 2" xfId="43" xr:uid="{3E49769B-4E1A-4913-8D87-AC0B0154B657}"/>
    <cellStyle name="Normal 2 2 2 2" xfId="548" xr:uid="{59375F46-532F-4D68-9DDD-ADF3B29832F1}"/>
    <cellStyle name="Normal 2 21" xfId="39" xr:uid="{57EF9CB6-9DF2-4620-9091-722A977AD1F4}"/>
    <cellStyle name="Normal 2 3" xfId="25" xr:uid="{F2E39E17-F920-4BA8-9DDD-F609C2EF984C}"/>
    <cellStyle name="Normal 2 3 2" xfId="176" xr:uid="{DC332621-C5EA-4E11-B5B3-52901FECCE08}"/>
    <cellStyle name="Normal 2 3 3" xfId="175" xr:uid="{DCD1685B-0AB7-407D-95BB-F9BB9D0F2759}"/>
    <cellStyle name="Normal 2 3_Sch 5" xfId="525" xr:uid="{E7838F61-CE9E-44CD-88DB-1E9D68C24F5F}"/>
    <cellStyle name="Normal 2 4" xfId="45" xr:uid="{4A90264E-0F69-4C67-9AD1-F529C44BD836}"/>
    <cellStyle name="Normal 2 5" xfId="37" xr:uid="{F0D55FB3-FB51-4AEE-B8E7-19EC860C263B}"/>
    <cellStyle name="Normal 2_Sch 3" xfId="174" xr:uid="{85ECD278-C60E-45E9-95C4-17949FFB88D6}"/>
    <cellStyle name="Normal 20" xfId="177" xr:uid="{B6B8170F-C181-4CC7-9039-F9D105CE5C1E}"/>
    <cellStyle name="Normal 21" xfId="44" xr:uid="{2B933A9C-4F35-439F-8876-18594A2A63B4}"/>
    <cellStyle name="Normal 21 2" xfId="178" xr:uid="{B7630185-D9D2-45B5-AC40-B28D4CD27592}"/>
    <cellStyle name="Normal 21 2 2" xfId="572" xr:uid="{95A014F0-CED8-42D6-AF68-2F99A2E7029C}"/>
    <cellStyle name="Normal 21 3" xfId="549" xr:uid="{4F204748-817F-4A03-8792-92C7BFFFD9D3}"/>
    <cellStyle name="Normal 22" xfId="179" xr:uid="{0B96AE11-4C4A-4029-BFDA-C9E61F2E4B70}"/>
    <cellStyle name="Normal 22 2" xfId="180" xr:uid="{92BA26F9-B368-4880-AA6A-7ED463D3275D}"/>
    <cellStyle name="Normal 22 2 2" xfId="574" xr:uid="{22CCAC82-609E-4DFD-9ADE-EFE4AC405289}"/>
    <cellStyle name="Normal 22 3" xfId="573" xr:uid="{0EBDCCE5-3D92-411F-AEB8-1D7563B0F5A1}"/>
    <cellStyle name="Normal 23" xfId="40" xr:uid="{0BA76D2F-E45D-431A-8A61-A7E361036E1F}"/>
    <cellStyle name="Normal 23 2" xfId="181" xr:uid="{9D5BF218-2898-4646-8288-AA935C11319B}"/>
    <cellStyle name="Normal 23 2 2" xfId="575" xr:uid="{3DCDC8D8-5819-4F90-9944-A0FCE0706D9D}"/>
    <cellStyle name="Normal 23 3" xfId="546" xr:uid="{AE9BC25E-7678-47BF-B352-FFBFF6A79780}"/>
    <cellStyle name="Normal 24" xfId="182" xr:uid="{50CDC4CC-A3D3-423C-AEF3-C401DABBA6F6}"/>
    <cellStyle name="Normal 24 2" xfId="183" xr:uid="{AE5D7816-7093-4C89-8DBB-294433C95880}"/>
    <cellStyle name="Normal 24_Sch 4" xfId="426" xr:uid="{2B1D62AD-6768-4BF8-B12A-CEA8C2460D52}"/>
    <cellStyle name="Normal 25" xfId="184" xr:uid="{7AE0BC4F-06B9-48CB-AC71-B65EC746502D}"/>
    <cellStyle name="Normal 25 2" xfId="591" xr:uid="{A2D9B575-3EC7-44A8-B3D1-5B8545272C25}"/>
    <cellStyle name="Normal 25 3" xfId="530" xr:uid="{BDE1C90F-3B41-442E-BC66-BAB7E189205D}"/>
    <cellStyle name="Normal 26" xfId="427" xr:uid="{9B8BA44D-F453-4C32-B6EF-E9B6AF47CC27}"/>
    <cellStyle name="Normal 26 2" xfId="596" xr:uid="{B283CF55-4F21-4F1B-B2C3-BECF28B3D332}"/>
    <cellStyle name="Normal 27" xfId="428" xr:uid="{99EE84FB-EE8B-4864-9B44-0F1373871515}"/>
    <cellStyle name="Normal 27 2" xfId="597" xr:uid="{DC06215B-4C90-4E3C-BFC5-169FACB7DBE4}"/>
    <cellStyle name="Normal 28" xfId="47" xr:uid="{A7B95428-B73F-4598-A796-D1BC90FB185E}"/>
    <cellStyle name="Normal 28 2" xfId="551" xr:uid="{DDDC2A36-FD20-4041-8804-55A9A327C172}"/>
    <cellStyle name="Normal 29" xfId="46" xr:uid="{E3EB0C40-B300-4D14-8585-F4304FD56706}"/>
    <cellStyle name="Normal 29 2" xfId="550" xr:uid="{F1EEA8C1-AD5A-4A68-9AF7-18D3A51EBFC1}"/>
    <cellStyle name="Normal 3" xfId="27" xr:uid="{36F25BC6-8A6B-4A62-9DAD-C04AD58B07C5}"/>
    <cellStyle name="Normal 3 2" xfId="28" xr:uid="{A0928AB7-3F28-427F-9A94-002A33F140E8}"/>
    <cellStyle name="Normal 3 2 2" xfId="187" xr:uid="{2DA0A61B-41D3-4D70-8E06-71E8C97BBF4B}"/>
    <cellStyle name="Normal 3 2 2 2" xfId="577" xr:uid="{CD8ACFBF-A1DA-4DF7-8B52-95181B7214AC}"/>
    <cellStyle name="Normal 3 2 3" xfId="186" xr:uid="{10F78C2A-05A4-422C-9707-E6FCA67CD9E8}"/>
    <cellStyle name="Normal 3 2 3 2" xfId="576" xr:uid="{BCB0C064-7B29-474C-9C3C-1FA2F888D8F9}"/>
    <cellStyle name="Normal 3 2_Sch 5" xfId="526" xr:uid="{FF9F77D5-FF38-4313-94EC-32B7A57F2C54}"/>
    <cellStyle name="Normal 3 3" xfId="188" xr:uid="{69BB7333-B585-4E50-990F-3D8ED52509E5}"/>
    <cellStyle name="Normal 3 4" xfId="189" xr:uid="{ECFB6B1E-710F-4345-9C0F-B77D1F98F989}"/>
    <cellStyle name="Normal 3 5" xfId="185" xr:uid="{7B236023-67C8-4E77-A5A7-2BA1CA17B6B6}"/>
    <cellStyle name="Normal 3_Sch 4" xfId="429" xr:uid="{FC51700D-571E-45E9-8F0A-5BB2B68461DB}"/>
    <cellStyle name="Normal 30" xfId="36" xr:uid="{89FB8EFE-1862-4720-B4A0-3E5885497366}"/>
    <cellStyle name="Normal 30 2" xfId="545" xr:uid="{CB59C957-BDF4-46C6-8905-2BD56F7AFE53}"/>
    <cellStyle name="Normal 31" xfId="8" xr:uid="{526BADAA-15E4-4DD6-AAD0-93DA4EB2BA10}"/>
    <cellStyle name="Normal 31 2" xfId="540" xr:uid="{74C5F84F-97F0-47EC-957D-8EE18A9F2FBA}"/>
    <cellStyle name="Normal 31 2 2" xfId="602" xr:uid="{B7982A00-1434-4398-8100-05D698F7F786}"/>
    <cellStyle name="Normal 31 3" xfId="594" xr:uid="{E8A8C39A-8AFD-41DB-B9FA-4072F8121D5D}"/>
    <cellStyle name="Normal 31 4" xfId="533" xr:uid="{13525C4D-1982-44CB-B0D1-9C27C9C40C42}"/>
    <cellStyle name="Normal 32" xfId="33" xr:uid="{FF452541-9EBA-4276-9E2E-C581FBAEFF12}"/>
    <cellStyle name="Normal 32 2" xfId="544" xr:uid="{78B06B65-0A0E-4957-9258-4527C4B1AAC8}"/>
    <cellStyle name="Normal 32 2 2" xfId="603" xr:uid="{31D90A84-5355-4CCA-ACD0-E25FB1A9574D}"/>
    <cellStyle name="Normal 32 3" xfId="593" xr:uid="{3461AC47-0F5E-49FF-9152-D7DDE2A0E26C}"/>
    <cellStyle name="Normal 32 4" xfId="534" xr:uid="{072DC17E-D3D1-45F3-AFA0-ABCD70E051AD}"/>
    <cellStyle name="Normal 33" xfId="536" xr:uid="{1F39C96D-B560-49F3-AD5F-8539F3815393}"/>
    <cellStyle name="Normal 34" xfId="537" xr:uid="{32B0F19B-FC7B-4A73-A2DF-7732F758714C}"/>
    <cellStyle name="Normal 35" xfId="595" xr:uid="{0730FBAA-FEE0-4719-8661-100BCC4B9FB3}"/>
    <cellStyle name="Normal 36" xfId="531" xr:uid="{CB065517-4919-4ED0-B594-BF9139A577FA}"/>
    <cellStyle name="Normal 37" xfId="600" xr:uid="{7C5126F4-F7D9-4346-9A46-2D785AE01D41}"/>
    <cellStyle name="Normal 38" xfId="601" xr:uid="{1D5E7C1B-EF34-484B-919E-305CB4BCE985}"/>
    <cellStyle name="Normal 39" xfId="529" xr:uid="{A9168A4F-EF19-4412-BB24-CD0A43C9AEC7}"/>
    <cellStyle name="Normal 4" xfId="29" xr:uid="{D1A7975A-5CFC-42C5-960C-05F9A70BBBE7}"/>
    <cellStyle name="Normal 4 2" xfId="190" xr:uid="{60FDB9D2-5948-4072-A3C0-BD0559FED765}"/>
    <cellStyle name="Normal 4 2 2" xfId="528" xr:uid="{4BF0D3CA-BC1F-4213-A0F3-DC6EF956F725}"/>
    <cellStyle name="Normal 4 2_Sch 5" xfId="527" xr:uid="{98B5640C-9FC3-4ADE-BC68-13C6E0D430FA}"/>
    <cellStyle name="Normal 4 3" xfId="191" xr:uid="{7EBEFBD3-0167-43BE-ABB2-F0A2A7F8E427}"/>
    <cellStyle name="Normal 4 3 2" xfId="578" xr:uid="{05005CE7-3A8E-450A-9D97-138B371D4E35}"/>
    <cellStyle name="Normal 4 4" xfId="41" xr:uid="{EAC30D60-1FB7-4C95-ACCB-6B8494D765F4}"/>
    <cellStyle name="Normal 4 4 2" xfId="547" xr:uid="{65C0C6F0-DB96-4386-A0D7-90F45D531412}"/>
    <cellStyle name="Normal 4_Sch 4" xfId="430" xr:uid="{2CBA670B-1E66-42A2-98D0-26A44EC05487}"/>
    <cellStyle name="Normal 5" xfId="30" xr:uid="{3F4A8A9B-F559-46F4-9869-8446DEDAE0D8}"/>
    <cellStyle name="Normal 5 2" xfId="193" xr:uid="{189E0EE3-16E1-447C-B2EC-100BF9B73C7A}"/>
    <cellStyle name="Normal 5 3" xfId="194" xr:uid="{186EE043-388C-404D-8535-D00BCA4147C7}"/>
    <cellStyle name="Normal 5 3 2" xfId="580" xr:uid="{A17EA048-2015-44DD-A58A-06CBB63FBDA8}"/>
    <cellStyle name="Normal 5 4" xfId="192" xr:uid="{82D43A48-78D1-47DD-AE7D-BFD6BBEC51D4}"/>
    <cellStyle name="Normal 5 4 2" xfId="579" xr:uid="{18986164-06D2-4859-BDA1-C4C7FE3645F1}"/>
    <cellStyle name="Normal 5_Sch 4" xfId="431" xr:uid="{306692B7-0E49-491E-AB40-E2919F106D87}"/>
    <cellStyle name="Normal 53" xfId="195" xr:uid="{475C0CAF-1831-4852-B223-8647458D617E}"/>
    <cellStyle name="Normal 55" xfId="196" xr:uid="{DDCBE56B-D566-4DDF-98BE-218E174FB2DB}"/>
    <cellStyle name="Normal 55 2" xfId="197" xr:uid="{96E72C83-DFA8-49D5-B4DA-0B9ADF2545B1}"/>
    <cellStyle name="Normal 55 2 2" xfId="582" xr:uid="{D27FC9C1-3C39-47B3-B818-7F61AE6CD780}"/>
    <cellStyle name="Normal 55 3" xfId="581" xr:uid="{690C8727-0ED8-4EF0-9FB4-B3107EE9FE22}"/>
    <cellStyle name="Normal 56" xfId="198" xr:uid="{7F4016FD-DF6E-4545-A607-C38A43C8E2C0}"/>
    <cellStyle name="Normal 57" xfId="199" xr:uid="{B3E26075-17E6-416A-A4C8-280CE7B590C0}"/>
    <cellStyle name="Normal 6" xfId="5" xr:uid="{BAFB41A4-3B46-4D26-A430-0EC72FF6162A}"/>
    <cellStyle name="Normal 6 2" xfId="200" xr:uid="{F78BE4EF-04FA-4353-9399-DF4FB26F351C}"/>
    <cellStyle name="Normal 61" xfId="201" xr:uid="{55D7447C-DE61-4586-823D-72AC08ABA300}"/>
    <cellStyle name="Normal 61 2" xfId="202" xr:uid="{3299F728-9E2D-45E3-A1E6-6FA2EB21EF85}"/>
    <cellStyle name="Normal 61 2 2" xfId="584" xr:uid="{5313E13F-1E37-4A2B-A6EB-695254EFF9FA}"/>
    <cellStyle name="Normal 61 3" xfId="583" xr:uid="{DCB8BEF9-062C-4C31-8170-894379383557}"/>
    <cellStyle name="Normal 62" xfId="203" xr:uid="{F06B7D1F-7F81-4E9E-9C84-C11E26A92F9F}"/>
    <cellStyle name="Normal 7" xfId="31" xr:uid="{C0F88E8E-551D-4FBC-8B1F-70C965CF92EB}"/>
    <cellStyle name="Normal 7 2" xfId="32" xr:uid="{BE5DE3FF-C426-42B0-B001-B43C590DA30B}"/>
    <cellStyle name="Normal 7 3" xfId="204" xr:uid="{E00481B9-988D-404C-95EA-97D927CB7201}"/>
    <cellStyle name="Normal 8" xfId="6" xr:uid="{DEA0C060-86EA-4AB1-8C12-F97114C02149}"/>
    <cellStyle name="Normal 8 2" xfId="205" xr:uid="{A3E6A32E-5784-448E-91B0-47EF089CE77A}"/>
    <cellStyle name="Normal 9" xfId="34" xr:uid="{372E1224-FA61-4738-9AC3-9543BC2A5A52}"/>
    <cellStyle name="Normal 9 2" xfId="206" xr:uid="{4B89558A-7F11-4AD2-99D1-48D7708B66A8}"/>
    <cellStyle name="Note 2" xfId="207" xr:uid="{CF4087D0-8691-4649-B674-B4EA3EEBE152}"/>
    <cellStyle name="Note 2 2" xfId="208" xr:uid="{74E155CC-DCF0-4F78-B01E-D0FFFB995250}"/>
    <cellStyle name="Note 2 2 2" xfId="209" xr:uid="{EFF2E16F-2B87-42B0-9990-18D47B7A48DF}"/>
    <cellStyle name="Note 2 3" xfId="210" xr:uid="{983A70E0-7820-427A-94DA-F0556C240A78}"/>
    <cellStyle name="Note 2 3 2" xfId="211" xr:uid="{CBD6502D-BE4F-43E3-8C90-16A2A9D38193}"/>
    <cellStyle name="Note 2 4" xfId="212" xr:uid="{15808819-021F-431A-8531-583245E8F953}"/>
    <cellStyle name="Note 2 4 2" xfId="586" xr:uid="{D424AB9A-C1B1-4E08-82E0-E779B4B6BBD5}"/>
    <cellStyle name="Note 2 5" xfId="585" xr:uid="{C1B1D593-A4A4-48DB-BCE2-D4F12C7173EB}"/>
    <cellStyle name="Note 2_Sch 4" xfId="432" xr:uid="{9AE4B82E-524F-4CE3-A490-798CD72A4487}"/>
    <cellStyle name="Note 3" xfId="213" xr:uid="{79D91B7E-C00A-423A-A7A8-7B81371915BD}"/>
    <cellStyle name="Note 3 2" xfId="214" xr:uid="{C472E7F6-02C3-40CC-AA4C-0A5BD04CBDF4}"/>
    <cellStyle name="Note 3 2 2" xfId="215" xr:uid="{212AA475-33B0-4872-BBED-D9AFE303F8A8}"/>
    <cellStyle name="Note 3 3" xfId="216" xr:uid="{7F573F61-C7C1-4C90-8D37-030A4A53F829}"/>
    <cellStyle name="Note 3 4" xfId="433" xr:uid="{DB3C3D67-A98D-43D9-BAA2-B7764A2254DE}"/>
    <cellStyle name="Note 4" xfId="217" xr:uid="{2A372FF8-C48E-4709-8F63-A78D6F362686}"/>
    <cellStyle name="Note 4 2" xfId="218" xr:uid="{5E71CE2C-1205-4531-B9F9-9D82AB4CC6EF}"/>
    <cellStyle name="Note 4 2 2" xfId="219" xr:uid="{B0450658-2C4F-4986-999F-19B349C83B20}"/>
    <cellStyle name="Note 4 3" xfId="220" xr:uid="{A4D37568-8E6B-48B4-BF28-5008E87D9665}"/>
    <cellStyle name="Note 4 4" xfId="434" xr:uid="{1359078F-8247-4935-A017-8119978F3D4B}"/>
    <cellStyle name="Output 2" xfId="221" xr:uid="{A25B546E-C915-4625-BC17-E20AE11753C6}"/>
    <cellStyle name="Output 2 2" xfId="222" xr:uid="{62C579DE-5705-4371-8D19-F64BE84A7AF9}"/>
    <cellStyle name="Output 2 3" xfId="435" xr:uid="{A1917D4D-5869-4843-89FB-7116AEF30C0D}"/>
    <cellStyle name="Output 2 4" xfId="436" xr:uid="{5176BCD0-C681-49A4-B7F8-33CF7A8E2FF4}"/>
    <cellStyle name="Output 2 5" xfId="437" xr:uid="{05749BA5-04BD-4989-8BC2-919DBEE24C79}"/>
    <cellStyle name="Percent 12 2" xfId="223" xr:uid="{2E36E016-DB64-45BB-A97F-3610381477A5}"/>
    <cellStyle name="Percent 14" xfId="224" xr:uid="{5CA7B437-4618-42A2-A267-F29F246C3DBA}"/>
    <cellStyle name="Percent 14 2" xfId="225" xr:uid="{5C9F4B60-A002-432D-8F7C-93CC5EB2405B}"/>
    <cellStyle name="Percent 14 2 2" xfId="588" xr:uid="{42DAC0E2-0071-43ED-BF44-2E760F92F442}"/>
    <cellStyle name="Percent 14 3" xfId="587" xr:uid="{0758D9E2-E06C-4AA9-AB5A-5A2349AE5FF3}"/>
    <cellStyle name="Percent 15" xfId="226" xr:uid="{235FA788-D296-4C11-B02D-DEC6311B9E7C}"/>
    <cellStyle name="Percent 2" xfId="35" xr:uid="{E3CFB056-9D9D-4D7B-B348-EA835C33A12C}"/>
    <cellStyle name="Percent 2 2" xfId="227" xr:uid="{49E239E2-7BC2-49BC-9AF5-4509D35F99B4}"/>
    <cellStyle name="Percent 2 3" xfId="42" xr:uid="{B2EDAE37-EAA0-42DE-A0F4-96313B0DC53C}"/>
    <cellStyle name="Percent 2 4" xfId="48" xr:uid="{34FFBC7C-CF23-4670-93B6-188857E264EE}"/>
    <cellStyle name="Percent 2 4 2" xfId="592" xr:uid="{1D4CE57E-10AE-4331-97C1-B3017F8F69A2}"/>
    <cellStyle name="Percent 2 4 3" xfId="532" xr:uid="{3191373E-1FA1-4A25-85CD-22F8558B0712}"/>
    <cellStyle name="Percent 3" xfId="228" xr:uid="{075E22C6-812C-4D05-8076-870E5DF0CFDA}"/>
    <cellStyle name="Percent 3 2" xfId="229" xr:uid="{6BE6E80E-378B-4F20-89F6-5CCA881EA1DB}"/>
    <cellStyle name="Percent 4" xfId="230" xr:uid="{EFD69C13-4A9A-46AB-B07E-E923F6A7DF7A}"/>
    <cellStyle name="Percent 4 2" xfId="231" xr:uid="{7A9120B5-9A18-4191-B9D4-96D057A5C65B}"/>
    <cellStyle name="Percent 4 2 2" xfId="590" xr:uid="{7D4084CE-7203-439E-BBEB-8B434E4F9297}"/>
    <cellStyle name="Percent 4 3" xfId="589" xr:uid="{19B478CD-DB29-4496-BF1A-906E60AC5880}"/>
    <cellStyle name="SAPBEXaggData" xfId="232" xr:uid="{B4B8AA1E-EC70-4730-BA81-328AC1FB9200}"/>
    <cellStyle name="SAPBEXaggData 2" xfId="233" xr:uid="{DAA6775D-83CD-4520-8BC7-C9963B499DDF}"/>
    <cellStyle name="SAPBEXaggData 2 2" xfId="234" xr:uid="{1B1BFD0E-34E8-4069-B68B-22B681098AE8}"/>
    <cellStyle name="SAPBEXaggData 2 2 2" xfId="235" xr:uid="{5E3F3B9D-F7F8-4070-9BF0-19D85A60FEDC}"/>
    <cellStyle name="SAPBEXaggData 2 3" xfId="236" xr:uid="{423DA9A7-DCCC-4452-9985-5A647F21ADEA}"/>
    <cellStyle name="SAPBEXaggData 2 4" xfId="438" xr:uid="{574AD2A8-C7ED-485D-9345-9A44AF313AAD}"/>
    <cellStyle name="SAPBEXaggData 3" xfId="237" xr:uid="{A4E96EAA-C066-49FD-9B10-FEE694C52B84}"/>
    <cellStyle name="SAPBEXaggData 4" xfId="439" xr:uid="{57BB5128-304F-4A5B-A51E-2DFCB5AF9E34}"/>
    <cellStyle name="SAPBEXaggData 5" xfId="440" xr:uid="{33E3620F-615E-4CFF-915E-63AFA3DDE63C}"/>
    <cellStyle name="SAPBEXaggData 6" xfId="441" xr:uid="{823232F2-336E-44FF-A390-BE8FFED6A06D}"/>
    <cellStyle name="SAPBEXaggDataEmph" xfId="238" xr:uid="{731700E9-4B73-48C5-BCF6-4A886646206C}"/>
    <cellStyle name="SAPBEXaggDataEmph 2" xfId="239" xr:uid="{B2E8C7AB-CD07-4991-8F63-82208612888C}"/>
    <cellStyle name="SAPBEXaggDataEmph 2 2" xfId="240" xr:uid="{BF1B38FE-B9B9-474C-80BE-B285E70D2084}"/>
    <cellStyle name="SAPBEXaggDataEmph 3" xfId="241" xr:uid="{D5BD41AF-9781-43AF-87BD-B6689F9859DA}"/>
    <cellStyle name="SAPBEXaggDataEmph 4" xfId="442" xr:uid="{A4CFD401-8764-4E3A-8F0F-534E2CDABBB2}"/>
    <cellStyle name="SAPBEXaggItem" xfId="242" xr:uid="{1FA6F713-8C1F-4331-835A-272E5E085AFE}"/>
    <cellStyle name="SAPBEXaggItem 2" xfId="243" xr:uid="{CB0EC176-4FE8-41FA-92E1-177623F415BD}"/>
    <cellStyle name="SAPBEXaggItem 2 2" xfId="244" xr:uid="{B93BFAEE-9954-4953-9E0F-602030148E2E}"/>
    <cellStyle name="SAPBEXaggItem 2 2 2" xfId="245" xr:uid="{5EEF617B-8D4B-4CB5-BFC8-760A3AABBA05}"/>
    <cellStyle name="SAPBEXaggItem 2 3" xfId="246" xr:uid="{060B76B9-750A-4CD2-8ADE-7A17A5699E75}"/>
    <cellStyle name="SAPBEXaggItem 2 4" xfId="443" xr:uid="{761B6B40-A30B-4A0E-881C-0A92E7A8D69A}"/>
    <cellStyle name="SAPBEXaggItem 3" xfId="247" xr:uid="{6E9A1DD4-2322-40B8-A7B2-A44891849928}"/>
    <cellStyle name="SAPBEXaggItem 4" xfId="444" xr:uid="{E5A44058-E36C-45FA-B03A-4F40D74A860A}"/>
    <cellStyle name="SAPBEXaggItem 5" xfId="445" xr:uid="{D591AC61-26BE-4469-AC2D-6E4370E434E5}"/>
    <cellStyle name="SAPBEXaggItem 6" xfId="446" xr:uid="{A3C7AB9E-9B51-458F-8CBB-2AF5DD1289AD}"/>
    <cellStyle name="SAPBEXaggItemX" xfId="248" xr:uid="{A65133BD-D17C-44CB-BF50-6DD43F6C2C35}"/>
    <cellStyle name="SAPBEXaggItemX 2" xfId="249" xr:uid="{A772F8FE-805B-4A06-8F1A-07C40B3C3465}"/>
    <cellStyle name="SAPBEXaggItemX 2 2" xfId="250" xr:uid="{3317C6E7-4506-4FD7-BA35-0A514F7A2834}"/>
    <cellStyle name="SAPBEXaggItemX 3" xfId="251" xr:uid="{D4EEA3C5-7C55-470B-9988-EA265DB5FAF9}"/>
    <cellStyle name="SAPBEXaggItemX 4" xfId="447" xr:uid="{90C5ADD8-4D41-4875-86A4-45001E91C8F7}"/>
    <cellStyle name="SAPBEXchaText" xfId="252" xr:uid="{F378116D-2BA5-449E-9C5E-E2DBFA40B1E1}"/>
    <cellStyle name="SAPBEXchaText 2" xfId="253" xr:uid="{EFF9DB56-8E5C-47AD-B426-6B345B8A2878}"/>
    <cellStyle name="SAPBEXchaText 2 2" xfId="254" xr:uid="{F0A7C155-9E03-4DCD-9480-D4C339B3ED8A}"/>
    <cellStyle name="SAPBEXchaText 2 2 2" xfId="255" xr:uid="{14E8A300-F4DB-4735-80B7-EA2A307E6117}"/>
    <cellStyle name="SAPBEXchaText 2 3" xfId="256" xr:uid="{7FE92794-EBD9-4112-BD7A-2CFCE1239189}"/>
    <cellStyle name="SAPBEXchaText 2 4" xfId="448" xr:uid="{611F420B-812F-45B5-8E4F-8B09DB6151A6}"/>
    <cellStyle name="SAPBEXchaText 3" xfId="257" xr:uid="{586827F4-3EF9-4A21-8B70-6CCB9CD36160}"/>
    <cellStyle name="SAPBEXchaText 4" xfId="449" xr:uid="{4F6DA3C3-3880-4447-93C3-16ECF5C7F299}"/>
    <cellStyle name="SAPBEXchaText 5" xfId="450" xr:uid="{EB5DCD98-C956-4E3D-9C3A-21760B46F3F1}"/>
    <cellStyle name="SAPBEXchaText 6" xfId="451" xr:uid="{7139912C-973E-491B-8D02-68DFA24E87E9}"/>
    <cellStyle name="SAPBEXexcBad7" xfId="258" xr:uid="{A660CCC1-4FEF-440F-BAB1-4DDC0C9538F7}"/>
    <cellStyle name="SAPBEXexcBad7 2" xfId="259" xr:uid="{F0A62EFA-0CFE-4476-9992-07CEBED6AA1E}"/>
    <cellStyle name="SAPBEXexcBad7 2 2" xfId="260" xr:uid="{51E1E0DD-5355-4A9C-9A3F-0BA734D3C169}"/>
    <cellStyle name="SAPBEXexcBad7 3" xfId="261" xr:uid="{7DCEE0F9-394A-4B89-BEC4-1A6428A0085F}"/>
    <cellStyle name="SAPBEXexcBad7 4" xfId="452" xr:uid="{951FFDEF-45E9-46C4-B26F-23DD4481A635}"/>
    <cellStyle name="SAPBEXexcBad8" xfId="262" xr:uid="{B38FFFA4-D333-4483-918C-156EB3E35466}"/>
    <cellStyle name="SAPBEXexcBad8 2" xfId="263" xr:uid="{8F050B57-F410-417E-9230-A18D2D315240}"/>
    <cellStyle name="SAPBEXexcBad8 2 2" xfId="264" xr:uid="{F8BA28DD-9FC4-4889-8AB4-36CD540E6B4E}"/>
    <cellStyle name="SAPBEXexcBad8 3" xfId="265" xr:uid="{4F8C4B18-7C04-458E-9854-CC12429139B8}"/>
    <cellStyle name="SAPBEXexcBad8 4" xfId="453" xr:uid="{0753A286-A3D2-408B-A15C-942751CAD836}"/>
    <cellStyle name="SAPBEXexcBad9" xfId="266" xr:uid="{CC6ECA1B-C1AA-464E-9B31-496EDD790FB5}"/>
    <cellStyle name="SAPBEXexcBad9 2" xfId="454" xr:uid="{F52C492D-21CC-488A-A0B3-B28EB7DD3997}"/>
    <cellStyle name="SAPBEXexcBad9 3" xfId="455" xr:uid="{BA533005-ACEC-4911-B2E1-09F75E577EFE}"/>
    <cellStyle name="SAPBEXexcBad9 4" xfId="456" xr:uid="{5FBF9F64-A203-469E-B164-C1387D279B7D}"/>
    <cellStyle name="SAPBEXexcCritical4" xfId="267" xr:uid="{BE64C946-E8C2-4231-9E9C-14CA2691C547}"/>
    <cellStyle name="SAPBEXexcCritical4 2" xfId="268" xr:uid="{593965EA-F4D6-4AF4-8E4F-D1CE567CC9FA}"/>
    <cellStyle name="SAPBEXexcCritical4 2 2" xfId="269" xr:uid="{76A02462-61BC-4E1C-A97F-82F3AD84AF90}"/>
    <cellStyle name="SAPBEXexcCritical4 3" xfId="270" xr:uid="{8C9B89EC-4048-4451-B8CB-8AB32C0FFD14}"/>
    <cellStyle name="SAPBEXexcCritical4 4" xfId="457" xr:uid="{CEA15B26-FE0F-4FD7-847A-DE288316D380}"/>
    <cellStyle name="SAPBEXexcCritical5" xfId="271" xr:uid="{359ED0B0-0363-4B89-8E28-DD9F65EE5BFA}"/>
    <cellStyle name="SAPBEXexcCritical5 2" xfId="272" xr:uid="{858415B6-5D62-4B3B-98BE-209112342A55}"/>
    <cellStyle name="SAPBEXexcCritical5 2 2" xfId="273" xr:uid="{1AA18421-02AE-4B6E-89B7-C3C7B898FEE1}"/>
    <cellStyle name="SAPBEXexcCritical5 3" xfId="274" xr:uid="{D673BAFC-F9AC-4317-BC48-801489EF4B8F}"/>
    <cellStyle name="SAPBEXexcCritical5 4" xfId="458" xr:uid="{0317F555-614B-4F3E-B3F4-5046DD0E7C3A}"/>
    <cellStyle name="SAPBEXexcCritical6" xfId="275" xr:uid="{50375033-D423-436E-B08A-FFFD16A43FFB}"/>
    <cellStyle name="SAPBEXexcCritical6 2" xfId="276" xr:uid="{E637CD81-1436-4887-9843-77EA6607D320}"/>
    <cellStyle name="SAPBEXexcCritical6 2 2" xfId="277" xr:uid="{90386132-7215-4547-9F85-87A075FDA5E2}"/>
    <cellStyle name="SAPBEXexcCritical6 3" xfId="278" xr:uid="{0263F853-00F6-44D0-A7A8-C1F6403D55E2}"/>
    <cellStyle name="SAPBEXexcCritical6 4" xfId="459" xr:uid="{453D2346-0A19-4D4D-B7F6-B0DD5A23BD69}"/>
    <cellStyle name="SAPBEXexcGood1" xfId="279" xr:uid="{18434BD2-99BA-408F-A356-2848CE1BADEB}"/>
    <cellStyle name="SAPBEXexcGood1 2" xfId="280" xr:uid="{566B1050-EF6C-40A2-8415-EBA1456EF858}"/>
    <cellStyle name="SAPBEXexcGood1 2 2" xfId="281" xr:uid="{D05300B1-359A-40BA-BB56-702F6260D8AA}"/>
    <cellStyle name="SAPBEXexcGood1 3" xfId="282" xr:uid="{6725CC8F-2F46-4AEC-80E6-9CD6D316B7E1}"/>
    <cellStyle name="SAPBEXexcGood1 4" xfId="460" xr:uid="{AAAABCC4-5ADB-4A8D-8ADA-9EB0821E7CE8}"/>
    <cellStyle name="SAPBEXexcGood2" xfId="283" xr:uid="{C482A593-07BE-425B-AE5F-937880D14E8B}"/>
    <cellStyle name="SAPBEXexcGood2 2" xfId="284" xr:uid="{1AB87A23-3E7A-4DEB-B069-56EA3A23223B}"/>
    <cellStyle name="SAPBEXexcGood2 2 2" xfId="285" xr:uid="{0A4C17F4-97ED-41CD-AB62-42D513D8B817}"/>
    <cellStyle name="SAPBEXexcGood2 3" xfId="286" xr:uid="{4FD0EAF8-2194-4683-85F5-2AD7597CD843}"/>
    <cellStyle name="SAPBEXexcGood2 4" xfId="461" xr:uid="{E5A52B44-B6B8-46A4-90C2-CA59250E42AB}"/>
    <cellStyle name="SAPBEXexcGood3" xfId="287" xr:uid="{EC1138EC-9D1F-48D8-9099-C1D59B403031}"/>
    <cellStyle name="SAPBEXexcGood3 2" xfId="288" xr:uid="{43DDD48E-BDE3-4863-BE12-1FB226AF1E35}"/>
    <cellStyle name="SAPBEXexcGood3 2 2" xfId="289" xr:uid="{68847A83-89DD-4EF9-A190-AF9234DD4156}"/>
    <cellStyle name="SAPBEXexcGood3 3" xfId="290" xr:uid="{0DB09D10-8AF4-41E2-8166-D3AABAEE24B1}"/>
    <cellStyle name="SAPBEXexcGood3 4" xfId="462" xr:uid="{ABA388E1-FD11-4E8A-8BC1-23C7FAE1913A}"/>
    <cellStyle name="SAPBEXfilterDrill" xfId="291" xr:uid="{73FAFD33-4FD2-4785-9595-95B791A25E35}"/>
    <cellStyle name="SAPBEXfilterDrill 2" xfId="463" xr:uid="{B63F6BE7-2D8F-48AE-9D75-510F78BD1898}"/>
    <cellStyle name="SAPBEXfilterDrill 3" xfId="464" xr:uid="{B54355EC-F509-4B90-8E2C-F9206F6DB081}"/>
    <cellStyle name="SAPBEXfilterDrill 4" xfId="465" xr:uid="{4A261064-C7EB-4118-A117-4D4CBCEA96E1}"/>
    <cellStyle name="SAPBEXfilterItem" xfId="292" xr:uid="{BB2DF2C8-BD37-49B1-BC70-0240F0B2B247}"/>
    <cellStyle name="SAPBEXfilterItem 2" xfId="466" xr:uid="{A0B5C8FF-5EA6-44F7-B15F-5EDDE98FBC86}"/>
    <cellStyle name="SAPBEXfilterItem 3" xfId="467" xr:uid="{8B60A661-AC99-4E64-9C17-B30198C23611}"/>
    <cellStyle name="SAPBEXfilterItem 4" xfId="468" xr:uid="{4649E957-A76A-4FF9-A175-4A6A8AA0994A}"/>
    <cellStyle name="SAPBEXfilterText" xfId="293" xr:uid="{7810284A-E630-450A-B948-BB1CB89BA393}"/>
    <cellStyle name="SAPBEXfilterText 2" xfId="469" xr:uid="{A66F02FA-4B17-40D1-84E7-6914461CE023}"/>
    <cellStyle name="SAPBEXfilterText 3" xfId="470" xr:uid="{546ED3A5-7635-468B-973D-F570A64EA930}"/>
    <cellStyle name="SAPBEXfilterText 4" xfId="471" xr:uid="{309B73D4-6D42-4A05-9B59-54F81D2614D5}"/>
    <cellStyle name="SAPBEXformats" xfId="294" xr:uid="{F236EAE1-8B45-4815-B81F-977CE422411C}"/>
    <cellStyle name="SAPBEXformats 2" xfId="295" xr:uid="{EB0B033D-4EF7-4153-88E3-338D67C62983}"/>
    <cellStyle name="SAPBEXformats 2 2" xfId="296" xr:uid="{7190FE43-0C1C-4423-8C82-770631497F72}"/>
    <cellStyle name="SAPBEXformats 3" xfId="297" xr:uid="{404F8974-A754-4B98-BF92-EB6F63B19B55}"/>
    <cellStyle name="SAPBEXformats 4" xfId="472" xr:uid="{7CBCBDFB-9438-40C7-B487-05DD878F0E6E}"/>
    <cellStyle name="SAPBEXheaderItem" xfId="298" xr:uid="{6D8377CF-507E-462A-9099-DF74AEF6AD7D}"/>
    <cellStyle name="SAPBEXheaderItem 2" xfId="473" xr:uid="{37D2049B-3D69-44AB-9D9B-26E1379AADB5}"/>
    <cellStyle name="SAPBEXheaderItem 3" xfId="474" xr:uid="{0734DBCF-F3CC-4920-8B4F-74203C048C5B}"/>
    <cellStyle name="SAPBEXheaderItem 4" xfId="475" xr:uid="{9C650DFB-C28F-4FEF-9428-03F831802478}"/>
    <cellStyle name="SAPBEXheaderText" xfId="299" xr:uid="{0A3032C3-5299-4EE2-88C2-3DBC8DE77EFA}"/>
    <cellStyle name="SAPBEXheaderText 2" xfId="476" xr:uid="{CCAE8572-9E1A-43E0-B7D9-8A116825903F}"/>
    <cellStyle name="SAPBEXheaderText 3" xfId="477" xr:uid="{C8D9FACD-4CD9-4EAA-9C18-A64F31F6C728}"/>
    <cellStyle name="SAPBEXheaderText 4" xfId="478" xr:uid="{34FAF944-96D4-4013-9EAB-6052B516539C}"/>
    <cellStyle name="SAPBEXHLevel0" xfId="300" xr:uid="{22689D70-F4B7-4210-8D62-981AC3C4B42D}"/>
    <cellStyle name="SAPBEXHLevel0 2" xfId="301" xr:uid="{E19460C4-AB24-4B49-94AF-908B9D6C9464}"/>
    <cellStyle name="SAPBEXHLevel0 2 2" xfId="302" xr:uid="{085E096A-5472-4322-BD0B-7CE8234384A5}"/>
    <cellStyle name="SAPBEXHLevel0 3" xfId="303" xr:uid="{7AB068DC-A5B4-4045-8675-D80E8CB80009}"/>
    <cellStyle name="SAPBEXHLevel0 4" xfId="479" xr:uid="{1D3653F4-7590-4292-AD17-4CC1988F3170}"/>
    <cellStyle name="SAPBEXHLevel0X" xfId="304" xr:uid="{A3E45420-9E1C-48AB-AE7D-4204840C89CD}"/>
    <cellStyle name="SAPBEXHLevel0X 2" xfId="305" xr:uid="{C122CC19-7AB2-46A2-8F9C-D18183D20DBC}"/>
    <cellStyle name="SAPBEXHLevel0X 2 2" xfId="306" xr:uid="{D3005451-3E8E-467A-8202-F9A5267ACEAF}"/>
    <cellStyle name="SAPBEXHLevel0X 2 2 2" xfId="307" xr:uid="{5BA1273F-3940-4AD5-AEAF-5D2B5B6A142F}"/>
    <cellStyle name="SAPBEXHLevel0X 2 3" xfId="308" xr:uid="{ABA4DADD-96D9-4480-8A55-3C40372859A3}"/>
    <cellStyle name="SAPBEXHLevel0X 2 4" xfId="480" xr:uid="{F6F1119F-F09F-489B-8D85-FF9EC60E0506}"/>
    <cellStyle name="SAPBEXHLevel0X 3" xfId="309" xr:uid="{31A44D1A-56AB-43DA-BB31-B663DCDD2D0A}"/>
    <cellStyle name="SAPBEXHLevel0X 3 2" xfId="310" xr:uid="{EA8C61EA-1F73-4A7C-9C13-946D0D7DEB72}"/>
    <cellStyle name="SAPBEXHLevel0X 3 2 2" xfId="311" xr:uid="{3A1D0BA8-8E96-4E65-A0AE-B15185734A32}"/>
    <cellStyle name="SAPBEXHLevel0X 3 3" xfId="312" xr:uid="{EA82643F-9201-4BFB-9A91-25E5564DBFCA}"/>
    <cellStyle name="SAPBEXHLevel0X 3 4" xfId="481" xr:uid="{44648868-7487-4820-BE75-908D505A1081}"/>
    <cellStyle name="SAPBEXHLevel0X 4" xfId="313" xr:uid="{62FABC7B-C5F3-4EBF-80B8-E5D866253C42}"/>
    <cellStyle name="SAPBEXHLevel0X 4 2" xfId="314" xr:uid="{F93E7880-DC6D-43F3-808E-C3141047D90F}"/>
    <cellStyle name="SAPBEXHLevel0X 4 2 2" xfId="315" xr:uid="{38777E79-7C13-4752-B818-8C8656056DDC}"/>
    <cellStyle name="SAPBEXHLevel0X 4 3" xfId="316" xr:uid="{5B0DEA06-E26A-473B-8F04-6CD8E2E4E0E0}"/>
    <cellStyle name="SAPBEXHLevel0X 4 4" xfId="482" xr:uid="{182972F4-98DC-48D0-993C-360B2660A255}"/>
    <cellStyle name="SAPBEXHLevel0X 5" xfId="317" xr:uid="{888A090F-9B73-486E-992C-FD1E79C47EFA}"/>
    <cellStyle name="SAPBEXHLevel0X 6" xfId="483" xr:uid="{D6EAD6C6-99F8-4191-9415-EF35B4DD8620}"/>
    <cellStyle name="SAPBEXHLevel0X 7" xfId="484" xr:uid="{72281D5C-04A6-4172-A2E6-F815C4EB4659}"/>
    <cellStyle name="SAPBEXHLevel0X 8" xfId="485" xr:uid="{38B81BA5-E626-44A4-9BD7-D74F7D0DDDE2}"/>
    <cellStyle name="SAPBEXHLevel1" xfId="318" xr:uid="{6CADE9D5-F398-46F9-BE33-DF499FB98852}"/>
    <cellStyle name="SAPBEXHLevel1 2" xfId="319" xr:uid="{21CFCCB0-CE42-40F5-B46B-8978237D037E}"/>
    <cellStyle name="SAPBEXHLevel1 2 2" xfId="320" xr:uid="{5E54C4B2-AA97-48E9-BA08-C602377AF394}"/>
    <cellStyle name="SAPBEXHLevel1 3" xfId="321" xr:uid="{C9130743-3A73-4EE5-81B7-CCFE8089821F}"/>
    <cellStyle name="SAPBEXHLevel1 4" xfId="486" xr:uid="{E01ED185-973A-4D25-B74A-9BD0742E8421}"/>
    <cellStyle name="SAPBEXHLevel1X" xfId="322" xr:uid="{BF216536-27DE-44EB-92DD-664557A81C7D}"/>
    <cellStyle name="SAPBEXHLevel1X 2" xfId="323" xr:uid="{B2FC2B3E-C256-4483-8F94-6724DB067779}"/>
    <cellStyle name="SAPBEXHLevel1X 2 2" xfId="324" xr:uid="{601F2B7B-CFAF-4B95-A966-CA61155E4958}"/>
    <cellStyle name="SAPBEXHLevel1X 2 2 2" xfId="325" xr:uid="{2BF5B799-5BDB-45FF-9F08-94645CFA7DC2}"/>
    <cellStyle name="SAPBEXHLevel1X 2 3" xfId="326" xr:uid="{CC9BD812-5AF4-44BB-A083-754077BDB3AE}"/>
    <cellStyle name="SAPBEXHLevel1X 2 4" xfId="487" xr:uid="{08D428C8-3555-411E-9202-BA4FF15F520D}"/>
    <cellStyle name="SAPBEXHLevel1X 3" xfId="327" xr:uid="{A485C54C-356B-47F0-A08A-6989EC982C2C}"/>
    <cellStyle name="SAPBEXHLevel1X 3 2" xfId="328" xr:uid="{F6B3A8D6-891F-40C7-A868-36C611E01BE2}"/>
    <cellStyle name="SAPBEXHLevel1X 3 2 2" xfId="329" xr:uid="{AF5BE458-85A8-4154-8412-D16D817E68F1}"/>
    <cellStyle name="SAPBEXHLevel1X 3 3" xfId="330" xr:uid="{6D8F7844-E344-4F9D-9590-ED91DC163C9F}"/>
    <cellStyle name="SAPBEXHLevel1X 3 4" xfId="488" xr:uid="{957DC4D6-7C0F-4C3D-9E00-94B52789EAFC}"/>
    <cellStyle name="SAPBEXHLevel1X 4" xfId="331" xr:uid="{843779D9-4546-4140-B510-2ECA4CD01F4F}"/>
    <cellStyle name="SAPBEXHLevel1X 4 2" xfId="332" xr:uid="{0433A7BF-A398-47DE-9984-AB18BF90FB9D}"/>
    <cellStyle name="SAPBEXHLevel1X 5" xfId="333" xr:uid="{5C14857F-E406-4CF2-809D-E0066237D153}"/>
    <cellStyle name="SAPBEXHLevel1X 6" xfId="489" xr:uid="{331F1EB9-570D-4186-AB82-0BDE9056A21E}"/>
    <cellStyle name="SAPBEXHLevel2" xfId="334" xr:uid="{05070E95-C29E-454E-9536-03B6FC427ECD}"/>
    <cellStyle name="SAPBEXHLevel2 2" xfId="335" xr:uid="{452B844B-EBB3-4278-941B-49F145BA8143}"/>
    <cellStyle name="SAPBEXHLevel2 2 2" xfId="336" xr:uid="{71A05CC2-B25B-4698-934E-327F37A160C3}"/>
    <cellStyle name="SAPBEXHLevel2 3" xfId="337" xr:uid="{D40628D7-9809-4693-8199-D47BE8910E4D}"/>
    <cellStyle name="SAPBEXHLevel2 4" xfId="490" xr:uid="{B837B23D-67BA-4EDF-8BF8-BC1BF330FD78}"/>
    <cellStyle name="SAPBEXHLevel2X" xfId="338" xr:uid="{7367E862-ACB6-4AB4-9342-44DD209D8E1A}"/>
    <cellStyle name="SAPBEXHLevel2X 2" xfId="339" xr:uid="{09418B6E-348D-4535-9A2A-2DE2C8B0A54C}"/>
    <cellStyle name="SAPBEXHLevel2X 2 2" xfId="340" xr:uid="{DEEF7DB7-5A71-41A4-962C-6B757A4B6252}"/>
    <cellStyle name="SAPBEXHLevel2X 2 2 2" xfId="341" xr:uid="{F0512A29-DBCA-4E14-A726-83BD87148961}"/>
    <cellStyle name="SAPBEXHLevel2X 2 3" xfId="342" xr:uid="{94C23D24-5AC2-47EA-8132-166F4D4E0DC6}"/>
    <cellStyle name="SAPBEXHLevel2X 2 4" xfId="491" xr:uid="{89E22F50-75A2-4388-A556-DCB6A2A25BB3}"/>
    <cellStyle name="SAPBEXHLevel2X 3" xfId="343" xr:uid="{E204A027-C5CD-432A-B564-3AE7F6C6FCA8}"/>
    <cellStyle name="SAPBEXHLevel2X 3 2" xfId="344" xr:uid="{1DFCDBB3-FB8F-4DEC-9AB6-97BEDAC9ED16}"/>
    <cellStyle name="SAPBEXHLevel2X 3 2 2" xfId="345" xr:uid="{906C0AE4-B90A-4512-8BD8-5B7B7E5B5C35}"/>
    <cellStyle name="SAPBEXHLevel2X 3 3" xfId="346" xr:uid="{5EC2C910-B032-4D67-B1F4-BDAC3DE8A877}"/>
    <cellStyle name="SAPBEXHLevel2X 3 4" xfId="492" xr:uid="{3E53A3F0-54D7-4D7A-BACD-D50217C153F7}"/>
    <cellStyle name="SAPBEXHLevel2X 4" xfId="347" xr:uid="{05E343A5-B625-4D6B-BD12-237DB6920A5B}"/>
    <cellStyle name="SAPBEXHLevel2X 4 2" xfId="348" xr:uid="{081CA8F0-0391-4219-BF18-4A6CD27914BD}"/>
    <cellStyle name="SAPBEXHLevel2X 5" xfId="349" xr:uid="{FF4825FC-BB9E-4CCB-8CA3-876D897C3486}"/>
    <cellStyle name="SAPBEXHLevel2X 6" xfId="493" xr:uid="{F6427133-7FA0-4F50-8C79-727CD37405A6}"/>
    <cellStyle name="SAPBEXHLevel3" xfId="350" xr:uid="{058BBC50-68FA-4938-B50D-B086F3CE6116}"/>
    <cellStyle name="SAPBEXHLevel3 2" xfId="351" xr:uid="{BB7F3387-5795-4C17-86F3-73F5DB3E0776}"/>
    <cellStyle name="SAPBEXHLevel3 2 2" xfId="352" xr:uid="{C25DDC8E-523B-4A86-8272-31560474CE1F}"/>
    <cellStyle name="SAPBEXHLevel3 3" xfId="353" xr:uid="{262795E4-71F6-4847-8F21-2E1C06D73D25}"/>
    <cellStyle name="SAPBEXHLevel3 4" xfId="494" xr:uid="{19205C99-070C-41F4-AD49-D8DCF532FA74}"/>
    <cellStyle name="SAPBEXHLevel3X" xfId="354" xr:uid="{2E106540-6A7E-48F4-9B31-FCE5D6AD2B3A}"/>
    <cellStyle name="SAPBEXHLevel3X 2" xfId="355" xr:uid="{4BAC51FC-414C-458F-8407-0F6C8CA71D5F}"/>
    <cellStyle name="SAPBEXHLevel3X 2 2" xfId="356" xr:uid="{709A2E9C-2CB6-4547-BF4C-AEE416DCD770}"/>
    <cellStyle name="SAPBEXHLevel3X 2 2 2" xfId="357" xr:uid="{B5D644A8-CFB2-4FA9-B3E2-66A78BCD333B}"/>
    <cellStyle name="SAPBEXHLevel3X 2 3" xfId="358" xr:uid="{B24708EB-FE32-4547-B0AB-A4CDDFB13220}"/>
    <cellStyle name="SAPBEXHLevel3X 2 4" xfId="495" xr:uid="{84F1EACA-E3C9-43C0-B470-24EF0DA956DF}"/>
    <cellStyle name="SAPBEXHLevel3X 3" xfId="359" xr:uid="{96E97589-3168-4F1B-9FF1-9C05EE8E0289}"/>
    <cellStyle name="SAPBEXHLevel3X 3 2" xfId="360" xr:uid="{83E6DCD4-5EC2-4F30-9A49-E0E7E454BF4B}"/>
    <cellStyle name="SAPBEXHLevel3X 3 2 2" xfId="361" xr:uid="{54707224-B67E-4B97-9ADE-D248A2FB3ED2}"/>
    <cellStyle name="SAPBEXHLevel3X 3 3" xfId="362" xr:uid="{3B7F2B0C-36E4-49D4-825C-4A2608C40731}"/>
    <cellStyle name="SAPBEXHLevel3X 3 4" xfId="496" xr:uid="{DD37B718-62F7-4C46-8B85-08F4191C499A}"/>
    <cellStyle name="SAPBEXHLevel3X 4" xfId="363" xr:uid="{CF938378-4118-44F8-A02A-9F0D12B5BF52}"/>
    <cellStyle name="SAPBEXHLevel3X 4 2" xfId="364" xr:uid="{BB7582D4-3AEC-4506-90ED-D35448897C86}"/>
    <cellStyle name="SAPBEXHLevel3X 5" xfId="365" xr:uid="{B99A78CD-F34B-4BD7-A760-EC379BDD96A8}"/>
    <cellStyle name="SAPBEXHLevel3X 6" xfId="497" xr:uid="{B5791F25-7C1B-42AA-A5D4-911521BC8A34}"/>
    <cellStyle name="SAPBEXinputData" xfId="366" xr:uid="{BC4F3537-D2F6-47B9-AEC3-5A5FE0D0E34D}"/>
    <cellStyle name="SAPBEXinputData 2" xfId="367" xr:uid="{DC031D69-53F3-4245-9942-9C0E39A96742}"/>
    <cellStyle name="SAPBEXinputData 3" xfId="368" xr:uid="{2216E645-A4D2-40F7-AD1A-8356ED501FD2}"/>
    <cellStyle name="SAPBEXItemHeader" xfId="369" xr:uid="{43CA7984-1925-4CE1-AB94-D3EB9DF04A9E}"/>
    <cellStyle name="SAPBEXItemHeader 2" xfId="370" xr:uid="{0903A97B-F9BC-4FE4-8F4C-68624722FCE1}"/>
    <cellStyle name="SAPBEXItemHeader 2 2" xfId="371" xr:uid="{9FB6B94B-2421-4FF4-8154-D5C2EA582352}"/>
    <cellStyle name="SAPBEXItemHeader 2 2 2" xfId="372" xr:uid="{A2B5DB1E-6C07-4800-8EE6-7A367350F784}"/>
    <cellStyle name="SAPBEXItemHeader 2 3" xfId="373" xr:uid="{DFF2ADDB-73FA-470B-9C40-D525994BFF54}"/>
    <cellStyle name="SAPBEXItemHeader 2 4" xfId="498" xr:uid="{AA4CD254-9EAF-4603-A904-16B8695D4D0C}"/>
    <cellStyle name="SAPBEXItemHeader 2 5" xfId="499" xr:uid="{08B7CE06-3EAA-44B3-A49F-AB3B1582582C}"/>
    <cellStyle name="SAPBEXItemHeader 3" xfId="374" xr:uid="{F9786A1C-163E-408C-B80D-D5714D8BD7AE}"/>
    <cellStyle name="SAPBEXItemHeader 4" xfId="500" xr:uid="{DB493E87-4FB7-4A91-B95B-99CB5CBEA790}"/>
    <cellStyle name="SAPBEXItemHeader 5" xfId="501" xr:uid="{C54F975C-B8A0-4ECD-A0B0-38ACDF0D51C6}"/>
    <cellStyle name="SAPBEXItemHeader 6" xfId="502" xr:uid="{C8B02A43-8FF7-49B1-9D10-8B2FA39B6F4C}"/>
    <cellStyle name="SAPBEXresData" xfId="375" xr:uid="{A0430C63-2F3B-4891-8EC9-393777824BB8}"/>
    <cellStyle name="SAPBEXresData 2" xfId="376" xr:uid="{51793107-5C5A-464C-A240-C298C36600D9}"/>
    <cellStyle name="SAPBEXresData 2 2" xfId="377" xr:uid="{3D063162-88B4-4393-B7E8-C20A9E646169}"/>
    <cellStyle name="SAPBEXresData 3" xfId="378" xr:uid="{651A12CC-F694-4B1C-A70F-AF8970B743C3}"/>
    <cellStyle name="SAPBEXresData 4" xfId="503" xr:uid="{3DD2054D-0EF1-480A-A8A9-D7CDCAEFAD1B}"/>
    <cellStyle name="SAPBEXresDataEmph" xfId="379" xr:uid="{FA063337-5AEE-4801-BF85-6929794FC10E}"/>
    <cellStyle name="SAPBEXresItem" xfId="380" xr:uid="{215A12AD-A450-4DFA-A86C-32D88C889626}"/>
    <cellStyle name="SAPBEXresItem 2" xfId="381" xr:uid="{406E26EF-E0DA-4103-B6E7-3C6BFCEE6180}"/>
    <cellStyle name="SAPBEXresItem 2 2" xfId="382" xr:uid="{84667D64-5BDF-4709-B316-D685C163F851}"/>
    <cellStyle name="SAPBEXresItem 3" xfId="383" xr:uid="{2072BE75-64B0-40F6-8BB3-BD7C9320F17E}"/>
    <cellStyle name="SAPBEXresItem 4" xfId="504" xr:uid="{8427ED6E-4676-46A7-BB72-BC232097930F}"/>
    <cellStyle name="SAPBEXresItemX" xfId="384" xr:uid="{F49EF351-78D0-46A1-B027-B4E836CE0038}"/>
    <cellStyle name="SAPBEXresItemX 2" xfId="385" xr:uid="{72E7C806-F727-4947-AC01-402C28EDD9B3}"/>
    <cellStyle name="SAPBEXresItemX 2 2" xfId="386" xr:uid="{07710732-0DE3-478F-8CE3-E0D925C29E91}"/>
    <cellStyle name="SAPBEXresItemX 3" xfId="387" xr:uid="{52F21E6D-3BB1-4D80-9C44-8DDBD96FE22D}"/>
    <cellStyle name="SAPBEXresItemX 4" xfId="505" xr:uid="{2C6EA0F1-358B-4038-A830-3BB3D063CF91}"/>
    <cellStyle name="SAPBEXstdData" xfId="388" xr:uid="{A430EEBF-FB8B-4220-8DCA-DB5CDB0EE992}"/>
    <cellStyle name="SAPBEXstdData 2" xfId="389" xr:uid="{91740EF9-3E9A-4622-B902-9A050B02FD59}"/>
    <cellStyle name="SAPBEXstdData 2 2" xfId="390" xr:uid="{7D84DC55-0693-4A12-A7BB-B74BA4FEA9DA}"/>
    <cellStyle name="SAPBEXstdData 2 2 2" xfId="391" xr:uid="{5BA95D40-DFA9-4BAD-B7C4-8CB817EDC3F9}"/>
    <cellStyle name="SAPBEXstdData 2 3" xfId="392" xr:uid="{E079B7A5-8A97-49CF-BA0D-9BEFEFDC1E9E}"/>
    <cellStyle name="SAPBEXstdData 2 4" xfId="506" xr:uid="{410010DD-DE2F-4655-86BA-836563EC3A95}"/>
    <cellStyle name="SAPBEXstdData 3" xfId="393" xr:uid="{E1A3871E-7AE9-413C-81BB-D1678BBE56FC}"/>
    <cellStyle name="SAPBEXstdData 4" xfId="507" xr:uid="{AF6D160C-9403-4CDF-9357-7B1065189C95}"/>
    <cellStyle name="SAPBEXstdData 5" xfId="508" xr:uid="{A5E18658-167A-4AC8-89D0-12A6991362B9}"/>
    <cellStyle name="SAPBEXstdData 6" xfId="509" xr:uid="{1C27A8C1-7787-4E41-A202-5B8236C77171}"/>
    <cellStyle name="SAPBEXstdDataEmph" xfId="394" xr:uid="{B5FE4324-AA9D-4550-A3B2-C34A8BF39C53}"/>
    <cellStyle name="SAPBEXstdDataEmph 2" xfId="395" xr:uid="{1EEB5C82-C5D6-442E-80D6-24303CC115EA}"/>
    <cellStyle name="SAPBEXstdDataEmph 2 2" xfId="396" xr:uid="{58BF68FC-A32F-4297-8F62-1915041B133A}"/>
    <cellStyle name="SAPBEXstdDataEmph 3" xfId="397" xr:uid="{160E344D-023D-4918-89F6-65956DF6C016}"/>
    <cellStyle name="SAPBEXstdDataEmph 4" xfId="510" xr:uid="{B26C4FF0-8A5E-4BE0-9EA2-9F2A1ED7C9D8}"/>
    <cellStyle name="SAPBEXstdItem" xfId="398" xr:uid="{FAC670A0-9271-43F4-8368-2140C1F541A3}"/>
    <cellStyle name="SAPBEXstdItem 2" xfId="399" xr:uid="{271B2D79-C60B-4F82-9ED4-BED19B8D008D}"/>
    <cellStyle name="SAPBEXstdItem 2 2" xfId="400" xr:uid="{0227C643-2FDE-4FDC-990E-3F3707853177}"/>
    <cellStyle name="SAPBEXstdItem 2 2 2" xfId="401" xr:uid="{7F3D737E-9092-498F-A28E-600FCB8F3E4A}"/>
    <cellStyle name="SAPBEXstdItem 2 3" xfId="402" xr:uid="{BC789B82-5475-48D4-9FE4-49DA3152BB03}"/>
    <cellStyle name="SAPBEXstdItem 2 4" xfId="511" xr:uid="{19C666DB-DC2F-4049-A9A7-DF4F72933F06}"/>
    <cellStyle name="SAPBEXstdItem 3" xfId="403" xr:uid="{0C1880FB-9C3A-49B2-9685-37D140BFCB87}"/>
    <cellStyle name="SAPBEXstdItem 4" xfId="512" xr:uid="{DE97ABEF-9CE0-42CB-8EEA-F9E5EF3B2D58}"/>
    <cellStyle name="SAPBEXstdItem 5" xfId="513" xr:uid="{F2A892C1-36E5-4684-A61C-9732DFFE0478}"/>
    <cellStyle name="SAPBEXstdItem 6" xfId="514" xr:uid="{9E0F1386-DAC3-4C2F-83C0-F72ABC45DEA5}"/>
    <cellStyle name="SAPBEXstdItemX" xfId="404" xr:uid="{6BBDAC9D-BD72-4DF1-98FB-E80BE9B48ED9}"/>
    <cellStyle name="SAPBEXstdItemX 2" xfId="405" xr:uid="{DDCE8F24-DCBF-4156-BAA7-ADEF5FAF18BF}"/>
    <cellStyle name="SAPBEXstdItemX 2 2" xfId="406" xr:uid="{0AC34659-2FCF-4C53-AFD9-8ED609C7D5B2}"/>
    <cellStyle name="SAPBEXstdItemX 3" xfId="407" xr:uid="{59374FD5-44FB-471A-A836-42CAF23CA9B4}"/>
    <cellStyle name="SAPBEXstdItemX 4" xfId="515" xr:uid="{6B98BAA0-A320-4842-9217-46A2B3F9939F}"/>
    <cellStyle name="SAPBEXtitle" xfId="408" xr:uid="{93FD800F-C149-45A8-BE6B-1F6F8309A82A}"/>
    <cellStyle name="SAPBEXtitle 2" xfId="516" xr:uid="{D92C8C4E-6632-4CAE-9D56-1E1C74F13EEC}"/>
    <cellStyle name="SAPBEXtitle 3" xfId="517" xr:uid="{A35F147A-9EAC-4AD1-9FF9-CF2F1C4449F8}"/>
    <cellStyle name="SAPBEXtitle 4" xfId="518" xr:uid="{8213A24C-7DFA-4FD8-BDC2-AB529D1B2810}"/>
    <cellStyle name="SAPBEXunassignedItem" xfId="409" xr:uid="{BA34BB27-A191-4646-9AFE-E364F065E2D7}"/>
    <cellStyle name="SAPBEXundefined" xfId="410" xr:uid="{37DF2EB7-4A96-4594-98E3-CC77B9A646C9}"/>
    <cellStyle name="SAPBEXundefined 2" xfId="411" xr:uid="{366FF55E-94F7-44BE-8B7E-6717A7960B72}"/>
    <cellStyle name="SAPBEXundefined 2 2" xfId="412" xr:uid="{F0399108-70F9-46BB-86E7-37E97B96B672}"/>
    <cellStyle name="SAPBEXundefined 3" xfId="413" xr:uid="{D9570AEA-ACD0-429E-8FD5-86D0C1B00B98}"/>
    <cellStyle name="SAPBEXundefined 4" xfId="519" xr:uid="{31A5CC01-6C8E-4A4D-B28A-0CA4802D77DC}"/>
    <cellStyle name="Sheet Title" xfId="414" xr:uid="{1C15ABBA-E011-4202-9D48-34688DE58F7C}"/>
    <cellStyle name="Total 2" xfId="415" xr:uid="{FA466AB0-B497-4C85-9A5D-B696EA111252}"/>
    <cellStyle name="Total 2 2" xfId="416" xr:uid="{A6AEC430-2F08-452B-BD25-3E6D2DBAC044}"/>
    <cellStyle name="Total 2 3" xfId="520" xr:uid="{7D436C68-8831-423D-94DE-AE65A2EFF9EF}"/>
    <cellStyle name="Total 2 4" xfId="521" xr:uid="{20BD63C1-62FE-4A26-BD5F-94D3D1A7E3AA}"/>
    <cellStyle name="Warning Text 2" xfId="417" xr:uid="{92DF493E-E0A3-4668-8ADC-C49EC6D3454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B26610-AA5C-4A85-97A1-DD165A0B34E5}">
  <dimension ref="A1:AE22"/>
  <sheetViews>
    <sheetView zoomScale="85" zoomScaleNormal="85" workbookViewId="0">
      <pane xSplit="4" ySplit="7" topLeftCell="L8" activePane="bottomRight" state="frozen"/>
      <selection pane="topRight" activeCell="E1" sqref="E1"/>
      <selection pane="bottomLeft" activeCell="A14" sqref="A14"/>
      <selection pane="bottomRight" sqref="A1:A2"/>
    </sheetView>
  </sheetViews>
  <sheetFormatPr defaultColWidth="16.28515625" defaultRowHeight="15"/>
  <cols>
    <col min="1" max="1" width="11.7109375" style="1" customWidth="1"/>
    <col min="2" max="2" width="11.140625" style="1" customWidth="1"/>
    <col min="3" max="3" width="69.28515625" style="1" bestFit="1" customWidth="1"/>
    <col min="4" max="4" width="2.140625" style="1" customWidth="1"/>
    <col min="5" max="5" width="17" style="1" customWidth="1"/>
    <col min="6" max="6" width="2.140625" style="1" customWidth="1"/>
    <col min="7" max="7" width="16.28515625" style="1"/>
    <col min="8" max="8" width="2.140625" style="1" customWidth="1"/>
    <col min="9" max="9" width="16.28515625" style="1"/>
    <col min="10" max="10" width="2.140625" style="1" customWidth="1"/>
    <col min="11" max="11" width="16.28515625" style="1"/>
    <col min="12" max="12" width="2.140625" style="1" customWidth="1"/>
    <col min="13" max="13" width="16.28515625" style="1"/>
    <col min="14" max="14" width="2.140625" style="1" customWidth="1"/>
    <col min="15" max="15" width="16.28515625" style="1"/>
    <col min="16" max="16" width="2.140625" style="1" customWidth="1"/>
    <col min="17" max="17" width="16.28515625" style="1"/>
    <col min="18" max="18" width="2.140625" style="1" customWidth="1"/>
    <col min="19" max="19" width="16.28515625" style="1"/>
    <col min="20" max="20" width="2.140625" style="1" customWidth="1"/>
    <col min="21" max="21" width="16.28515625" style="1"/>
    <col min="22" max="22" width="2.140625" style="1" customWidth="1"/>
    <col min="23" max="23" width="16.28515625" style="1"/>
    <col min="24" max="24" width="2.140625" style="1" customWidth="1"/>
    <col min="25" max="25" width="16.28515625" style="1"/>
    <col min="26" max="26" width="2.140625" style="1" customWidth="1"/>
    <col min="27" max="27" width="16.28515625" style="1"/>
    <col min="28" max="28" width="2.140625" style="1" customWidth="1"/>
    <col min="29" max="29" width="16.28515625" style="1"/>
    <col min="30" max="30" width="2.140625" style="1" customWidth="1"/>
    <col min="31" max="256" width="16.28515625" style="1"/>
    <col min="257" max="257" width="11.7109375" style="1" customWidth="1"/>
    <col min="258" max="258" width="11.140625" style="1" customWidth="1"/>
    <col min="259" max="259" width="30" style="1" customWidth="1"/>
    <col min="260" max="260" width="2.140625" style="1" customWidth="1"/>
    <col min="261" max="261" width="16.28515625" style="1"/>
    <col min="262" max="262" width="2.140625" style="1" customWidth="1"/>
    <col min="263" max="263" width="16.28515625" style="1"/>
    <col min="264" max="264" width="2.140625" style="1" customWidth="1"/>
    <col min="265" max="265" width="16.28515625" style="1"/>
    <col min="266" max="266" width="2.140625" style="1" customWidth="1"/>
    <col min="267" max="267" width="16.28515625" style="1"/>
    <col min="268" max="268" width="2.140625" style="1" customWidth="1"/>
    <col min="269" max="269" width="16.28515625" style="1"/>
    <col min="270" max="270" width="2.140625" style="1" customWidth="1"/>
    <col min="271" max="271" width="16.28515625" style="1"/>
    <col min="272" max="272" width="2.140625" style="1" customWidth="1"/>
    <col min="273" max="273" width="16.28515625" style="1"/>
    <col min="274" max="274" width="2.140625" style="1" customWidth="1"/>
    <col min="275" max="275" width="16.28515625" style="1"/>
    <col min="276" max="276" width="2.140625" style="1" customWidth="1"/>
    <col min="277" max="277" width="16.28515625" style="1"/>
    <col min="278" max="278" width="2.140625" style="1" customWidth="1"/>
    <col min="279" max="279" width="16.28515625" style="1"/>
    <col min="280" max="280" width="2.140625" style="1" customWidth="1"/>
    <col min="281" max="281" width="16.28515625" style="1"/>
    <col min="282" max="282" width="2.140625" style="1" customWidth="1"/>
    <col min="283" max="283" width="16.28515625" style="1"/>
    <col min="284" max="284" width="2.140625" style="1" customWidth="1"/>
    <col min="285" max="285" width="16.28515625" style="1"/>
    <col min="286" max="286" width="2.140625" style="1" customWidth="1"/>
    <col min="287" max="512" width="16.28515625" style="1"/>
    <col min="513" max="513" width="11.7109375" style="1" customWidth="1"/>
    <col min="514" max="514" width="11.140625" style="1" customWidth="1"/>
    <col min="515" max="515" width="30" style="1" customWidth="1"/>
    <col min="516" max="516" width="2.140625" style="1" customWidth="1"/>
    <col min="517" max="517" width="16.28515625" style="1"/>
    <col min="518" max="518" width="2.140625" style="1" customWidth="1"/>
    <col min="519" max="519" width="16.28515625" style="1"/>
    <col min="520" max="520" width="2.140625" style="1" customWidth="1"/>
    <col min="521" max="521" width="16.28515625" style="1"/>
    <col min="522" max="522" width="2.140625" style="1" customWidth="1"/>
    <col min="523" max="523" width="16.28515625" style="1"/>
    <col min="524" max="524" width="2.140625" style="1" customWidth="1"/>
    <col min="525" max="525" width="16.28515625" style="1"/>
    <col min="526" max="526" width="2.140625" style="1" customWidth="1"/>
    <col min="527" max="527" width="16.28515625" style="1"/>
    <col min="528" max="528" width="2.140625" style="1" customWidth="1"/>
    <col min="529" max="529" width="16.28515625" style="1"/>
    <col min="530" max="530" width="2.140625" style="1" customWidth="1"/>
    <col min="531" max="531" width="16.28515625" style="1"/>
    <col min="532" max="532" width="2.140625" style="1" customWidth="1"/>
    <col min="533" max="533" width="16.28515625" style="1"/>
    <col min="534" max="534" width="2.140625" style="1" customWidth="1"/>
    <col min="535" max="535" width="16.28515625" style="1"/>
    <col min="536" max="536" width="2.140625" style="1" customWidth="1"/>
    <col min="537" max="537" width="16.28515625" style="1"/>
    <col min="538" max="538" width="2.140625" style="1" customWidth="1"/>
    <col min="539" max="539" width="16.28515625" style="1"/>
    <col min="540" max="540" width="2.140625" style="1" customWidth="1"/>
    <col min="541" max="541" width="16.28515625" style="1"/>
    <col min="542" max="542" width="2.140625" style="1" customWidth="1"/>
    <col min="543" max="768" width="16.28515625" style="1"/>
    <col min="769" max="769" width="11.7109375" style="1" customWidth="1"/>
    <col min="770" max="770" width="11.140625" style="1" customWidth="1"/>
    <col min="771" max="771" width="30" style="1" customWidth="1"/>
    <col min="772" max="772" width="2.140625" style="1" customWidth="1"/>
    <col min="773" max="773" width="16.28515625" style="1"/>
    <col min="774" max="774" width="2.140625" style="1" customWidth="1"/>
    <col min="775" max="775" width="16.28515625" style="1"/>
    <col min="776" max="776" width="2.140625" style="1" customWidth="1"/>
    <col min="777" max="777" width="16.28515625" style="1"/>
    <col min="778" max="778" width="2.140625" style="1" customWidth="1"/>
    <col min="779" max="779" width="16.28515625" style="1"/>
    <col min="780" max="780" width="2.140625" style="1" customWidth="1"/>
    <col min="781" max="781" width="16.28515625" style="1"/>
    <col min="782" max="782" width="2.140625" style="1" customWidth="1"/>
    <col min="783" max="783" width="16.28515625" style="1"/>
    <col min="784" max="784" width="2.140625" style="1" customWidth="1"/>
    <col min="785" max="785" width="16.28515625" style="1"/>
    <col min="786" max="786" width="2.140625" style="1" customWidth="1"/>
    <col min="787" max="787" width="16.28515625" style="1"/>
    <col min="788" max="788" width="2.140625" style="1" customWidth="1"/>
    <col min="789" max="789" width="16.28515625" style="1"/>
    <col min="790" max="790" width="2.140625" style="1" customWidth="1"/>
    <col min="791" max="791" width="16.28515625" style="1"/>
    <col min="792" max="792" width="2.140625" style="1" customWidth="1"/>
    <col min="793" max="793" width="16.28515625" style="1"/>
    <col min="794" max="794" width="2.140625" style="1" customWidth="1"/>
    <col min="795" max="795" width="16.28515625" style="1"/>
    <col min="796" max="796" width="2.140625" style="1" customWidth="1"/>
    <col min="797" max="797" width="16.28515625" style="1"/>
    <col min="798" max="798" width="2.140625" style="1" customWidth="1"/>
    <col min="799" max="1024" width="16.28515625" style="1"/>
    <col min="1025" max="1025" width="11.7109375" style="1" customWidth="1"/>
    <col min="1026" max="1026" width="11.140625" style="1" customWidth="1"/>
    <col min="1027" max="1027" width="30" style="1" customWidth="1"/>
    <col min="1028" max="1028" width="2.140625" style="1" customWidth="1"/>
    <col min="1029" max="1029" width="16.28515625" style="1"/>
    <col min="1030" max="1030" width="2.140625" style="1" customWidth="1"/>
    <col min="1031" max="1031" width="16.28515625" style="1"/>
    <col min="1032" max="1032" width="2.140625" style="1" customWidth="1"/>
    <col min="1033" max="1033" width="16.28515625" style="1"/>
    <col min="1034" max="1034" width="2.140625" style="1" customWidth="1"/>
    <col min="1035" max="1035" width="16.28515625" style="1"/>
    <col min="1036" max="1036" width="2.140625" style="1" customWidth="1"/>
    <col min="1037" max="1037" width="16.28515625" style="1"/>
    <col min="1038" max="1038" width="2.140625" style="1" customWidth="1"/>
    <col min="1039" max="1039" width="16.28515625" style="1"/>
    <col min="1040" max="1040" width="2.140625" style="1" customWidth="1"/>
    <col min="1041" max="1041" width="16.28515625" style="1"/>
    <col min="1042" max="1042" width="2.140625" style="1" customWidth="1"/>
    <col min="1043" max="1043" width="16.28515625" style="1"/>
    <col min="1044" max="1044" width="2.140625" style="1" customWidth="1"/>
    <col min="1045" max="1045" width="16.28515625" style="1"/>
    <col min="1046" max="1046" width="2.140625" style="1" customWidth="1"/>
    <col min="1047" max="1047" width="16.28515625" style="1"/>
    <col min="1048" max="1048" width="2.140625" style="1" customWidth="1"/>
    <col min="1049" max="1049" width="16.28515625" style="1"/>
    <col min="1050" max="1050" width="2.140625" style="1" customWidth="1"/>
    <col min="1051" max="1051" width="16.28515625" style="1"/>
    <col min="1052" max="1052" width="2.140625" style="1" customWidth="1"/>
    <col min="1053" max="1053" width="16.28515625" style="1"/>
    <col min="1054" max="1054" width="2.140625" style="1" customWidth="1"/>
    <col min="1055" max="1280" width="16.28515625" style="1"/>
    <col min="1281" max="1281" width="11.7109375" style="1" customWidth="1"/>
    <col min="1282" max="1282" width="11.140625" style="1" customWidth="1"/>
    <col min="1283" max="1283" width="30" style="1" customWidth="1"/>
    <col min="1284" max="1284" width="2.140625" style="1" customWidth="1"/>
    <col min="1285" max="1285" width="16.28515625" style="1"/>
    <col min="1286" max="1286" width="2.140625" style="1" customWidth="1"/>
    <col min="1287" max="1287" width="16.28515625" style="1"/>
    <col min="1288" max="1288" width="2.140625" style="1" customWidth="1"/>
    <col min="1289" max="1289" width="16.28515625" style="1"/>
    <col min="1290" max="1290" width="2.140625" style="1" customWidth="1"/>
    <col min="1291" max="1291" width="16.28515625" style="1"/>
    <col min="1292" max="1292" width="2.140625" style="1" customWidth="1"/>
    <col min="1293" max="1293" width="16.28515625" style="1"/>
    <col min="1294" max="1294" width="2.140625" style="1" customWidth="1"/>
    <col min="1295" max="1295" width="16.28515625" style="1"/>
    <col min="1296" max="1296" width="2.140625" style="1" customWidth="1"/>
    <col min="1297" max="1297" width="16.28515625" style="1"/>
    <col min="1298" max="1298" width="2.140625" style="1" customWidth="1"/>
    <col min="1299" max="1299" width="16.28515625" style="1"/>
    <col min="1300" max="1300" width="2.140625" style="1" customWidth="1"/>
    <col min="1301" max="1301" width="16.28515625" style="1"/>
    <col min="1302" max="1302" width="2.140625" style="1" customWidth="1"/>
    <col min="1303" max="1303" width="16.28515625" style="1"/>
    <col min="1304" max="1304" width="2.140625" style="1" customWidth="1"/>
    <col min="1305" max="1305" width="16.28515625" style="1"/>
    <col min="1306" max="1306" width="2.140625" style="1" customWidth="1"/>
    <col min="1307" max="1307" width="16.28515625" style="1"/>
    <col min="1308" max="1308" width="2.140625" style="1" customWidth="1"/>
    <col min="1309" max="1309" width="16.28515625" style="1"/>
    <col min="1310" max="1310" width="2.140625" style="1" customWidth="1"/>
    <col min="1311" max="1536" width="16.28515625" style="1"/>
    <col min="1537" max="1537" width="11.7109375" style="1" customWidth="1"/>
    <col min="1538" max="1538" width="11.140625" style="1" customWidth="1"/>
    <col min="1539" max="1539" width="30" style="1" customWidth="1"/>
    <col min="1540" max="1540" width="2.140625" style="1" customWidth="1"/>
    <col min="1541" max="1541" width="16.28515625" style="1"/>
    <col min="1542" max="1542" width="2.140625" style="1" customWidth="1"/>
    <col min="1543" max="1543" width="16.28515625" style="1"/>
    <col min="1544" max="1544" width="2.140625" style="1" customWidth="1"/>
    <col min="1545" max="1545" width="16.28515625" style="1"/>
    <col min="1546" max="1546" width="2.140625" style="1" customWidth="1"/>
    <col min="1547" max="1547" width="16.28515625" style="1"/>
    <col min="1548" max="1548" width="2.140625" style="1" customWidth="1"/>
    <col min="1549" max="1549" width="16.28515625" style="1"/>
    <col min="1550" max="1550" width="2.140625" style="1" customWidth="1"/>
    <col min="1551" max="1551" width="16.28515625" style="1"/>
    <col min="1552" max="1552" width="2.140625" style="1" customWidth="1"/>
    <col min="1553" max="1553" width="16.28515625" style="1"/>
    <col min="1554" max="1554" width="2.140625" style="1" customWidth="1"/>
    <col min="1555" max="1555" width="16.28515625" style="1"/>
    <col min="1556" max="1556" width="2.140625" style="1" customWidth="1"/>
    <col min="1557" max="1557" width="16.28515625" style="1"/>
    <col min="1558" max="1558" width="2.140625" style="1" customWidth="1"/>
    <col min="1559" max="1559" width="16.28515625" style="1"/>
    <col min="1560" max="1560" width="2.140625" style="1" customWidth="1"/>
    <col min="1561" max="1561" width="16.28515625" style="1"/>
    <col min="1562" max="1562" width="2.140625" style="1" customWidth="1"/>
    <col min="1563" max="1563" width="16.28515625" style="1"/>
    <col min="1564" max="1564" width="2.140625" style="1" customWidth="1"/>
    <col min="1565" max="1565" width="16.28515625" style="1"/>
    <col min="1566" max="1566" width="2.140625" style="1" customWidth="1"/>
    <col min="1567" max="1792" width="16.28515625" style="1"/>
    <col min="1793" max="1793" width="11.7109375" style="1" customWidth="1"/>
    <col min="1794" max="1794" width="11.140625" style="1" customWidth="1"/>
    <col min="1795" max="1795" width="30" style="1" customWidth="1"/>
    <col min="1796" max="1796" width="2.140625" style="1" customWidth="1"/>
    <col min="1797" max="1797" width="16.28515625" style="1"/>
    <col min="1798" max="1798" width="2.140625" style="1" customWidth="1"/>
    <col min="1799" max="1799" width="16.28515625" style="1"/>
    <col min="1800" max="1800" width="2.140625" style="1" customWidth="1"/>
    <col min="1801" max="1801" width="16.28515625" style="1"/>
    <col min="1802" max="1802" width="2.140625" style="1" customWidth="1"/>
    <col min="1803" max="1803" width="16.28515625" style="1"/>
    <col min="1804" max="1804" width="2.140625" style="1" customWidth="1"/>
    <col min="1805" max="1805" width="16.28515625" style="1"/>
    <col min="1806" max="1806" width="2.140625" style="1" customWidth="1"/>
    <col min="1807" max="1807" width="16.28515625" style="1"/>
    <col min="1808" max="1808" width="2.140625" style="1" customWidth="1"/>
    <col min="1809" max="1809" width="16.28515625" style="1"/>
    <col min="1810" max="1810" width="2.140625" style="1" customWidth="1"/>
    <col min="1811" max="1811" width="16.28515625" style="1"/>
    <col min="1812" max="1812" width="2.140625" style="1" customWidth="1"/>
    <col min="1813" max="1813" width="16.28515625" style="1"/>
    <col min="1814" max="1814" width="2.140625" style="1" customWidth="1"/>
    <col min="1815" max="1815" width="16.28515625" style="1"/>
    <col min="1816" max="1816" width="2.140625" style="1" customWidth="1"/>
    <col min="1817" max="1817" width="16.28515625" style="1"/>
    <col min="1818" max="1818" width="2.140625" style="1" customWidth="1"/>
    <col min="1819" max="1819" width="16.28515625" style="1"/>
    <col min="1820" max="1820" width="2.140625" style="1" customWidth="1"/>
    <col min="1821" max="1821" width="16.28515625" style="1"/>
    <col min="1822" max="1822" width="2.140625" style="1" customWidth="1"/>
    <col min="1823" max="2048" width="16.28515625" style="1"/>
    <col min="2049" max="2049" width="11.7109375" style="1" customWidth="1"/>
    <col min="2050" max="2050" width="11.140625" style="1" customWidth="1"/>
    <col min="2051" max="2051" width="30" style="1" customWidth="1"/>
    <col min="2052" max="2052" width="2.140625" style="1" customWidth="1"/>
    <col min="2053" max="2053" width="16.28515625" style="1"/>
    <col min="2054" max="2054" width="2.140625" style="1" customWidth="1"/>
    <col min="2055" max="2055" width="16.28515625" style="1"/>
    <col min="2056" max="2056" width="2.140625" style="1" customWidth="1"/>
    <col min="2057" max="2057" width="16.28515625" style="1"/>
    <col min="2058" max="2058" width="2.140625" style="1" customWidth="1"/>
    <col min="2059" max="2059" width="16.28515625" style="1"/>
    <col min="2060" max="2060" width="2.140625" style="1" customWidth="1"/>
    <col min="2061" max="2061" width="16.28515625" style="1"/>
    <col min="2062" max="2062" width="2.140625" style="1" customWidth="1"/>
    <col min="2063" max="2063" width="16.28515625" style="1"/>
    <col min="2064" max="2064" width="2.140625" style="1" customWidth="1"/>
    <col min="2065" max="2065" width="16.28515625" style="1"/>
    <col min="2066" max="2066" width="2.140625" style="1" customWidth="1"/>
    <col min="2067" max="2067" width="16.28515625" style="1"/>
    <col min="2068" max="2068" width="2.140625" style="1" customWidth="1"/>
    <col min="2069" max="2069" width="16.28515625" style="1"/>
    <col min="2070" max="2070" width="2.140625" style="1" customWidth="1"/>
    <col min="2071" max="2071" width="16.28515625" style="1"/>
    <col min="2072" max="2072" width="2.140625" style="1" customWidth="1"/>
    <col min="2073" max="2073" width="16.28515625" style="1"/>
    <col min="2074" max="2074" width="2.140625" style="1" customWidth="1"/>
    <col min="2075" max="2075" width="16.28515625" style="1"/>
    <col min="2076" max="2076" width="2.140625" style="1" customWidth="1"/>
    <col min="2077" max="2077" width="16.28515625" style="1"/>
    <col min="2078" max="2078" width="2.140625" style="1" customWidth="1"/>
    <col min="2079" max="2304" width="16.28515625" style="1"/>
    <col min="2305" max="2305" width="11.7109375" style="1" customWidth="1"/>
    <col min="2306" max="2306" width="11.140625" style="1" customWidth="1"/>
    <col min="2307" max="2307" width="30" style="1" customWidth="1"/>
    <col min="2308" max="2308" width="2.140625" style="1" customWidth="1"/>
    <col min="2309" max="2309" width="16.28515625" style="1"/>
    <col min="2310" max="2310" width="2.140625" style="1" customWidth="1"/>
    <col min="2311" max="2311" width="16.28515625" style="1"/>
    <col min="2312" max="2312" width="2.140625" style="1" customWidth="1"/>
    <col min="2313" max="2313" width="16.28515625" style="1"/>
    <col min="2314" max="2314" width="2.140625" style="1" customWidth="1"/>
    <col min="2315" max="2315" width="16.28515625" style="1"/>
    <col min="2316" max="2316" width="2.140625" style="1" customWidth="1"/>
    <col min="2317" max="2317" width="16.28515625" style="1"/>
    <col min="2318" max="2318" width="2.140625" style="1" customWidth="1"/>
    <col min="2319" max="2319" width="16.28515625" style="1"/>
    <col min="2320" max="2320" width="2.140625" style="1" customWidth="1"/>
    <col min="2321" max="2321" width="16.28515625" style="1"/>
    <col min="2322" max="2322" width="2.140625" style="1" customWidth="1"/>
    <col min="2323" max="2323" width="16.28515625" style="1"/>
    <col min="2324" max="2324" width="2.140625" style="1" customWidth="1"/>
    <col min="2325" max="2325" width="16.28515625" style="1"/>
    <col min="2326" max="2326" width="2.140625" style="1" customWidth="1"/>
    <col min="2327" max="2327" width="16.28515625" style="1"/>
    <col min="2328" max="2328" width="2.140625" style="1" customWidth="1"/>
    <col min="2329" max="2329" width="16.28515625" style="1"/>
    <col min="2330" max="2330" width="2.140625" style="1" customWidth="1"/>
    <col min="2331" max="2331" width="16.28515625" style="1"/>
    <col min="2332" max="2332" width="2.140625" style="1" customWidth="1"/>
    <col min="2333" max="2333" width="16.28515625" style="1"/>
    <col min="2334" max="2334" width="2.140625" style="1" customWidth="1"/>
    <col min="2335" max="2560" width="16.28515625" style="1"/>
    <col min="2561" max="2561" width="11.7109375" style="1" customWidth="1"/>
    <col min="2562" max="2562" width="11.140625" style="1" customWidth="1"/>
    <col min="2563" max="2563" width="30" style="1" customWidth="1"/>
    <col min="2564" max="2564" width="2.140625" style="1" customWidth="1"/>
    <col min="2565" max="2565" width="16.28515625" style="1"/>
    <col min="2566" max="2566" width="2.140625" style="1" customWidth="1"/>
    <col min="2567" max="2567" width="16.28515625" style="1"/>
    <col min="2568" max="2568" width="2.140625" style="1" customWidth="1"/>
    <col min="2569" max="2569" width="16.28515625" style="1"/>
    <col min="2570" max="2570" width="2.140625" style="1" customWidth="1"/>
    <col min="2571" max="2571" width="16.28515625" style="1"/>
    <col min="2572" max="2572" width="2.140625" style="1" customWidth="1"/>
    <col min="2573" max="2573" width="16.28515625" style="1"/>
    <col min="2574" max="2574" width="2.140625" style="1" customWidth="1"/>
    <col min="2575" max="2575" width="16.28515625" style="1"/>
    <col min="2576" max="2576" width="2.140625" style="1" customWidth="1"/>
    <col min="2577" max="2577" width="16.28515625" style="1"/>
    <col min="2578" max="2578" width="2.140625" style="1" customWidth="1"/>
    <col min="2579" max="2579" width="16.28515625" style="1"/>
    <col min="2580" max="2580" width="2.140625" style="1" customWidth="1"/>
    <col min="2581" max="2581" width="16.28515625" style="1"/>
    <col min="2582" max="2582" width="2.140625" style="1" customWidth="1"/>
    <col min="2583" max="2583" width="16.28515625" style="1"/>
    <col min="2584" max="2584" width="2.140625" style="1" customWidth="1"/>
    <col min="2585" max="2585" width="16.28515625" style="1"/>
    <col min="2586" max="2586" width="2.140625" style="1" customWidth="1"/>
    <col min="2587" max="2587" width="16.28515625" style="1"/>
    <col min="2588" max="2588" width="2.140625" style="1" customWidth="1"/>
    <col min="2589" max="2589" width="16.28515625" style="1"/>
    <col min="2590" max="2590" width="2.140625" style="1" customWidth="1"/>
    <col min="2591" max="2816" width="16.28515625" style="1"/>
    <col min="2817" max="2817" width="11.7109375" style="1" customWidth="1"/>
    <col min="2818" max="2818" width="11.140625" style="1" customWidth="1"/>
    <col min="2819" max="2819" width="30" style="1" customWidth="1"/>
    <col min="2820" max="2820" width="2.140625" style="1" customWidth="1"/>
    <col min="2821" max="2821" width="16.28515625" style="1"/>
    <col min="2822" max="2822" width="2.140625" style="1" customWidth="1"/>
    <col min="2823" max="2823" width="16.28515625" style="1"/>
    <col min="2824" max="2824" width="2.140625" style="1" customWidth="1"/>
    <col min="2825" max="2825" width="16.28515625" style="1"/>
    <col min="2826" max="2826" width="2.140625" style="1" customWidth="1"/>
    <col min="2827" max="2827" width="16.28515625" style="1"/>
    <col min="2828" max="2828" width="2.140625" style="1" customWidth="1"/>
    <col min="2829" max="2829" width="16.28515625" style="1"/>
    <col min="2830" max="2830" width="2.140625" style="1" customWidth="1"/>
    <col min="2831" max="2831" width="16.28515625" style="1"/>
    <col min="2832" max="2832" width="2.140625" style="1" customWidth="1"/>
    <col min="2833" max="2833" width="16.28515625" style="1"/>
    <col min="2834" max="2834" width="2.140625" style="1" customWidth="1"/>
    <col min="2835" max="2835" width="16.28515625" style="1"/>
    <col min="2836" max="2836" width="2.140625" style="1" customWidth="1"/>
    <col min="2837" max="2837" width="16.28515625" style="1"/>
    <col min="2838" max="2838" width="2.140625" style="1" customWidth="1"/>
    <col min="2839" max="2839" width="16.28515625" style="1"/>
    <col min="2840" max="2840" width="2.140625" style="1" customWidth="1"/>
    <col min="2841" max="2841" width="16.28515625" style="1"/>
    <col min="2842" max="2842" width="2.140625" style="1" customWidth="1"/>
    <col min="2843" max="2843" width="16.28515625" style="1"/>
    <col min="2844" max="2844" width="2.140625" style="1" customWidth="1"/>
    <col min="2845" max="2845" width="16.28515625" style="1"/>
    <col min="2846" max="2846" width="2.140625" style="1" customWidth="1"/>
    <col min="2847" max="3072" width="16.28515625" style="1"/>
    <col min="3073" max="3073" width="11.7109375" style="1" customWidth="1"/>
    <col min="3074" max="3074" width="11.140625" style="1" customWidth="1"/>
    <col min="3075" max="3075" width="30" style="1" customWidth="1"/>
    <col min="3076" max="3076" width="2.140625" style="1" customWidth="1"/>
    <col min="3077" max="3077" width="16.28515625" style="1"/>
    <col min="3078" max="3078" width="2.140625" style="1" customWidth="1"/>
    <col min="3079" max="3079" width="16.28515625" style="1"/>
    <col min="3080" max="3080" width="2.140625" style="1" customWidth="1"/>
    <col min="3081" max="3081" width="16.28515625" style="1"/>
    <col min="3082" max="3082" width="2.140625" style="1" customWidth="1"/>
    <col min="3083" max="3083" width="16.28515625" style="1"/>
    <col min="3084" max="3084" width="2.140625" style="1" customWidth="1"/>
    <col min="3085" max="3085" width="16.28515625" style="1"/>
    <col min="3086" max="3086" width="2.140625" style="1" customWidth="1"/>
    <col min="3087" max="3087" width="16.28515625" style="1"/>
    <col min="3088" max="3088" width="2.140625" style="1" customWidth="1"/>
    <col min="3089" max="3089" width="16.28515625" style="1"/>
    <col min="3090" max="3090" width="2.140625" style="1" customWidth="1"/>
    <col min="3091" max="3091" width="16.28515625" style="1"/>
    <col min="3092" max="3092" width="2.140625" style="1" customWidth="1"/>
    <col min="3093" max="3093" width="16.28515625" style="1"/>
    <col min="3094" max="3094" width="2.140625" style="1" customWidth="1"/>
    <col min="3095" max="3095" width="16.28515625" style="1"/>
    <col min="3096" max="3096" width="2.140625" style="1" customWidth="1"/>
    <col min="3097" max="3097" width="16.28515625" style="1"/>
    <col min="3098" max="3098" width="2.140625" style="1" customWidth="1"/>
    <col min="3099" max="3099" width="16.28515625" style="1"/>
    <col min="3100" max="3100" width="2.140625" style="1" customWidth="1"/>
    <col min="3101" max="3101" width="16.28515625" style="1"/>
    <col min="3102" max="3102" width="2.140625" style="1" customWidth="1"/>
    <col min="3103" max="3328" width="16.28515625" style="1"/>
    <col min="3329" max="3329" width="11.7109375" style="1" customWidth="1"/>
    <col min="3330" max="3330" width="11.140625" style="1" customWidth="1"/>
    <col min="3331" max="3331" width="30" style="1" customWidth="1"/>
    <col min="3332" max="3332" width="2.140625" style="1" customWidth="1"/>
    <col min="3333" max="3333" width="16.28515625" style="1"/>
    <col min="3334" max="3334" width="2.140625" style="1" customWidth="1"/>
    <col min="3335" max="3335" width="16.28515625" style="1"/>
    <col min="3336" max="3336" width="2.140625" style="1" customWidth="1"/>
    <col min="3337" max="3337" width="16.28515625" style="1"/>
    <col min="3338" max="3338" width="2.140625" style="1" customWidth="1"/>
    <col min="3339" max="3339" width="16.28515625" style="1"/>
    <col min="3340" max="3340" width="2.140625" style="1" customWidth="1"/>
    <col min="3341" max="3341" width="16.28515625" style="1"/>
    <col min="3342" max="3342" width="2.140625" style="1" customWidth="1"/>
    <col min="3343" max="3343" width="16.28515625" style="1"/>
    <col min="3344" max="3344" width="2.140625" style="1" customWidth="1"/>
    <col min="3345" max="3345" width="16.28515625" style="1"/>
    <col min="3346" max="3346" width="2.140625" style="1" customWidth="1"/>
    <col min="3347" max="3347" width="16.28515625" style="1"/>
    <col min="3348" max="3348" width="2.140625" style="1" customWidth="1"/>
    <col min="3349" max="3349" width="16.28515625" style="1"/>
    <col min="3350" max="3350" width="2.140625" style="1" customWidth="1"/>
    <col min="3351" max="3351" width="16.28515625" style="1"/>
    <col min="3352" max="3352" width="2.140625" style="1" customWidth="1"/>
    <col min="3353" max="3353" width="16.28515625" style="1"/>
    <col min="3354" max="3354" width="2.140625" style="1" customWidth="1"/>
    <col min="3355" max="3355" width="16.28515625" style="1"/>
    <col min="3356" max="3356" width="2.140625" style="1" customWidth="1"/>
    <col min="3357" max="3357" width="16.28515625" style="1"/>
    <col min="3358" max="3358" width="2.140625" style="1" customWidth="1"/>
    <col min="3359" max="3584" width="16.28515625" style="1"/>
    <col min="3585" max="3585" width="11.7109375" style="1" customWidth="1"/>
    <col min="3586" max="3586" width="11.140625" style="1" customWidth="1"/>
    <col min="3587" max="3587" width="30" style="1" customWidth="1"/>
    <col min="3588" max="3588" width="2.140625" style="1" customWidth="1"/>
    <col min="3589" max="3589" width="16.28515625" style="1"/>
    <col min="3590" max="3590" width="2.140625" style="1" customWidth="1"/>
    <col min="3591" max="3591" width="16.28515625" style="1"/>
    <col min="3592" max="3592" width="2.140625" style="1" customWidth="1"/>
    <col min="3593" max="3593" width="16.28515625" style="1"/>
    <col min="3594" max="3594" width="2.140625" style="1" customWidth="1"/>
    <col min="3595" max="3595" width="16.28515625" style="1"/>
    <col min="3596" max="3596" width="2.140625" style="1" customWidth="1"/>
    <col min="3597" max="3597" width="16.28515625" style="1"/>
    <col min="3598" max="3598" width="2.140625" style="1" customWidth="1"/>
    <col min="3599" max="3599" width="16.28515625" style="1"/>
    <col min="3600" max="3600" width="2.140625" style="1" customWidth="1"/>
    <col min="3601" max="3601" width="16.28515625" style="1"/>
    <col min="3602" max="3602" width="2.140625" style="1" customWidth="1"/>
    <col min="3603" max="3603" width="16.28515625" style="1"/>
    <col min="3604" max="3604" width="2.140625" style="1" customWidth="1"/>
    <col min="3605" max="3605" width="16.28515625" style="1"/>
    <col min="3606" max="3606" width="2.140625" style="1" customWidth="1"/>
    <col min="3607" max="3607" width="16.28515625" style="1"/>
    <col min="3608" max="3608" width="2.140625" style="1" customWidth="1"/>
    <col min="3609" max="3609" width="16.28515625" style="1"/>
    <col min="3610" max="3610" width="2.140625" style="1" customWidth="1"/>
    <col min="3611" max="3611" width="16.28515625" style="1"/>
    <col min="3612" max="3612" width="2.140625" style="1" customWidth="1"/>
    <col min="3613" max="3613" width="16.28515625" style="1"/>
    <col min="3614" max="3614" width="2.140625" style="1" customWidth="1"/>
    <col min="3615" max="3840" width="16.28515625" style="1"/>
    <col min="3841" max="3841" width="11.7109375" style="1" customWidth="1"/>
    <col min="3842" max="3842" width="11.140625" style="1" customWidth="1"/>
    <col min="3843" max="3843" width="30" style="1" customWidth="1"/>
    <col min="3844" max="3844" width="2.140625" style="1" customWidth="1"/>
    <col min="3845" max="3845" width="16.28515625" style="1"/>
    <col min="3846" max="3846" width="2.140625" style="1" customWidth="1"/>
    <col min="3847" max="3847" width="16.28515625" style="1"/>
    <col min="3848" max="3848" width="2.140625" style="1" customWidth="1"/>
    <col min="3849" max="3849" width="16.28515625" style="1"/>
    <col min="3850" max="3850" width="2.140625" style="1" customWidth="1"/>
    <col min="3851" max="3851" width="16.28515625" style="1"/>
    <col min="3852" max="3852" width="2.140625" style="1" customWidth="1"/>
    <col min="3853" max="3853" width="16.28515625" style="1"/>
    <col min="3854" max="3854" width="2.140625" style="1" customWidth="1"/>
    <col min="3855" max="3855" width="16.28515625" style="1"/>
    <col min="3856" max="3856" width="2.140625" style="1" customWidth="1"/>
    <col min="3857" max="3857" width="16.28515625" style="1"/>
    <col min="3858" max="3858" width="2.140625" style="1" customWidth="1"/>
    <col min="3859" max="3859" width="16.28515625" style="1"/>
    <col min="3860" max="3860" width="2.140625" style="1" customWidth="1"/>
    <col min="3861" max="3861" width="16.28515625" style="1"/>
    <col min="3862" max="3862" width="2.140625" style="1" customWidth="1"/>
    <col min="3863" max="3863" width="16.28515625" style="1"/>
    <col min="3864" max="3864" width="2.140625" style="1" customWidth="1"/>
    <col min="3865" max="3865" width="16.28515625" style="1"/>
    <col min="3866" max="3866" width="2.140625" style="1" customWidth="1"/>
    <col min="3867" max="3867" width="16.28515625" style="1"/>
    <col min="3868" max="3868" width="2.140625" style="1" customWidth="1"/>
    <col min="3869" max="3869" width="16.28515625" style="1"/>
    <col min="3870" max="3870" width="2.140625" style="1" customWidth="1"/>
    <col min="3871" max="4096" width="16.28515625" style="1"/>
    <col min="4097" max="4097" width="11.7109375" style="1" customWidth="1"/>
    <col min="4098" max="4098" width="11.140625" style="1" customWidth="1"/>
    <col min="4099" max="4099" width="30" style="1" customWidth="1"/>
    <col min="4100" max="4100" width="2.140625" style="1" customWidth="1"/>
    <col min="4101" max="4101" width="16.28515625" style="1"/>
    <col min="4102" max="4102" width="2.140625" style="1" customWidth="1"/>
    <col min="4103" max="4103" width="16.28515625" style="1"/>
    <col min="4104" max="4104" width="2.140625" style="1" customWidth="1"/>
    <col min="4105" max="4105" width="16.28515625" style="1"/>
    <col min="4106" max="4106" width="2.140625" style="1" customWidth="1"/>
    <col min="4107" max="4107" width="16.28515625" style="1"/>
    <col min="4108" max="4108" width="2.140625" style="1" customWidth="1"/>
    <col min="4109" max="4109" width="16.28515625" style="1"/>
    <col min="4110" max="4110" width="2.140625" style="1" customWidth="1"/>
    <col min="4111" max="4111" width="16.28515625" style="1"/>
    <col min="4112" max="4112" width="2.140625" style="1" customWidth="1"/>
    <col min="4113" max="4113" width="16.28515625" style="1"/>
    <col min="4114" max="4114" width="2.140625" style="1" customWidth="1"/>
    <col min="4115" max="4115" width="16.28515625" style="1"/>
    <col min="4116" max="4116" width="2.140625" style="1" customWidth="1"/>
    <col min="4117" max="4117" width="16.28515625" style="1"/>
    <col min="4118" max="4118" width="2.140625" style="1" customWidth="1"/>
    <col min="4119" max="4119" width="16.28515625" style="1"/>
    <col min="4120" max="4120" width="2.140625" style="1" customWidth="1"/>
    <col min="4121" max="4121" width="16.28515625" style="1"/>
    <col min="4122" max="4122" width="2.140625" style="1" customWidth="1"/>
    <col min="4123" max="4123" width="16.28515625" style="1"/>
    <col min="4124" max="4124" width="2.140625" style="1" customWidth="1"/>
    <col min="4125" max="4125" width="16.28515625" style="1"/>
    <col min="4126" max="4126" width="2.140625" style="1" customWidth="1"/>
    <col min="4127" max="4352" width="16.28515625" style="1"/>
    <col min="4353" max="4353" width="11.7109375" style="1" customWidth="1"/>
    <col min="4354" max="4354" width="11.140625" style="1" customWidth="1"/>
    <col min="4355" max="4355" width="30" style="1" customWidth="1"/>
    <col min="4356" max="4356" width="2.140625" style="1" customWidth="1"/>
    <col min="4357" max="4357" width="16.28515625" style="1"/>
    <col min="4358" max="4358" width="2.140625" style="1" customWidth="1"/>
    <col min="4359" max="4359" width="16.28515625" style="1"/>
    <col min="4360" max="4360" width="2.140625" style="1" customWidth="1"/>
    <col min="4361" max="4361" width="16.28515625" style="1"/>
    <col min="4362" max="4362" width="2.140625" style="1" customWidth="1"/>
    <col min="4363" max="4363" width="16.28515625" style="1"/>
    <col min="4364" max="4364" width="2.140625" style="1" customWidth="1"/>
    <col min="4365" max="4365" width="16.28515625" style="1"/>
    <col min="4366" max="4366" width="2.140625" style="1" customWidth="1"/>
    <col min="4367" max="4367" width="16.28515625" style="1"/>
    <col min="4368" max="4368" width="2.140625" style="1" customWidth="1"/>
    <col min="4369" max="4369" width="16.28515625" style="1"/>
    <col min="4370" max="4370" width="2.140625" style="1" customWidth="1"/>
    <col min="4371" max="4371" width="16.28515625" style="1"/>
    <col min="4372" max="4372" width="2.140625" style="1" customWidth="1"/>
    <col min="4373" max="4373" width="16.28515625" style="1"/>
    <col min="4374" max="4374" width="2.140625" style="1" customWidth="1"/>
    <col min="4375" max="4375" width="16.28515625" style="1"/>
    <col min="4376" max="4376" width="2.140625" style="1" customWidth="1"/>
    <col min="4377" max="4377" width="16.28515625" style="1"/>
    <col min="4378" max="4378" width="2.140625" style="1" customWidth="1"/>
    <col min="4379" max="4379" width="16.28515625" style="1"/>
    <col min="4380" max="4380" width="2.140625" style="1" customWidth="1"/>
    <col min="4381" max="4381" width="16.28515625" style="1"/>
    <col min="4382" max="4382" width="2.140625" style="1" customWidth="1"/>
    <col min="4383" max="4608" width="16.28515625" style="1"/>
    <col min="4609" max="4609" width="11.7109375" style="1" customWidth="1"/>
    <col min="4610" max="4610" width="11.140625" style="1" customWidth="1"/>
    <col min="4611" max="4611" width="30" style="1" customWidth="1"/>
    <col min="4612" max="4612" width="2.140625" style="1" customWidth="1"/>
    <col min="4613" max="4613" width="16.28515625" style="1"/>
    <col min="4614" max="4614" width="2.140625" style="1" customWidth="1"/>
    <col min="4615" max="4615" width="16.28515625" style="1"/>
    <col min="4616" max="4616" width="2.140625" style="1" customWidth="1"/>
    <col min="4617" max="4617" width="16.28515625" style="1"/>
    <col min="4618" max="4618" width="2.140625" style="1" customWidth="1"/>
    <col min="4619" max="4619" width="16.28515625" style="1"/>
    <col min="4620" max="4620" width="2.140625" style="1" customWidth="1"/>
    <col min="4621" max="4621" width="16.28515625" style="1"/>
    <col min="4622" max="4622" width="2.140625" style="1" customWidth="1"/>
    <col min="4623" max="4623" width="16.28515625" style="1"/>
    <col min="4624" max="4624" width="2.140625" style="1" customWidth="1"/>
    <col min="4625" max="4625" width="16.28515625" style="1"/>
    <col min="4626" max="4626" width="2.140625" style="1" customWidth="1"/>
    <col min="4627" max="4627" width="16.28515625" style="1"/>
    <col min="4628" max="4628" width="2.140625" style="1" customWidth="1"/>
    <col min="4629" max="4629" width="16.28515625" style="1"/>
    <col min="4630" max="4630" width="2.140625" style="1" customWidth="1"/>
    <col min="4631" max="4631" width="16.28515625" style="1"/>
    <col min="4632" max="4632" width="2.140625" style="1" customWidth="1"/>
    <col min="4633" max="4633" width="16.28515625" style="1"/>
    <col min="4634" max="4634" width="2.140625" style="1" customWidth="1"/>
    <col min="4635" max="4635" width="16.28515625" style="1"/>
    <col min="4636" max="4636" width="2.140625" style="1" customWidth="1"/>
    <col min="4637" max="4637" width="16.28515625" style="1"/>
    <col min="4638" max="4638" width="2.140625" style="1" customWidth="1"/>
    <col min="4639" max="4864" width="16.28515625" style="1"/>
    <col min="4865" max="4865" width="11.7109375" style="1" customWidth="1"/>
    <col min="4866" max="4866" width="11.140625" style="1" customWidth="1"/>
    <col min="4867" max="4867" width="30" style="1" customWidth="1"/>
    <col min="4868" max="4868" width="2.140625" style="1" customWidth="1"/>
    <col min="4869" max="4869" width="16.28515625" style="1"/>
    <col min="4870" max="4870" width="2.140625" style="1" customWidth="1"/>
    <col min="4871" max="4871" width="16.28515625" style="1"/>
    <col min="4872" max="4872" width="2.140625" style="1" customWidth="1"/>
    <col min="4873" max="4873" width="16.28515625" style="1"/>
    <col min="4874" max="4874" width="2.140625" style="1" customWidth="1"/>
    <col min="4875" max="4875" width="16.28515625" style="1"/>
    <col min="4876" max="4876" width="2.140625" style="1" customWidth="1"/>
    <col min="4877" max="4877" width="16.28515625" style="1"/>
    <col min="4878" max="4878" width="2.140625" style="1" customWidth="1"/>
    <col min="4879" max="4879" width="16.28515625" style="1"/>
    <col min="4880" max="4880" width="2.140625" style="1" customWidth="1"/>
    <col min="4881" max="4881" width="16.28515625" style="1"/>
    <col min="4882" max="4882" width="2.140625" style="1" customWidth="1"/>
    <col min="4883" max="4883" width="16.28515625" style="1"/>
    <col min="4884" max="4884" width="2.140625" style="1" customWidth="1"/>
    <col min="4885" max="4885" width="16.28515625" style="1"/>
    <col min="4886" max="4886" width="2.140625" style="1" customWidth="1"/>
    <col min="4887" max="4887" width="16.28515625" style="1"/>
    <col min="4888" max="4888" width="2.140625" style="1" customWidth="1"/>
    <col min="4889" max="4889" width="16.28515625" style="1"/>
    <col min="4890" max="4890" width="2.140625" style="1" customWidth="1"/>
    <col min="4891" max="4891" width="16.28515625" style="1"/>
    <col min="4892" max="4892" width="2.140625" style="1" customWidth="1"/>
    <col min="4893" max="4893" width="16.28515625" style="1"/>
    <col min="4894" max="4894" width="2.140625" style="1" customWidth="1"/>
    <col min="4895" max="5120" width="16.28515625" style="1"/>
    <col min="5121" max="5121" width="11.7109375" style="1" customWidth="1"/>
    <col min="5122" max="5122" width="11.140625" style="1" customWidth="1"/>
    <col min="5123" max="5123" width="30" style="1" customWidth="1"/>
    <col min="5124" max="5124" width="2.140625" style="1" customWidth="1"/>
    <col min="5125" max="5125" width="16.28515625" style="1"/>
    <col min="5126" max="5126" width="2.140625" style="1" customWidth="1"/>
    <col min="5127" max="5127" width="16.28515625" style="1"/>
    <col min="5128" max="5128" width="2.140625" style="1" customWidth="1"/>
    <col min="5129" max="5129" width="16.28515625" style="1"/>
    <col min="5130" max="5130" width="2.140625" style="1" customWidth="1"/>
    <col min="5131" max="5131" width="16.28515625" style="1"/>
    <col min="5132" max="5132" width="2.140625" style="1" customWidth="1"/>
    <col min="5133" max="5133" width="16.28515625" style="1"/>
    <col min="5134" max="5134" width="2.140625" style="1" customWidth="1"/>
    <col min="5135" max="5135" width="16.28515625" style="1"/>
    <col min="5136" max="5136" width="2.140625" style="1" customWidth="1"/>
    <col min="5137" max="5137" width="16.28515625" style="1"/>
    <col min="5138" max="5138" width="2.140625" style="1" customWidth="1"/>
    <col min="5139" max="5139" width="16.28515625" style="1"/>
    <col min="5140" max="5140" width="2.140625" style="1" customWidth="1"/>
    <col min="5141" max="5141" width="16.28515625" style="1"/>
    <col min="5142" max="5142" width="2.140625" style="1" customWidth="1"/>
    <col min="5143" max="5143" width="16.28515625" style="1"/>
    <col min="5144" max="5144" width="2.140625" style="1" customWidth="1"/>
    <col min="5145" max="5145" width="16.28515625" style="1"/>
    <col min="5146" max="5146" width="2.140625" style="1" customWidth="1"/>
    <col min="5147" max="5147" width="16.28515625" style="1"/>
    <col min="5148" max="5148" width="2.140625" style="1" customWidth="1"/>
    <col min="5149" max="5149" width="16.28515625" style="1"/>
    <col min="5150" max="5150" width="2.140625" style="1" customWidth="1"/>
    <col min="5151" max="5376" width="16.28515625" style="1"/>
    <col min="5377" max="5377" width="11.7109375" style="1" customWidth="1"/>
    <col min="5378" max="5378" width="11.140625" style="1" customWidth="1"/>
    <col min="5379" max="5379" width="30" style="1" customWidth="1"/>
    <col min="5380" max="5380" width="2.140625" style="1" customWidth="1"/>
    <col min="5381" max="5381" width="16.28515625" style="1"/>
    <col min="5382" max="5382" width="2.140625" style="1" customWidth="1"/>
    <col min="5383" max="5383" width="16.28515625" style="1"/>
    <col min="5384" max="5384" width="2.140625" style="1" customWidth="1"/>
    <col min="5385" max="5385" width="16.28515625" style="1"/>
    <col min="5386" max="5386" width="2.140625" style="1" customWidth="1"/>
    <col min="5387" max="5387" width="16.28515625" style="1"/>
    <col min="5388" max="5388" width="2.140625" style="1" customWidth="1"/>
    <col min="5389" max="5389" width="16.28515625" style="1"/>
    <col min="5390" max="5390" width="2.140625" style="1" customWidth="1"/>
    <col min="5391" max="5391" width="16.28515625" style="1"/>
    <col min="5392" max="5392" width="2.140625" style="1" customWidth="1"/>
    <col min="5393" max="5393" width="16.28515625" style="1"/>
    <col min="5394" max="5394" width="2.140625" style="1" customWidth="1"/>
    <col min="5395" max="5395" width="16.28515625" style="1"/>
    <col min="5396" max="5396" width="2.140625" style="1" customWidth="1"/>
    <col min="5397" max="5397" width="16.28515625" style="1"/>
    <col min="5398" max="5398" width="2.140625" style="1" customWidth="1"/>
    <col min="5399" max="5399" width="16.28515625" style="1"/>
    <col min="5400" max="5400" width="2.140625" style="1" customWidth="1"/>
    <col min="5401" max="5401" width="16.28515625" style="1"/>
    <col min="5402" max="5402" width="2.140625" style="1" customWidth="1"/>
    <col min="5403" max="5403" width="16.28515625" style="1"/>
    <col min="5404" max="5404" width="2.140625" style="1" customWidth="1"/>
    <col min="5405" max="5405" width="16.28515625" style="1"/>
    <col min="5406" max="5406" width="2.140625" style="1" customWidth="1"/>
    <col min="5407" max="5632" width="16.28515625" style="1"/>
    <col min="5633" max="5633" width="11.7109375" style="1" customWidth="1"/>
    <col min="5634" max="5634" width="11.140625" style="1" customWidth="1"/>
    <col min="5635" max="5635" width="30" style="1" customWidth="1"/>
    <col min="5636" max="5636" width="2.140625" style="1" customWidth="1"/>
    <col min="5637" max="5637" width="16.28515625" style="1"/>
    <col min="5638" max="5638" width="2.140625" style="1" customWidth="1"/>
    <col min="5639" max="5639" width="16.28515625" style="1"/>
    <col min="5640" max="5640" width="2.140625" style="1" customWidth="1"/>
    <col min="5641" max="5641" width="16.28515625" style="1"/>
    <col min="5642" max="5642" width="2.140625" style="1" customWidth="1"/>
    <col min="5643" max="5643" width="16.28515625" style="1"/>
    <col min="5644" max="5644" width="2.140625" style="1" customWidth="1"/>
    <col min="5645" max="5645" width="16.28515625" style="1"/>
    <col min="5646" max="5646" width="2.140625" style="1" customWidth="1"/>
    <col min="5647" max="5647" width="16.28515625" style="1"/>
    <col min="5648" max="5648" width="2.140625" style="1" customWidth="1"/>
    <col min="5649" max="5649" width="16.28515625" style="1"/>
    <col min="5650" max="5650" width="2.140625" style="1" customWidth="1"/>
    <col min="5651" max="5651" width="16.28515625" style="1"/>
    <col min="5652" max="5652" width="2.140625" style="1" customWidth="1"/>
    <col min="5653" max="5653" width="16.28515625" style="1"/>
    <col min="5654" max="5654" width="2.140625" style="1" customWidth="1"/>
    <col min="5655" max="5655" width="16.28515625" style="1"/>
    <col min="5656" max="5656" width="2.140625" style="1" customWidth="1"/>
    <col min="5657" max="5657" width="16.28515625" style="1"/>
    <col min="5658" max="5658" width="2.140625" style="1" customWidth="1"/>
    <col min="5659" max="5659" width="16.28515625" style="1"/>
    <col min="5660" max="5660" width="2.140625" style="1" customWidth="1"/>
    <col min="5661" max="5661" width="16.28515625" style="1"/>
    <col min="5662" max="5662" width="2.140625" style="1" customWidth="1"/>
    <col min="5663" max="5888" width="16.28515625" style="1"/>
    <col min="5889" max="5889" width="11.7109375" style="1" customWidth="1"/>
    <col min="5890" max="5890" width="11.140625" style="1" customWidth="1"/>
    <col min="5891" max="5891" width="30" style="1" customWidth="1"/>
    <col min="5892" max="5892" width="2.140625" style="1" customWidth="1"/>
    <col min="5893" max="5893" width="16.28515625" style="1"/>
    <col min="5894" max="5894" width="2.140625" style="1" customWidth="1"/>
    <col min="5895" max="5895" width="16.28515625" style="1"/>
    <col min="5896" max="5896" width="2.140625" style="1" customWidth="1"/>
    <col min="5897" max="5897" width="16.28515625" style="1"/>
    <col min="5898" max="5898" width="2.140625" style="1" customWidth="1"/>
    <col min="5899" max="5899" width="16.28515625" style="1"/>
    <col min="5900" max="5900" width="2.140625" style="1" customWidth="1"/>
    <col min="5901" max="5901" width="16.28515625" style="1"/>
    <col min="5902" max="5902" width="2.140625" style="1" customWidth="1"/>
    <col min="5903" max="5903" width="16.28515625" style="1"/>
    <col min="5904" max="5904" width="2.140625" style="1" customWidth="1"/>
    <col min="5905" max="5905" width="16.28515625" style="1"/>
    <col min="5906" max="5906" width="2.140625" style="1" customWidth="1"/>
    <col min="5907" max="5907" width="16.28515625" style="1"/>
    <col min="5908" max="5908" width="2.140625" style="1" customWidth="1"/>
    <col min="5909" max="5909" width="16.28515625" style="1"/>
    <col min="5910" max="5910" width="2.140625" style="1" customWidth="1"/>
    <col min="5911" max="5911" width="16.28515625" style="1"/>
    <col min="5912" max="5912" width="2.140625" style="1" customWidth="1"/>
    <col min="5913" max="5913" width="16.28515625" style="1"/>
    <col min="5914" max="5914" width="2.140625" style="1" customWidth="1"/>
    <col min="5915" max="5915" width="16.28515625" style="1"/>
    <col min="5916" max="5916" width="2.140625" style="1" customWidth="1"/>
    <col min="5917" max="5917" width="16.28515625" style="1"/>
    <col min="5918" max="5918" width="2.140625" style="1" customWidth="1"/>
    <col min="5919" max="6144" width="16.28515625" style="1"/>
    <col min="6145" max="6145" width="11.7109375" style="1" customWidth="1"/>
    <col min="6146" max="6146" width="11.140625" style="1" customWidth="1"/>
    <col min="6147" max="6147" width="30" style="1" customWidth="1"/>
    <col min="6148" max="6148" width="2.140625" style="1" customWidth="1"/>
    <col min="6149" max="6149" width="16.28515625" style="1"/>
    <col min="6150" max="6150" width="2.140625" style="1" customWidth="1"/>
    <col min="6151" max="6151" width="16.28515625" style="1"/>
    <col min="6152" max="6152" width="2.140625" style="1" customWidth="1"/>
    <col min="6153" max="6153" width="16.28515625" style="1"/>
    <col min="6154" max="6154" width="2.140625" style="1" customWidth="1"/>
    <col min="6155" max="6155" width="16.28515625" style="1"/>
    <col min="6156" max="6156" width="2.140625" style="1" customWidth="1"/>
    <col min="6157" max="6157" width="16.28515625" style="1"/>
    <col min="6158" max="6158" width="2.140625" style="1" customWidth="1"/>
    <col min="6159" max="6159" width="16.28515625" style="1"/>
    <col min="6160" max="6160" width="2.140625" style="1" customWidth="1"/>
    <col min="6161" max="6161" width="16.28515625" style="1"/>
    <col min="6162" max="6162" width="2.140625" style="1" customWidth="1"/>
    <col min="6163" max="6163" width="16.28515625" style="1"/>
    <col min="6164" max="6164" width="2.140625" style="1" customWidth="1"/>
    <col min="6165" max="6165" width="16.28515625" style="1"/>
    <col min="6166" max="6166" width="2.140625" style="1" customWidth="1"/>
    <col min="6167" max="6167" width="16.28515625" style="1"/>
    <col min="6168" max="6168" width="2.140625" style="1" customWidth="1"/>
    <col min="6169" max="6169" width="16.28515625" style="1"/>
    <col min="6170" max="6170" width="2.140625" style="1" customWidth="1"/>
    <col min="6171" max="6171" width="16.28515625" style="1"/>
    <col min="6172" max="6172" width="2.140625" style="1" customWidth="1"/>
    <col min="6173" max="6173" width="16.28515625" style="1"/>
    <col min="6174" max="6174" width="2.140625" style="1" customWidth="1"/>
    <col min="6175" max="6400" width="16.28515625" style="1"/>
    <col min="6401" max="6401" width="11.7109375" style="1" customWidth="1"/>
    <col min="6402" max="6402" width="11.140625" style="1" customWidth="1"/>
    <col min="6403" max="6403" width="30" style="1" customWidth="1"/>
    <col min="6404" max="6404" width="2.140625" style="1" customWidth="1"/>
    <col min="6405" max="6405" width="16.28515625" style="1"/>
    <col min="6406" max="6406" width="2.140625" style="1" customWidth="1"/>
    <col min="6407" max="6407" width="16.28515625" style="1"/>
    <col min="6408" max="6408" width="2.140625" style="1" customWidth="1"/>
    <col min="6409" max="6409" width="16.28515625" style="1"/>
    <col min="6410" max="6410" width="2.140625" style="1" customWidth="1"/>
    <col min="6411" max="6411" width="16.28515625" style="1"/>
    <col min="6412" max="6412" width="2.140625" style="1" customWidth="1"/>
    <col min="6413" max="6413" width="16.28515625" style="1"/>
    <col min="6414" max="6414" width="2.140625" style="1" customWidth="1"/>
    <col min="6415" max="6415" width="16.28515625" style="1"/>
    <col min="6416" max="6416" width="2.140625" style="1" customWidth="1"/>
    <col min="6417" max="6417" width="16.28515625" style="1"/>
    <col min="6418" max="6418" width="2.140625" style="1" customWidth="1"/>
    <col min="6419" max="6419" width="16.28515625" style="1"/>
    <col min="6420" max="6420" width="2.140625" style="1" customWidth="1"/>
    <col min="6421" max="6421" width="16.28515625" style="1"/>
    <col min="6422" max="6422" width="2.140625" style="1" customWidth="1"/>
    <col min="6423" max="6423" width="16.28515625" style="1"/>
    <col min="6424" max="6424" width="2.140625" style="1" customWidth="1"/>
    <col min="6425" max="6425" width="16.28515625" style="1"/>
    <col min="6426" max="6426" width="2.140625" style="1" customWidth="1"/>
    <col min="6427" max="6427" width="16.28515625" style="1"/>
    <col min="6428" max="6428" width="2.140625" style="1" customWidth="1"/>
    <col min="6429" max="6429" width="16.28515625" style="1"/>
    <col min="6430" max="6430" width="2.140625" style="1" customWidth="1"/>
    <col min="6431" max="6656" width="16.28515625" style="1"/>
    <col min="6657" max="6657" width="11.7109375" style="1" customWidth="1"/>
    <col min="6658" max="6658" width="11.140625" style="1" customWidth="1"/>
    <col min="6659" max="6659" width="30" style="1" customWidth="1"/>
    <col min="6660" max="6660" width="2.140625" style="1" customWidth="1"/>
    <col min="6661" max="6661" width="16.28515625" style="1"/>
    <col min="6662" max="6662" width="2.140625" style="1" customWidth="1"/>
    <col min="6663" max="6663" width="16.28515625" style="1"/>
    <col min="6664" max="6664" width="2.140625" style="1" customWidth="1"/>
    <col min="6665" max="6665" width="16.28515625" style="1"/>
    <col min="6666" max="6666" width="2.140625" style="1" customWidth="1"/>
    <col min="6667" max="6667" width="16.28515625" style="1"/>
    <col min="6668" max="6668" width="2.140625" style="1" customWidth="1"/>
    <col min="6669" max="6669" width="16.28515625" style="1"/>
    <col min="6670" max="6670" width="2.140625" style="1" customWidth="1"/>
    <col min="6671" max="6671" width="16.28515625" style="1"/>
    <col min="6672" max="6672" width="2.140625" style="1" customWidth="1"/>
    <col min="6673" max="6673" width="16.28515625" style="1"/>
    <col min="6674" max="6674" width="2.140625" style="1" customWidth="1"/>
    <col min="6675" max="6675" width="16.28515625" style="1"/>
    <col min="6676" max="6676" width="2.140625" style="1" customWidth="1"/>
    <col min="6677" max="6677" width="16.28515625" style="1"/>
    <col min="6678" max="6678" width="2.140625" style="1" customWidth="1"/>
    <col min="6679" max="6679" width="16.28515625" style="1"/>
    <col min="6680" max="6680" width="2.140625" style="1" customWidth="1"/>
    <col min="6681" max="6681" width="16.28515625" style="1"/>
    <col min="6682" max="6682" width="2.140625" style="1" customWidth="1"/>
    <col min="6683" max="6683" width="16.28515625" style="1"/>
    <col min="6684" max="6684" width="2.140625" style="1" customWidth="1"/>
    <col min="6685" max="6685" width="16.28515625" style="1"/>
    <col min="6686" max="6686" width="2.140625" style="1" customWidth="1"/>
    <col min="6687" max="6912" width="16.28515625" style="1"/>
    <col min="6913" max="6913" width="11.7109375" style="1" customWidth="1"/>
    <col min="6914" max="6914" width="11.140625" style="1" customWidth="1"/>
    <col min="6915" max="6915" width="30" style="1" customWidth="1"/>
    <col min="6916" max="6916" width="2.140625" style="1" customWidth="1"/>
    <col min="6917" max="6917" width="16.28515625" style="1"/>
    <col min="6918" max="6918" width="2.140625" style="1" customWidth="1"/>
    <col min="6919" max="6919" width="16.28515625" style="1"/>
    <col min="6920" max="6920" width="2.140625" style="1" customWidth="1"/>
    <col min="6921" max="6921" width="16.28515625" style="1"/>
    <col min="6922" max="6922" width="2.140625" style="1" customWidth="1"/>
    <col min="6923" max="6923" width="16.28515625" style="1"/>
    <col min="6924" max="6924" width="2.140625" style="1" customWidth="1"/>
    <col min="6925" max="6925" width="16.28515625" style="1"/>
    <col min="6926" max="6926" width="2.140625" style="1" customWidth="1"/>
    <col min="6927" max="6927" width="16.28515625" style="1"/>
    <col min="6928" max="6928" width="2.140625" style="1" customWidth="1"/>
    <col min="6929" max="6929" width="16.28515625" style="1"/>
    <col min="6930" max="6930" width="2.140625" style="1" customWidth="1"/>
    <col min="6931" max="6931" width="16.28515625" style="1"/>
    <col min="6932" max="6932" width="2.140625" style="1" customWidth="1"/>
    <col min="6933" max="6933" width="16.28515625" style="1"/>
    <col min="6934" max="6934" width="2.140625" style="1" customWidth="1"/>
    <col min="6935" max="6935" width="16.28515625" style="1"/>
    <col min="6936" max="6936" width="2.140625" style="1" customWidth="1"/>
    <col min="6937" max="6937" width="16.28515625" style="1"/>
    <col min="6938" max="6938" width="2.140625" style="1" customWidth="1"/>
    <col min="6939" max="6939" width="16.28515625" style="1"/>
    <col min="6940" max="6940" width="2.140625" style="1" customWidth="1"/>
    <col min="6941" max="6941" width="16.28515625" style="1"/>
    <col min="6942" max="6942" width="2.140625" style="1" customWidth="1"/>
    <col min="6943" max="7168" width="16.28515625" style="1"/>
    <col min="7169" max="7169" width="11.7109375" style="1" customWidth="1"/>
    <col min="7170" max="7170" width="11.140625" style="1" customWidth="1"/>
    <col min="7171" max="7171" width="30" style="1" customWidth="1"/>
    <col min="7172" max="7172" width="2.140625" style="1" customWidth="1"/>
    <col min="7173" max="7173" width="16.28515625" style="1"/>
    <col min="7174" max="7174" width="2.140625" style="1" customWidth="1"/>
    <col min="7175" max="7175" width="16.28515625" style="1"/>
    <col min="7176" max="7176" width="2.140625" style="1" customWidth="1"/>
    <col min="7177" max="7177" width="16.28515625" style="1"/>
    <col min="7178" max="7178" width="2.140625" style="1" customWidth="1"/>
    <col min="7179" max="7179" width="16.28515625" style="1"/>
    <col min="7180" max="7180" width="2.140625" style="1" customWidth="1"/>
    <col min="7181" max="7181" width="16.28515625" style="1"/>
    <col min="7182" max="7182" width="2.140625" style="1" customWidth="1"/>
    <col min="7183" max="7183" width="16.28515625" style="1"/>
    <col min="7184" max="7184" width="2.140625" style="1" customWidth="1"/>
    <col min="7185" max="7185" width="16.28515625" style="1"/>
    <col min="7186" max="7186" width="2.140625" style="1" customWidth="1"/>
    <col min="7187" max="7187" width="16.28515625" style="1"/>
    <col min="7188" max="7188" width="2.140625" style="1" customWidth="1"/>
    <col min="7189" max="7189" width="16.28515625" style="1"/>
    <col min="7190" max="7190" width="2.140625" style="1" customWidth="1"/>
    <col min="7191" max="7191" width="16.28515625" style="1"/>
    <col min="7192" max="7192" width="2.140625" style="1" customWidth="1"/>
    <col min="7193" max="7193" width="16.28515625" style="1"/>
    <col min="7194" max="7194" width="2.140625" style="1" customWidth="1"/>
    <col min="7195" max="7195" width="16.28515625" style="1"/>
    <col min="7196" max="7196" width="2.140625" style="1" customWidth="1"/>
    <col min="7197" max="7197" width="16.28515625" style="1"/>
    <col min="7198" max="7198" width="2.140625" style="1" customWidth="1"/>
    <col min="7199" max="7424" width="16.28515625" style="1"/>
    <col min="7425" max="7425" width="11.7109375" style="1" customWidth="1"/>
    <col min="7426" max="7426" width="11.140625" style="1" customWidth="1"/>
    <col min="7427" max="7427" width="30" style="1" customWidth="1"/>
    <col min="7428" max="7428" width="2.140625" style="1" customWidth="1"/>
    <col min="7429" max="7429" width="16.28515625" style="1"/>
    <col min="7430" max="7430" width="2.140625" style="1" customWidth="1"/>
    <col min="7431" max="7431" width="16.28515625" style="1"/>
    <col min="7432" max="7432" width="2.140625" style="1" customWidth="1"/>
    <col min="7433" max="7433" width="16.28515625" style="1"/>
    <col min="7434" max="7434" width="2.140625" style="1" customWidth="1"/>
    <col min="7435" max="7435" width="16.28515625" style="1"/>
    <col min="7436" max="7436" width="2.140625" style="1" customWidth="1"/>
    <col min="7437" max="7437" width="16.28515625" style="1"/>
    <col min="7438" max="7438" width="2.140625" style="1" customWidth="1"/>
    <col min="7439" max="7439" width="16.28515625" style="1"/>
    <col min="7440" max="7440" width="2.140625" style="1" customWidth="1"/>
    <col min="7441" max="7441" width="16.28515625" style="1"/>
    <col min="7442" max="7442" width="2.140625" style="1" customWidth="1"/>
    <col min="7443" max="7443" width="16.28515625" style="1"/>
    <col min="7444" max="7444" width="2.140625" style="1" customWidth="1"/>
    <col min="7445" max="7445" width="16.28515625" style="1"/>
    <col min="7446" max="7446" width="2.140625" style="1" customWidth="1"/>
    <col min="7447" max="7447" width="16.28515625" style="1"/>
    <col min="7448" max="7448" width="2.140625" style="1" customWidth="1"/>
    <col min="7449" max="7449" width="16.28515625" style="1"/>
    <col min="7450" max="7450" width="2.140625" style="1" customWidth="1"/>
    <col min="7451" max="7451" width="16.28515625" style="1"/>
    <col min="7452" max="7452" width="2.140625" style="1" customWidth="1"/>
    <col min="7453" max="7453" width="16.28515625" style="1"/>
    <col min="7454" max="7454" width="2.140625" style="1" customWidth="1"/>
    <col min="7455" max="7680" width="16.28515625" style="1"/>
    <col min="7681" max="7681" width="11.7109375" style="1" customWidth="1"/>
    <col min="7682" max="7682" width="11.140625" style="1" customWidth="1"/>
    <col min="7683" max="7683" width="30" style="1" customWidth="1"/>
    <col min="7684" max="7684" width="2.140625" style="1" customWidth="1"/>
    <col min="7685" max="7685" width="16.28515625" style="1"/>
    <col min="7686" max="7686" width="2.140625" style="1" customWidth="1"/>
    <col min="7687" max="7687" width="16.28515625" style="1"/>
    <col min="7688" max="7688" width="2.140625" style="1" customWidth="1"/>
    <col min="7689" max="7689" width="16.28515625" style="1"/>
    <col min="7690" max="7690" width="2.140625" style="1" customWidth="1"/>
    <col min="7691" max="7691" width="16.28515625" style="1"/>
    <col min="7692" max="7692" width="2.140625" style="1" customWidth="1"/>
    <col min="7693" max="7693" width="16.28515625" style="1"/>
    <col min="7694" max="7694" width="2.140625" style="1" customWidth="1"/>
    <col min="7695" max="7695" width="16.28515625" style="1"/>
    <col min="7696" max="7696" width="2.140625" style="1" customWidth="1"/>
    <col min="7697" max="7697" width="16.28515625" style="1"/>
    <col min="7698" max="7698" width="2.140625" style="1" customWidth="1"/>
    <col min="7699" max="7699" width="16.28515625" style="1"/>
    <col min="7700" max="7700" width="2.140625" style="1" customWidth="1"/>
    <col min="7701" max="7701" width="16.28515625" style="1"/>
    <col min="7702" max="7702" width="2.140625" style="1" customWidth="1"/>
    <col min="7703" max="7703" width="16.28515625" style="1"/>
    <col min="7704" max="7704" width="2.140625" style="1" customWidth="1"/>
    <col min="7705" max="7705" width="16.28515625" style="1"/>
    <col min="7706" max="7706" width="2.140625" style="1" customWidth="1"/>
    <col min="7707" max="7707" width="16.28515625" style="1"/>
    <col min="7708" max="7708" width="2.140625" style="1" customWidth="1"/>
    <col min="7709" max="7709" width="16.28515625" style="1"/>
    <col min="7710" max="7710" width="2.140625" style="1" customWidth="1"/>
    <col min="7711" max="7936" width="16.28515625" style="1"/>
    <col min="7937" max="7937" width="11.7109375" style="1" customWidth="1"/>
    <col min="7938" max="7938" width="11.140625" style="1" customWidth="1"/>
    <col min="7939" max="7939" width="30" style="1" customWidth="1"/>
    <col min="7940" max="7940" width="2.140625" style="1" customWidth="1"/>
    <col min="7941" max="7941" width="16.28515625" style="1"/>
    <col min="7942" max="7942" width="2.140625" style="1" customWidth="1"/>
    <col min="7943" max="7943" width="16.28515625" style="1"/>
    <col min="7944" max="7944" width="2.140625" style="1" customWidth="1"/>
    <col min="7945" max="7945" width="16.28515625" style="1"/>
    <col min="7946" max="7946" width="2.140625" style="1" customWidth="1"/>
    <col min="7947" max="7947" width="16.28515625" style="1"/>
    <col min="7948" max="7948" width="2.140625" style="1" customWidth="1"/>
    <col min="7949" max="7949" width="16.28515625" style="1"/>
    <col min="7950" max="7950" width="2.140625" style="1" customWidth="1"/>
    <col min="7951" max="7951" width="16.28515625" style="1"/>
    <col min="7952" max="7952" width="2.140625" style="1" customWidth="1"/>
    <col min="7953" max="7953" width="16.28515625" style="1"/>
    <col min="7954" max="7954" width="2.140625" style="1" customWidth="1"/>
    <col min="7955" max="7955" width="16.28515625" style="1"/>
    <col min="7956" max="7956" width="2.140625" style="1" customWidth="1"/>
    <col min="7957" max="7957" width="16.28515625" style="1"/>
    <col min="7958" max="7958" width="2.140625" style="1" customWidth="1"/>
    <col min="7959" max="7959" width="16.28515625" style="1"/>
    <col min="7960" max="7960" width="2.140625" style="1" customWidth="1"/>
    <col min="7961" max="7961" width="16.28515625" style="1"/>
    <col min="7962" max="7962" width="2.140625" style="1" customWidth="1"/>
    <col min="7963" max="7963" width="16.28515625" style="1"/>
    <col min="7964" max="7964" width="2.140625" style="1" customWidth="1"/>
    <col min="7965" max="7965" width="16.28515625" style="1"/>
    <col min="7966" max="7966" width="2.140625" style="1" customWidth="1"/>
    <col min="7967" max="8192" width="16.28515625" style="1"/>
    <col min="8193" max="8193" width="11.7109375" style="1" customWidth="1"/>
    <col min="8194" max="8194" width="11.140625" style="1" customWidth="1"/>
    <col min="8195" max="8195" width="30" style="1" customWidth="1"/>
    <col min="8196" max="8196" width="2.140625" style="1" customWidth="1"/>
    <col min="8197" max="8197" width="16.28515625" style="1"/>
    <col min="8198" max="8198" width="2.140625" style="1" customWidth="1"/>
    <col min="8199" max="8199" width="16.28515625" style="1"/>
    <col min="8200" max="8200" width="2.140625" style="1" customWidth="1"/>
    <col min="8201" max="8201" width="16.28515625" style="1"/>
    <col min="8202" max="8202" width="2.140625" style="1" customWidth="1"/>
    <col min="8203" max="8203" width="16.28515625" style="1"/>
    <col min="8204" max="8204" width="2.140625" style="1" customWidth="1"/>
    <col min="8205" max="8205" width="16.28515625" style="1"/>
    <col min="8206" max="8206" width="2.140625" style="1" customWidth="1"/>
    <col min="8207" max="8207" width="16.28515625" style="1"/>
    <col min="8208" max="8208" width="2.140625" style="1" customWidth="1"/>
    <col min="8209" max="8209" width="16.28515625" style="1"/>
    <col min="8210" max="8210" width="2.140625" style="1" customWidth="1"/>
    <col min="8211" max="8211" width="16.28515625" style="1"/>
    <col min="8212" max="8212" width="2.140625" style="1" customWidth="1"/>
    <col min="8213" max="8213" width="16.28515625" style="1"/>
    <col min="8214" max="8214" width="2.140625" style="1" customWidth="1"/>
    <col min="8215" max="8215" width="16.28515625" style="1"/>
    <col min="8216" max="8216" width="2.140625" style="1" customWidth="1"/>
    <col min="8217" max="8217" width="16.28515625" style="1"/>
    <col min="8218" max="8218" width="2.140625" style="1" customWidth="1"/>
    <col min="8219" max="8219" width="16.28515625" style="1"/>
    <col min="8220" max="8220" width="2.140625" style="1" customWidth="1"/>
    <col min="8221" max="8221" width="16.28515625" style="1"/>
    <col min="8222" max="8222" width="2.140625" style="1" customWidth="1"/>
    <col min="8223" max="8448" width="16.28515625" style="1"/>
    <col min="8449" max="8449" width="11.7109375" style="1" customWidth="1"/>
    <col min="8450" max="8450" width="11.140625" style="1" customWidth="1"/>
    <col min="8451" max="8451" width="30" style="1" customWidth="1"/>
    <col min="8452" max="8452" width="2.140625" style="1" customWidth="1"/>
    <col min="8453" max="8453" width="16.28515625" style="1"/>
    <col min="8454" max="8454" width="2.140625" style="1" customWidth="1"/>
    <col min="8455" max="8455" width="16.28515625" style="1"/>
    <col min="8456" max="8456" width="2.140625" style="1" customWidth="1"/>
    <col min="8457" max="8457" width="16.28515625" style="1"/>
    <col min="8458" max="8458" width="2.140625" style="1" customWidth="1"/>
    <col min="8459" max="8459" width="16.28515625" style="1"/>
    <col min="8460" max="8460" width="2.140625" style="1" customWidth="1"/>
    <col min="8461" max="8461" width="16.28515625" style="1"/>
    <col min="8462" max="8462" width="2.140625" style="1" customWidth="1"/>
    <col min="8463" max="8463" width="16.28515625" style="1"/>
    <col min="8464" max="8464" width="2.140625" style="1" customWidth="1"/>
    <col min="8465" max="8465" width="16.28515625" style="1"/>
    <col min="8466" max="8466" width="2.140625" style="1" customWidth="1"/>
    <col min="8467" max="8467" width="16.28515625" style="1"/>
    <col min="8468" max="8468" width="2.140625" style="1" customWidth="1"/>
    <col min="8469" max="8469" width="16.28515625" style="1"/>
    <col min="8470" max="8470" width="2.140625" style="1" customWidth="1"/>
    <col min="8471" max="8471" width="16.28515625" style="1"/>
    <col min="8472" max="8472" width="2.140625" style="1" customWidth="1"/>
    <col min="8473" max="8473" width="16.28515625" style="1"/>
    <col min="8474" max="8474" width="2.140625" style="1" customWidth="1"/>
    <col min="8475" max="8475" width="16.28515625" style="1"/>
    <col min="8476" max="8476" width="2.140625" style="1" customWidth="1"/>
    <col min="8477" max="8477" width="16.28515625" style="1"/>
    <col min="8478" max="8478" width="2.140625" style="1" customWidth="1"/>
    <col min="8479" max="8704" width="16.28515625" style="1"/>
    <col min="8705" max="8705" width="11.7109375" style="1" customWidth="1"/>
    <col min="8706" max="8706" width="11.140625" style="1" customWidth="1"/>
    <col min="8707" max="8707" width="30" style="1" customWidth="1"/>
    <col min="8708" max="8708" width="2.140625" style="1" customWidth="1"/>
    <col min="8709" max="8709" width="16.28515625" style="1"/>
    <col min="8710" max="8710" width="2.140625" style="1" customWidth="1"/>
    <col min="8711" max="8711" width="16.28515625" style="1"/>
    <col min="8712" max="8712" width="2.140625" style="1" customWidth="1"/>
    <col min="8713" max="8713" width="16.28515625" style="1"/>
    <col min="8714" max="8714" width="2.140625" style="1" customWidth="1"/>
    <col min="8715" max="8715" width="16.28515625" style="1"/>
    <col min="8716" max="8716" width="2.140625" style="1" customWidth="1"/>
    <col min="8717" max="8717" width="16.28515625" style="1"/>
    <col min="8718" max="8718" width="2.140625" style="1" customWidth="1"/>
    <col min="8719" max="8719" width="16.28515625" style="1"/>
    <col min="8720" max="8720" width="2.140625" style="1" customWidth="1"/>
    <col min="8721" max="8721" width="16.28515625" style="1"/>
    <col min="8722" max="8722" width="2.140625" style="1" customWidth="1"/>
    <col min="8723" max="8723" width="16.28515625" style="1"/>
    <col min="8724" max="8724" width="2.140625" style="1" customWidth="1"/>
    <col min="8725" max="8725" width="16.28515625" style="1"/>
    <col min="8726" max="8726" width="2.140625" style="1" customWidth="1"/>
    <col min="8727" max="8727" width="16.28515625" style="1"/>
    <col min="8728" max="8728" width="2.140625" style="1" customWidth="1"/>
    <col min="8729" max="8729" width="16.28515625" style="1"/>
    <col min="8730" max="8730" width="2.140625" style="1" customWidth="1"/>
    <col min="8731" max="8731" width="16.28515625" style="1"/>
    <col min="8732" max="8732" width="2.140625" style="1" customWidth="1"/>
    <col min="8733" max="8733" width="16.28515625" style="1"/>
    <col min="8734" max="8734" width="2.140625" style="1" customWidth="1"/>
    <col min="8735" max="8960" width="16.28515625" style="1"/>
    <col min="8961" max="8961" width="11.7109375" style="1" customWidth="1"/>
    <col min="8962" max="8962" width="11.140625" style="1" customWidth="1"/>
    <col min="8963" max="8963" width="30" style="1" customWidth="1"/>
    <col min="8964" max="8964" width="2.140625" style="1" customWidth="1"/>
    <col min="8965" max="8965" width="16.28515625" style="1"/>
    <col min="8966" max="8966" width="2.140625" style="1" customWidth="1"/>
    <col min="8967" max="8967" width="16.28515625" style="1"/>
    <col min="8968" max="8968" width="2.140625" style="1" customWidth="1"/>
    <col min="8969" max="8969" width="16.28515625" style="1"/>
    <col min="8970" max="8970" width="2.140625" style="1" customWidth="1"/>
    <col min="8971" max="8971" width="16.28515625" style="1"/>
    <col min="8972" max="8972" width="2.140625" style="1" customWidth="1"/>
    <col min="8973" max="8973" width="16.28515625" style="1"/>
    <col min="8974" max="8974" width="2.140625" style="1" customWidth="1"/>
    <col min="8975" max="8975" width="16.28515625" style="1"/>
    <col min="8976" max="8976" width="2.140625" style="1" customWidth="1"/>
    <col min="8977" max="8977" width="16.28515625" style="1"/>
    <col min="8978" max="8978" width="2.140625" style="1" customWidth="1"/>
    <col min="8979" max="8979" width="16.28515625" style="1"/>
    <col min="8980" max="8980" width="2.140625" style="1" customWidth="1"/>
    <col min="8981" max="8981" width="16.28515625" style="1"/>
    <col min="8982" max="8982" width="2.140625" style="1" customWidth="1"/>
    <col min="8983" max="8983" width="16.28515625" style="1"/>
    <col min="8984" max="8984" width="2.140625" style="1" customWidth="1"/>
    <col min="8985" max="8985" width="16.28515625" style="1"/>
    <col min="8986" max="8986" width="2.140625" style="1" customWidth="1"/>
    <col min="8987" max="8987" width="16.28515625" style="1"/>
    <col min="8988" max="8988" width="2.140625" style="1" customWidth="1"/>
    <col min="8989" max="8989" width="16.28515625" style="1"/>
    <col min="8990" max="8990" width="2.140625" style="1" customWidth="1"/>
    <col min="8991" max="9216" width="16.28515625" style="1"/>
    <col min="9217" max="9217" width="11.7109375" style="1" customWidth="1"/>
    <col min="9218" max="9218" width="11.140625" style="1" customWidth="1"/>
    <col min="9219" max="9219" width="30" style="1" customWidth="1"/>
    <col min="9220" max="9220" width="2.140625" style="1" customWidth="1"/>
    <col min="9221" max="9221" width="16.28515625" style="1"/>
    <col min="9222" max="9222" width="2.140625" style="1" customWidth="1"/>
    <col min="9223" max="9223" width="16.28515625" style="1"/>
    <col min="9224" max="9224" width="2.140625" style="1" customWidth="1"/>
    <col min="9225" max="9225" width="16.28515625" style="1"/>
    <col min="9226" max="9226" width="2.140625" style="1" customWidth="1"/>
    <col min="9227" max="9227" width="16.28515625" style="1"/>
    <col min="9228" max="9228" width="2.140625" style="1" customWidth="1"/>
    <col min="9229" max="9229" width="16.28515625" style="1"/>
    <col min="9230" max="9230" width="2.140625" style="1" customWidth="1"/>
    <col min="9231" max="9231" width="16.28515625" style="1"/>
    <col min="9232" max="9232" width="2.140625" style="1" customWidth="1"/>
    <col min="9233" max="9233" width="16.28515625" style="1"/>
    <col min="9234" max="9234" width="2.140625" style="1" customWidth="1"/>
    <col min="9235" max="9235" width="16.28515625" style="1"/>
    <col min="9236" max="9236" width="2.140625" style="1" customWidth="1"/>
    <col min="9237" max="9237" width="16.28515625" style="1"/>
    <col min="9238" max="9238" width="2.140625" style="1" customWidth="1"/>
    <col min="9239" max="9239" width="16.28515625" style="1"/>
    <col min="9240" max="9240" width="2.140625" style="1" customWidth="1"/>
    <col min="9241" max="9241" width="16.28515625" style="1"/>
    <col min="9242" max="9242" width="2.140625" style="1" customWidth="1"/>
    <col min="9243" max="9243" width="16.28515625" style="1"/>
    <col min="9244" max="9244" width="2.140625" style="1" customWidth="1"/>
    <col min="9245" max="9245" width="16.28515625" style="1"/>
    <col min="9246" max="9246" width="2.140625" style="1" customWidth="1"/>
    <col min="9247" max="9472" width="16.28515625" style="1"/>
    <col min="9473" max="9473" width="11.7109375" style="1" customWidth="1"/>
    <col min="9474" max="9474" width="11.140625" style="1" customWidth="1"/>
    <col min="9475" max="9475" width="30" style="1" customWidth="1"/>
    <col min="9476" max="9476" width="2.140625" style="1" customWidth="1"/>
    <col min="9477" max="9477" width="16.28515625" style="1"/>
    <col min="9478" max="9478" width="2.140625" style="1" customWidth="1"/>
    <col min="9479" max="9479" width="16.28515625" style="1"/>
    <col min="9480" max="9480" width="2.140625" style="1" customWidth="1"/>
    <col min="9481" max="9481" width="16.28515625" style="1"/>
    <col min="9482" max="9482" width="2.140625" style="1" customWidth="1"/>
    <col min="9483" max="9483" width="16.28515625" style="1"/>
    <col min="9484" max="9484" width="2.140625" style="1" customWidth="1"/>
    <col min="9485" max="9485" width="16.28515625" style="1"/>
    <col min="9486" max="9486" width="2.140625" style="1" customWidth="1"/>
    <col min="9487" max="9487" width="16.28515625" style="1"/>
    <col min="9488" max="9488" width="2.140625" style="1" customWidth="1"/>
    <col min="9489" max="9489" width="16.28515625" style="1"/>
    <col min="9490" max="9490" width="2.140625" style="1" customWidth="1"/>
    <col min="9491" max="9491" width="16.28515625" style="1"/>
    <col min="9492" max="9492" width="2.140625" style="1" customWidth="1"/>
    <col min="9493" max="9493" width="16.28515625" style="1"/>
    <col min="9494" max="9494" width="2.140625" style="1" customWidth="1"/>
    <col min="9495" max="9495" width="16.28515625" style="1"/>
    <col min="9496" max="9496" width="2.140625" style="1" customWidth="1"/>
    <col min="9497" max="9497" width="16.28515625" style="1"/>
    <col min="9498" max="9498" width="2.140625" style="1" customWidth="1"/>
    <col min="9499" max="9499" width="16.28515625" style="1"/>
    <col min="9500" max="9500" width="2.140625" style="1" customWidth="1"/>
    <col min="9501" max="9501" width="16.28515625" style="1"/>
    <col min="9502" max="9502" width="2.140625" style="1" customWidth="1"/>
    <col min="9503" max="9728" width="16.28515625" style="1"/>
    <col min="9729" max="9729" width="11.7109375" style="1" customWidth="1"/>
    <col min="9730" max="9730" width="11.140625" style="1" customWidth="1"/>
    <col min="9731" max="9731" width="30" style="1" customWidth="1"/>
    <col min="9732" max="9732" width="2.140625" style="1" customWidth="1"/>
    <col min="9733" max="9733" width="16.28515625" style="1"/>
    <col min="9734" max="9734" width="2.140625" style="1" customWidth="1"/>
    <col min="9735" max="9735" width="16.28515625" style="1"/>
    <col min="9736" max="9736" width="2.140625" style="1" customWidth="1"/>
    <col min="9737" max="9737" width="16.28515625" style="1"/>
    <col min="9738" max="9738" width="2.140625" style="1" customWidth="1"/>
    <col min="9739" max="9739" width="16.28515625" style="1"/>
    <col min="9740" max="9740" width="2.140625" style="1" customWidth="1"/>
    <col min="9741" max="9741" width="16.28515625" style="1"/>
    <col min="9742" max="9742" width="2.140625" style="1" customWidth="1"/>
    <col min="9743" max="9743" width="16.28515625" style="1"/>
    <col min="9744" max="9744" width="2.140625" style="1" customWidth="1"/>
    <col min="9745" max="9745" width="16.28515625" style="1"/>
    <col min="9746" max="9746" width="2.140625" style="1" customWidth="1"/>
    <col min="9747" max="9747" width="16.28515625" style="1"/>
    <col min="9748" max="9748" width="2.140625" style="1" customWidth="1"/>
    <col min="9749" max="9749" width="16.28515625" style="1"/>
    <col min="9750" max="9750" width="2.140625" style="1" customWidth="1"/>
    <col min="9751" max="9751" width="16.28515625" style="1"/>
    <col min="9752" max="9752" width="2.140625" style="1" customWidth="1"/>
    <col min="9753" max="9753" width="16.28515625" style="1"/>
    <col min="9754" max="9754" width="2.140625" style="1" customWidth="1"/>
    <col min="9755" max="9755" width="16.28515625" style="1"/>
    <col min="9756" max="9756" width="2.140625" style="1" customWidth="1"/>
    <col min="9757" max="9757" width="16.28515625" style="1"/>
    <col min="9758" max="9758" width="2.140625" style="1" customWidth="1"/>
    <col min="9759" max="9984" width="16.28515625" style="1"/>
    <col min="9985" max="9985" width="11.7109375" style="1" customWidth="1"/>
    <col min="9986" max="9986" width="11.140625" style="1" customWidth="1"/>
    <col min="9987" max="9987" width="30" style="1" customWidth="1"/>
    <col min="9988" max="9988" width="2.140625" style="1" customWidth="1"/>
    <col min="9989" max="9989" width="16.28515625" style="1"/>
    <col min="9990" max="9990" width="2.140625" style="1" customWidth="1"/>
    <col min="9991" max="9991" width="16.28515625" style="1"/>
    <col min="9992" max="9992" width="2.140625" style="1" customWidth="1"/>
    <col min="9993" max="9993" width="16.28515625" style="1"/>
    <col min="9994" max="9994" width="2.140625" style="1" customWidth="1"/>
    <col min="9995" max="9995" width="16.28515625" style="1"/>
    <col min="9996" max="9996" width="2.140625" style="1" customWidth="1"/>
    <col min="9997" max="9997" width="16.28515625" style="1"/>
    <col min="9998" max="9998" width="2.140625" style="1" customWidth="1"/>
    <col min="9999" max="9999" width="16.28515625" style="1"/>
    <col min="10000" max="10000" width="2.140625" style="1" customWidth="1"/>
    <col min="10001" max="10001" width="16.28515625" style="1"/>
    <col min="10002" max="10002" width="2.140625" style="1" customWidth="1"/>
    <col min="10003" max="10003" width="16.28515625" style="1"/>
    <col min="10004" max="10004" width="2.140625" style="1" customWidth="1"/>
    <col min="10005" max="10005" width="16.28515625" style="1"/>
    <col min="10006" max="10006" width="2.140625" style="1" customWidth="1"/>
    <col min="10007" max="10007" width="16.28515625" style="1"/>
    <col min="10008" max="10008" width="2.140625" style="1" customWidth="1"/>
    <col min="10009" max="10009" width="16.28515625" style="1"/>
    <col min="10010" max="10010" width="2.140625" style="1" customWidth="1"/>
    <col min="10011" max="10011" width="16.28515625" style="1"/>
    <col min="10012" max="10012" width="2.140625" style="1" customWidth="1"/>
    <col min="10013" max="10013" width="16.28515625" style="1"/>
    <col min="10014" max="10014" width="2.140625" style="1" customWidth="1"/>
    <col min="10015" max="10240" width="16.28515625" style="1"/>
    <col min="10241" max="10241" width="11.7109375" style="1" customWidth="1"/>
    <col min="10242" max="10242" width="11.140625" style="1" customWidth="1"/>
    <col min="10243" max="10243" width="30" style="1" customWidth="1"/>
    <col min="10244" max="10244" width="2.140625" style="1" customWidth="1"/>
    <col min="10245" max="10245" width="16.28515625" style="1"/>
    <col min="10246" max="10246" width="2.140625" style="1" customWidth="1"/>
    <col min="10247" max="10247" width="16.28515625" style="1"/>
    <col min="10248" max="10248" width="2.140625" style="1" customWidth="1"/>
    <col min="10249" max="10249" width="16.28515625" style="1"/>
    <col min="10250" max="10250" width="2.140625" style="1" customWidth="1"/>
    <col min="10251" max="10251" width="16.28515625" style="1"/>
    <col min="10252" max="10252" width="2.140625" style="1" customWidth="1"/>
    <col min="10253" max="10253" width="16.28515625" style="1"/>
    <col min="10254" max="10254" width="2.140625" style="1" customWidth="1"/>
    <col min="10255" max="10255" width="16.28515625" style="1"/>
    <col min="10256" max="10256" width="2.140625" style="1" customWidth="1"/>
    <col min="10257" max="10257" width="16.28515625" style="1"/>
    <col min="10258" max="10258" width="2.140625" style="1" customWidth="1"/>
    <col min="10259" max="10259" width="16.28515625" style="1"/>
    <col min="10260" max="10260" width="2.140625" style="1" customWidth="1"/>
    <col min="10261" max="10261" width="16.28515625" style="1"/>
    <col min="10262" max="10262" width="2.140625" style="1" customWidth="1"/>
    <col min="10263" max="10263" width="16.28515625" style="1"/>
    <col min="10264" max="10264" width="2.140625" style="1" customWidth="1"/>
    <col min="10265" max="10265" width="16.28515625" style="1"/>
    <col min="10266" max="10266" width="2.140625" style="1" customWidth="1"/>
    <col min="10267" max="10267" width="16.28515625" style="1"/>
    <col min="10268" max="10268" width="2.140625" style="1" customWidth="1"/>
    <col min="10269" max="10269" width="16.28515625" style="1"/>
    <col min="10270" max="10270" width="2.140625" style="1" customWidth="1"/>
    <col min="10271" max="10496" width="16.28515625" style="1"/>
    <col min="10497" max="10497" width="11.7109375" style="1" customWidth="1"/>
    <col min="10498" max="10498" width="11.140625" style="1" customWidth="1"/>
    <col min="10499" max="10499" width="30" style="1" customWidth="1"/>
    <col min="10500" max="10500" width="2.140625" style="1" customWidth="1"/>
    <col min="10501" max="10501" width="16.28515625" style="1"/>
    <col min="10502" max="10502" width="2.140625" style="1" customWidth="1"/>
    <col min="10503" max="10503" width="16.28515625" style="1"/>
    <col min="10504" max="10504" width="2.140625" style="1" customWidth="1"/>
    <col min="10505" max="10505" width="16.28515625" style="1"/>
    <col min="10506" max="10506" width="2.140625" style="1" customWidth="1"/>
    <col min="10507" max="10507" width="16.28515625" style="1"/>
    <col min="10508" max="10508" width="2.140625" style="1" customWidth="1"/>
    <col min="10509" max="10509" width="16.28515625" style="1"/>
    <col min="10510" max="10510" width="2.140625" style="1" customWidth="1"/>
    <col min="10511" max="10511" width="16.28515625" style="1"/>
    <col min="10512" max="10512" width="2.140625" style="1" customWidth="1"/>
    <col min="10513" max="10513" width="16.28515625" style="1"/>
    <col min="10514" max="10514" width="2.140625" style="1" customWidth="1"/>
    <col min="10515" max="10515" width="16.28515625" style="1"/>
    <col min="10516" max="10516" width="2.140625" style="1" customWidth="1"/>
    <col min="10517" max="10517" width="16.28515625" style="1"/>
    <col min="10518" max="10518" width="2.140625" style="1" customWidth="1"/>
    <col min="10519" max="10519" width="16.28515625" style="1"/>
    <col min="10520" max="10520" width="2.140625" style="1" customWidth="1"/>
    <col min="10521" max="10521" width="16.28515625" style="1"/>
    <col min="10522" max="10522" width="2.140625" style="1" customWidth="1"/>
    <col min="10523" max="10523" width="16.28515625" style="1"/>
    <col min="10524" max="10524" width="2.140625" style="1" customWidth="1"/>
    <col min="10525" max="10525" width="16.28515625" style="1"/>
    <col min="10526" max="10526" width="2.140625" style="1" customWidth="1"/>
    <col min="10527" max="10752" width="16.28515625" style="1"/>
    <col min="10753" max="10753" width="11.7109375" style="1" customWidth="1"/>
    <col min="10754" max="10754" width="11.140625" style="1" customWidth="1"/>
    <col min="10755" max="10755" width="30" style="1" customWidth="1"/>
    <col min="10756" max="10756" width="2.140625" style="1" customWidth="1"/>
    <col min="10757" max="10757" width="16.28515625" style="1"/>
    <col min="10758" max="10758" width="2.140625" style="1" customWidth="1"/>
    <col min="10759" max="10759" width="16.28515625" style="1"/>
    <col min="10760" max="10760" width="2.140625" style="1" customWidth="1"/>
    <col min="10761" max="10761" width="16.28515625" style="1"/>
    <col min="10762" max="10762" width="2.140625" style="1" customWidth="1"/>
    <col min="10763" max="10763" width="16.28515625" style="1"/>
    <col min="10764" max="10764" width="2.140625" style="1" customWidth="1"/>
    <col min="10765" max="10765" width="16.28515625" style="1"/>
    <col min="10766" max="10766" width="2.140625" style="1" customWidth="1"/>
    <col min="10767" max="10767" width="16.28515625" style="1"/>
    <col min="10768" max="10768" width="2.140625" style="1" customWidth="1"/>
    <col min="10769" max="10769" width="16.28515625" style="1"/>
    <col min="10770" max="10770" width="2.140625" style="1" customWidth="1"/>
    <col min="10771" max="10771" width="16.28515625" style="1"/>
    <col min="10772" max="10772" width="2.140625" style="1" customWidth="1"/>
    <col min="10773" max="10773" width="16.28515625" style="1"/>
    <col min="10774" max="10774" width="2.140625" style="1" customWidth="1"/>
    <col min="10775" max="10775" width="16.28515625" style="1"/>
    <col min="10776" max="10776" width="2.140625" style="1" customWidth="1"/>
    <col min="10777" max="10777" width="16.28515625" style="1"/>
    <col min="10778" max="10778" width="2.140625" style="1" customWidth="1"/>
    <col min="10779" max="10779" width="16.28515625" style="1"/>
    <col min="10780" max="10780" width="2.140625" style="1" customWidth="1"/>
    <col min="10781" max="10781" width="16.28515625" style="1"/>
    <col min="10782" max="10782" width="2.140625" style="1" customWidth="1"/>
    <col min="10783" max="11008" width="16.28515625" style="1"/>
    <col min="11009" max="11009" width="11.7109375" style="1" customWidth="1"/>
    <col min="11010" max="11010" width="11.140625" style="1" customWidth="1"/>
    <col min="11011" max="11011" width="30" style="1" customWidth="1"/>
    <col min="11012" max="11012" width="2.140625" style="1" customWidth="1"/>
    <col min="11013" max="11013" width="16.28515625" style="1"/>
    <col min="11014" max="11014" width="2.140625" style="1" customWidth="1"/>
    <col min="11015" max="11015" width="16.28515625" style="1"/>
    <col min="11016" max="11016" width="2.140625" style="1" customWidth="1"/>
    <col min="11017" max="11017" width="16.28515625" style="1"/>
    <col min="11018" max="11018" width="2.140625" style="1" customWidth="1"/>
    <col min="11019" max="11019" width="16.28515625" style="1"/>
    <col min="11020" max="11020" width="2.140625" style="1" customWidth="1"/>
    <col min="11021" max="11021" width="16.28515625" style="1"/>
    <col min="11022" max="11022" width="2.140625" style="1" customWidth="1"/>
    <col min="11023" max="11023" width="16.28515625" style="1"/>
    <col min="11024" max="11024" width="2.140625" style="1" customWidth="1"/>
    <col min="11025" max="11025" width="16.28515625" style="1"/>
    <col min="11026" max="11026" width="2.140625" style="1" customWidth="1"/>
    <col min="11027" max="11027" width="16.28515625" style="1"/>
    <col min="11028" max="11028" width="2.140625" style="1" customWidth="1"/>
    <col min="11029" max="11029" width="16.28515625" style="1"/>
    <col min="11030" max="11030" width="2.140625" style="1" customWidth="1"/>
    <col min="11031" max="11031" width="16.28515625" style="1"/>
    <col min="11032" max="11032" width="2.140625" style="1" customWidth="1"/>
    <col min="11033" max="11033" width="16.28515625" style="1"/>
    <col min="11034" max="11034" width="2.140625" style="1" customWidth="1"/>
    <col min="11035" max="11035" width="16.28515625" style="1"/>
    <col min="11036" max="11036" width="2.140625" style="1" customWidth="1"/>
    <col min="11037" max="11037" width="16.28515625" style="1"/>
    <col min="11038" max="11038" width="2.140625" style="1" customWidth="1"/>
    <col min="11039" max="11264" width="16.28515625" style="1"/>
    <col min="11265" max="11265" width="11.7109375" style="1" customWidth="1"/>
    <col min="11266" max="11266" width="11.140625" style="1" customWidth="1"/>
    <col min="11267" max="11267" width="30" style="1" customWidth="1"/>
    <col min="11268" max="11268" width="2.140625" style="1" customWidth="1"/>
    <col min="11269" max="11269" width="16.28515625" style="1"/>
    <col min="11270" max="11270" width="2.140625" style="1" customWidth="1"/>
    <col min="11271" max="11271" width="16.28515625" style="1"/>
    <col min="11272" max="11272" width="2.140625" style="1" customWidth="1"/>
    <col min="11273" max="11273" width="16.28515625" style="1"/>
    <col min="11274" max="11274" width="2.140625" style="1" customWidth="1"/>
    <col min="11275" max="11275" width="16.28515625" style="1"/>
    <col min="11276" max="11276" width="2.140625" style="1" customWidth="1"/>
    <col min="11277" max="11277" width="16.28515625" style="1"/>
    <col min="11278" max="11278" width="2.140625" style="1" customWidth="1"/>
    <col min="11279" max="11279" width="16.28515625" style="1"/>
    <col min="11280" max="11280" width="2.140625" style="1" customWidth="1"/>
    <col min="11281" max="11281" width="16.28515625" style="1"/>
    <col min="11282" max="11282" width="2.140625" style="1" customWidth="1"/>
    <col min="11283" max="11283" width="16.28515625" style="1"/>
    <col min="11284" max="11284" width="2.140625" style="1" customWidth="1"/>
    <col min="11285" max="11285" width="16.28515625" style="1"/>
    <col min="11286" max="11286" width="2.140625" style="1" customWidth="1"/>
    <col min="11287" max="11287" width="16.28515625" style="1"/>
    <col min="11288" max="11288" width="2.140625" style="1" customWidth="1"/>
    <col min="11289" max="11289" width="16.28515625" style="1"/>
    <col min="11290" max="11290" width="2.140625" style="1" customWidth="1"/>
    <col min="11291" max="11291" width="16.28515625" style="1"/>
    <col min="11292" max="11292" width="2.140625" style="1" customWidth="1"/>
    <col min="11293" max="11293" width="16.28515625" style="1"/>
    <col min="11294" max="11294" width="2.140625" style="1" customWidth="1"/>
    <col min="11295" max="11520" width="16.28515625" style="1"/>
    <col min="11521" max="11521" width="11.7109375" style="1" customWidth="1"/>
    <col min="11522" max="11522" width="11.140625" style="1" customWidth="1"/>
    <col min="11523" max="11523" width="30" style="1" customWidth="1"/>
    <col min="11524" max="11524" width="2.140625" style="1" customWidth="1"/>
    <col min="11525" max="11525" width="16.28515625" style="1"/>
    <col min="11526" max="11526" width="2.140625" style="1" customWidth="1"/>
    <col min="11527" max="11527" width="16.28515625" style="1"/>
    <col min="11528" max="11528" width="2.140625" style="1" customWidth="1"/>
    <col min="11529" max="11529" width="16.28515625" style="1"/>
    <col min="11530" max="11530" width="2.140625" style="1" customWidth="1"/>
    <col min="11531" max="11531" width="16.28515625" style="1"/>
    <col min="11532" max="11532" width="2.140625" style="1" customWidth="1"/>
    <col min="11533" max="11533" width="16.28515625" style="1"/>
    <col min="11534" max="11534" width="2.140625" style="1" customWidth="1"/>
    <col min="11535" max="11535" width="16.28515625" style="1"/>
    <col min="11536" max="11536" width="2.140625" style="1" customWidth="1"/>
    <col min="11537" max="11537" width="16.28515625" style="1"/>
    <col min="11538" max="11538" width="2.140625" style="1" customWidth="1"/>
    <col min="11539" max="11539" width="16.28515625" style="1"/>
    <col min="11540" max="11540" width="2.140625" style="1" customWidth="1"/>
    <col min="11541" max="11541" width="16.28515625" style="1"/>
    <col min="11542" max="11542" width="2.140625" style="1" customWidth="1"/>
    <col min="11543" max="11543" width="16.28515625" style="1"/>
    <col min="11544" max="11544" width="2.140625" style="1" customWidth="1"/>
    <col min="11545" max="11545" width="16.28515625" style="1"/>
    <col min="11546" max="11546" width="2.140625" style="1" customWidth="1"/>
    <col min="11547" max="11547" width="16.28515625" style="1"/>
    <col min="11548" max="11548" width="2.140625" style="1" customWidth="1"/>
    <col min="11549" max="11549" width="16.28515625" style="1"/>
    <col min="11550" max="11550" width="2.140625" style="1" customWidth="1"/>
    <col min="11551" max="11776" width="16.28515625" style="1"/>
    <col min="11777" max="11777" width="11.7109375" style="1" customWidth="1"/>
    <col min="11778" max="11778" width="11.140625" style="1" customWidth="1"/>
    <col min="11779" max="11779" width="30" style="1" customWidth="1"/>
    <col min="11780" max="11780" width="2.140625" style="1" customWidth="1"/>
    <col min="11781" max="11781" width="16.28515625" style="1"/>
    <col min="11782" max="11782" width="2.140625" style="1" customWidth="1"/>
    <col min="11783" max="11783" width="16.28515625" style="1"/>
    <col min="11784" max="11784" width="2.140625" style="1" customWidth="1"/>
    <col min="11785" max="11785" width="16.28515625" style="1"/>
    <col min="11786" max="11786" width="2.140625" style="1" customWidth="1"/>
    <col min="11787" max="11787" width="16.28515625" style="1"/>
    <col min="11788" max="11788" width="2.140625" style="1" customWidth="1"/>
    <col min="11789" max="11789" width="16.28515625" style="1"/>
    <col min="11790" max="11790" width="2.140625" style="1" customWidth="1"/>
    <col min="11791" max="11791" width="16.28515625" style="1"/>
    <col min="11792" max="11792" width="2.140625" style="1" customWidth="1"/>
    <col min="11793" max="11793" width="16.28515625" style="1"/>
    <col min="11794" max="11794" width="2.140625" style="1" customWidth="1"/>
    <col min="11795" max="11795" width="16.28515625" style="1"/>
    <col min="11796" max="11796" width="2.140625" style="1" customWidth="1"/>
    <col min="11797" max="11797" width="16.28515625" style="1"/>
    <col min="11798" max="11798" width="2.140625" style="1" customWidth="1"/>
    <col min="11799" max="11799" width="16.28515625" style="1"/>
    <col min="11800" max="11800" width="2.140625" style="1" customWidth="1"/>
    <col min="11801" max="11801" width="16.28515625" style="1"/>
    <col min="11802" max="11802" width="2.140625" style="1" customWidth="1"/>
    <col min="11803" max="11803" width="16.28515625" style="1"/>
    <col min="11804" max="11804" width="2.140625" style="1" customWidth="1"/>
    <col min="11805" max="11805" width="16.28515625" style="1"/>
    <col min="11806" max="11806" width="2.140625" style="1" customWidth="1"/>
    <col min="11807" max="12032" width="16.28515625" style="1"/>
    <col min="12033" max="12033" width="11.7109375" style="1" customWidth="1"/>
    <col min="12034" max="12034" width="11.140625" style="1" customWidth="1"/>
    <col min="12035" max="12035" width="30" style="1" customWidth="1"/>
    <col min="12036" max="12036" width="2.140625" style="1" customWidth="1"/>
    <col min="12037" max="12037" width="16.28515625" style="1"/>
    <col min="12038" max="12038" width="2.140625" style="1" customWidth="1"/>
    <col min="12039" max="12039" width="16.28515625" style="1"/>
    <col min="12040" max="12040" width="2.140625" style="1" customWidth="1"/>
    <col min="12041" max="12041" width="16.28515625" style="1"/>
    <col min="12042" max="12042" width="2.140625" style="1" customWidth="1"/>
    <col min="12043" max="12043" width="16.28515625" style="1"/>
    <col min="12044" max="12044" width="2.140625" style="1" customWidth="1"/>
    <col min="12045" max="12045" width="16.28515625" style="1"/>
    <col min="12046" max="12046" width="2.140625" style="1" customWidth="1"/>
    <col min="12047" max="12047" width="16.28515625" style="1"/>
    <col min="12048" max="12048" width="2.140625" style="1" customWidth="1"/>
    <col min="12049" max="12049" width="16.28515625" style="1"/>
    <col min="12050" max="12050" width="2.140625" style="1" customWidth="1"/>
    <col min="12051" max="12051" width="16.28515625" style="1"/>
    <col min="12052" max="12052" width="2.140625" style="1" customWidth="1"/>
    <col min="12053" max="12053" width="16.28515625" style="1"/>
    <col min="12054" max="12054" width="2.140625" style="1" customWidth="1"/>
    <col min="12055" max="12055" width="16.28515625" style="1"/>
    <col min="12056" max="12056" width="2.140625" style="1" customWidth="1"/>
    <col min="12057" max="12057" width="16.28515625" style="1"/>
    <col min="12058" max="12058" width="2.140625" style="1" customWidth="1"/>
    <col min="12059" max="12059" width="16.28515625" style="1"/>
    <col min="12060" max="12060" width="2.140625" style="1" customWidth="1"/>
    <col min="12061" max="12061" width="16.28515625" style="1"/>
    <col min="12062" max="12062" width="2.140625" style="1" customWidth="1"/>
    <col min="12063" max="12288" width="16.28515625" style="1"/>
    <col min="12289" max="12289" width="11.7109375" style="1" customWidth="1"/>
    <col min="12290" max="12290" width="11.140625" style="1" customWidth="1"/>
    <col min="12291" max="12291" width="30" style="1" customWidth="1"/>
    <col min="12292" max="12292" width="2.140625" style="1" customWidth="1"/>
    <col min="12293" max="12293" width="16.28515625" style="1"/>
    <col min="12294" max="12294" width="2.140625" style="1" customWidth="1"/>
    <col min="12295" max="12295" width="16.28515625" style="1"/>
    <col min="12296" max="12296" width="2.140625" style="1" customWidth="1"/>
    <col min="12297" max="12297" width="16.28515625" style="1"/>
    <col min="12298" max="12298" width="2.140625" style="1" customWidth="1"/>
    <col min="12299" max="12299" width="16.28515625" style="1"/>
    <col min="12300" max="12300" width="2.140625" style="1" customWidth="1"/>
    <col min="12301" max="12301" width="16.28515625" style="1"/>
    <col min="12302" max="12302" width="2.140625" style="1" customWidth="1"/>
    <col min="12303" max="12303" width="16.28515625" style="1"/>
    <col min="12304" max="12304" width="2.140625" style="1" customWidth="1"/>
    <col min="12305" max="12305" width="16.28515625" style="1"/>
    <col min="12306" max="12306" width="2.140625" style="1" customWidth="1"/>
    <col min="12307" max="12307" width="16.28515625" style="1"/>
    <col min="12308" max="12308" width="2.140625" style="1" customWidth="1"/>
    <col min="12309" max="12309" width="16.28515625" style="1"/>
    <col min="12310" max="12310" width="2.140625" style="1" customWidth="1"/>
    <col min="12311" max="12311" width="16.28515625" style="1"/>
    <col min="12312" max="12312" width="2.140625" style="1" customWidth="1"/>
    <col min="12313" max="12313" width="16.28515625" style="1"/>
    <col min="12314" max="12314" width="2.140625" style="1" customWidth="1"/>
    <col min="12315" max="12315" width="16.28515625" style="1"/>
    <col min="12316" max="12316" width="2.140625" style="1" customWidth="1"/>
    <col min="12317" max="12317" width="16.28515625" style="1"/>
    <col min="12318" max="12318" width="2.140625" style="1" customWidth="1"/>
    <col min="12319" max="12544" width="16.28515625" style="1"/>
    <col min="12545" max="12545" width="11.7109375" style="1" customWidth="1"/>
    <col min="12546" max="12546" width="11.140625" style="1" customWidth="1"/>
    <col min="12547" max="12547" width="30" style="1" customWidth="1"/>
    <col min="12548" max="12548" width="2.140625" style="1" customWidth="1"/>
    <col min="12549" max="12549" width="16.28515625" style="1"/>
    <col min="12550" max="12550" width="2.140625" style="1" customWidth="1"/>
    <col min="12551" max="12551" width="16.28515625" style="1"/>
    <col min="12552" max="12552" width="2.140625" style="1" customWidth="1"/>
    <col min="12553" max="12553" width="16.28515625" style="1"/>
    <col min="12554" max="12554" width="2.140625" style="1" customWidth="1"/>
    <col min="12555" max="12555" width="16.28515625" style="1"/>
    <col min="12556" max="12556" width="2.140625" style="1" customWidth="1"/>
    <col min="12557" max="12557" width="16.28515625" style="1"/>
    <col min="12558" max="12558" width="2.140625" style="1" customWidth="1"/>
    <col min="12559" max="12559" width="16.28515625" style="1"/>
    <col min="12560" max="12560" width="2.140625" style="1" customWidth="1"/>
    <col min="12561" max="12561" width="16.28515625" style="1"/>
    <col min="12562" max="12562" width="2.140625" style="1" customWidth="1"/>
    <col min="12563" max="12563" width="16.28515625" style="1"/>
    <col min="12564" max="12564" width="2.140625" style="1" customWidth="1"/>
    <col min="12565" max="12565" width="16.28515625" style="1"/>
    <col min="12566" max="12566" width="2.140625" style="1" customWidth="1"/>
    <col min="12567" max="12567" width="16.28515625" style="1"/>
    <col min="12568" max="12568" width="2.140625" style="1" customWidth="1"/>
    <col min="12569" max="12569" width="16.28515625" style="1"/>
    <col min="12570" max="12570" width="2.140625" style="1" customWidth="1"/>
    <col min="12571" max="12571" width="16.28515625" style="1"/>
    <col min="12572" max="12572" width="2.140625" style="1" customWidth="1"/>
    <col min="12573" max="12573" width="16.28515625" style="1"/>
    <col min="12574" max="12574" width="2.140625" style="1" customWidth="1"/>
    <col min="12575" max="12800" width="16.28515625" style="1"/>
    <col min="12801" max="12801" width="11.7109375" style="1" customWidth="1"/>
    <col min="12802" max="12802" width="11.140625" style="1" customWidth="1"/>
    <col min="12803" max="12803" width="30" style="1" customWidth="1"/>
    <col min="12804" max="12804" width="2.140625" style="1" customWidth="1"/>
    <col min="12805" max="12805" width="16.28515625" style="1"/>
    <col min="12806" max="12806" width="2.140625" style="1" customWidth="1"/>
    <col min="12807" max="12807" width="16.28515625" style="1"/>
    <col min="12808" max="12808" width="2.140625" style="1" customWidth="1"/>
    <col min="12809" max="12809" width="16.28515625" style="1"/>
    <col min="12810" max="12810" width="2.140625" style="1" customWidth="1"/>
    <col min="12811" max="12811" width="16.28515625" style="1"/>
    <col min="12812" max="12812" width="2.140625" style="1" customWidth="1"/>
    <col min="12813" max="12813" width="16.28515625" style="1"/>
    <col min="12814" max="12814" width="2.140625" style="1" customWidth="1"/>
    <col min="12815" max="12815" width="16.28515625" style="1"/>
    <col min="12816" max="12816" width="2.140625" style="1" customWidth="1"/>
    <col min="12817" max="12817" width="16.28515625" style="1"/>
    <col min="12818" max="12818" width="2.140625" style="1" customWidth="1"/>
    <col min="12819" max="12819" width="16.28515625" style="1"/>
    <col min="12820" max="12820" width="2.140625" style="1" customWidth="1"/>
    <col min="12821" max="12821" width="16.28515625" style="1"/>
    <col min="12822" max="12822" width="2.140625" style="1" customWidth="1"/>
    <col min="12823" max="12823" width="16.28515625" style="1"/>
    <col min="12824" max="12824" width="2.140625" style="1" customWidth="1"/>
    <col min="12825" max="12825" width="16.28515625" style="1"/>
    <col min="12826" max="12826" width="2.140625" style="1" customWidth="1"/>
    <col min="12827" max="12827" width="16.28515625" style="1"/>
    <col min="12828" max="12828" width="2.140625" style="1" customWidth="1"/>
    <col min="12829" max="12829" width="16.28515625" style="1"/>
    <col min="12830" max="12830" width="2.140625" style="1" customWidth="1"/>
    <col min="12831" max="13056" width="16.28515625" style="1"/>
    <col min="13057" max="13057" width="11.7109375" style="1" customWidth="1"/>
    <col min="13058" max="13058" width="11.140625" style="1" customWidth="1"/>
    <col min="13059" max="13059" width="30" style="1" customWidth="1"/>
    <col min="13060" max="13060" width="2.140625" style="1" customWidth="1"/>
    <col min="13061" max="13061" width="16.28515625" style="1"/>
    <col min="13062" max="13062" width="2.140625" style="1" customWidth="1"/>
    <col min="13063" max="13063" width="16.28515625" style="1"/>
    <col min="13064" max="13064" width="2.140625" style="1" customWidth="1"/>
    <col min="13065" max="13065" width="16.28515625" style="1"/>
    <col min="13066" max="13066" width="2.140625" style="1" customWidth="1"/>
    <col min="13067" max="13067" width="16.28515625" style="1"/>
    <col min="13068" max="13068" width="2.140625" style="1" customWidth="1"/>
    <col min="13069" max="13069" width="16.28515625" style="1"/>
    <col min="13070" max="13070" width="2.140625" style="1" customWidth="1"/>
    <col min="13071" max="13071" width="16.28515625" style="1"/>
    <col min="13072" max="13072" width="2.140625" style="1" customWidth="1"/>
    <col min="13073" max="13073" width="16.28515625" style="1"/>
    <col min="13074" max="13074" width="2.140625" style="1" customWidth="1"/>
    <col min="13075" max="13075" width="16.28515625" style="1"/>
    <col min="13076" max="13076" width="2.140625" style="1" customWidth="1"/>
    <col min="13077" max="13077" width="16.28515625" style="1"/>
    <col min="13078" max="13078" width="2.140625" style="1" customWidth="1"/>
    <col min="13079" max="13079" width="16.28515625" style="1"/>
    <col min="13080" max="13080" width="2.140625" style="1" customWidth="1"/>
    <col min="13081" max="13081" width="16.28515625" style="1"/>
    <col min="13082" max="13082" width="2.140625" style="1" customWidth="1"/>
    <col min="13083" max="13083" width="16.28515625" style="1"/>
    <col min="13084" max="13084" width="2.140625" style="1" customWidth="1"/>
    <col min="13085" max="13085" width="16.28515625" style="1"/>
    <col min="13086" max="13086" width="2.140625" style="1" customWidth="1"/>
    <col min="13087" max="13312" width="16.28515625" style="1"/>
    <col min="13313" max="13313" width="11.7109375" style="1" customWidth="1"/>
    <col min="13314" max="13314" width="11.140625" style="1" customWidth="1"/>
    <col min="13315" max="13315" width="30" style="1" customWidth="1"/>
    <col min="13316" max="13316" width="2.140625" style="1" customWidth="1"/>
    <col min="13317" max="13317" width="16.28515625" style="1"/>
    <col min="13318" max="13318" width="2.140625" style="1" customWidth="1"/>
    <col min="13319" max="13319" width="16.28515625" style="1"/>
    <col min="13320" max="13320" width="2.140625" style="1" customWidth="1"/>
    <col min="13321" max="13321" width="16.28515625" style="1"/>
    <col min="13322" max="13322" width="2.140625" style="1" customWidth="1"/>
    <col min="13323" max="13323" width="16.28515625" style="1"/>
    <col min="13324" max="13324" width="2.140625" style="1" customWidth="1"/>
    <col min="13325" max="13325" width="16.28515625" style="1"/>
    <col min="13326" max="13326" width="2.140625" style="1" customWidth="1"/>
    <col min="13327" max="13327" width="16.28515625" style="1"/>
    <col min="13328" max="13328" width="2.140625" style="1" customWidth="1"/>
    <col min="13329" max="13329" width="16.28515625" style="1"/>
    <col min="13330" max="13330" width="2.140625" style="1" customWidth="1"/>
    <col min="13331" max="13331" width="16.28515625" style="1"/>
    <col min="13332" max="13332" width="2.140625" style="1" customWidth="1"/>
    <col min="13333" max="13333" width="16.28515625" style="1"/>
    <col min="13334" max="13334" width="2.140625" style="1" customWidth="1"/>
    <col min="13335" max="13335" width="16.28515625" style="1"/>
    <col min="13336" max="13336" width="2.140625" style="1" customWidth="1"/>
    <col min="13337" max="13337" width="16.28515625" style="1"/>
    <col min="13338" max="13338" width="2.140625" style="1" customWidth="1"/>
    <col min="13339" max="13339" width="16.28515625" style="1"/>
    <col min="13340" max="13340" width="2.140625" style="1" customWidth="1"/>
    <col min="13341" max="13341" width="16.28515625" style="1"/>
    <col min="13342" max="13342" width="2.140625" style="1" customWidth="1"/>
    <col min="13343" max="13568" width="16.28515625" style="1"/>
    <col min="13569" max="13569" width="11.7109375" style="1" customWidth="1"/>
    <col min="13570" max="13570" width="11.140625" style="1" customWidth="1"/>
    <col min="13571" max="13571" width="30" style="1" customWidth="1"/>
    <col min="13572" max="13572" width="2.140625" style="1" customWidth="1"/>
    <col min="13573" max="13573" width="16.28515625" style="1"/>
    <col min="13574" max="13574" width="2.140625" style="1" customWidth="1"/>
    <col min="13575" max="13575" width="16.28515625" style="1"/>
    <col min="13576" max="13576" width="2.140625" style="1" customWidth="1"/>
    <col min="13577" max="13577" width="16.28515625" style="1"/>
    <col min="13578" max="13578" width="2.140625" style="1" customWidth="1"/>
    <col min="13579" max="13579" width="16.28515625" style="1"/>
    <col min="13580" max="13580" width="2.140625" style="1" customWidth="1"/>
    <col min="13581" max="13581" width="16.28515625" style="1"/>
    <col min="13582" max="13582" width="2.140625" style="1" customWidth="1"/>
    <col min="13583" max="13583" width="16.28515625" style="1"/>
    <col min="13584" max="13584" width="2.140625" style="1" customWidth="1"/>
    <col min="13585" max="13585" width="16.28515625" style="1"/>
    <col min="13586" max="13586" width="2.140625" style="1" customWidth="1"/>
    <col min="13587" max="13587" width="16.28515625" style="1"/>
    <col min="13588" max="13588" width="2.140625" style="1" customWidth="1"/>
    <col min="13589" max="13589" width="16.28515625" style="1"/>
    <col min="13590" max="13590" width="2.140625" style="1" customWidth="1"/>
    <col min="13591" max="13591" width="16.28515625" style="1"/>
    <col min="13592" max="13592" width="2.140625" style="1" customWidth="1"/>
    <col min="13593" max="13593" width="16.28515625" style="1"/>
    <col min="13594" max="13594" width="2.140625" style="1" customWidth="1"/>
    <col min="13595" max="13595" width="16.28515625" style="1"/>
    <col min="13596" max="13596" width="2.140625" style="1" customWidth="1"/>
    <col min="13597" max="13597" width="16.28515625" style="1"/>
    <col min="13598" max="13598" width="2.140625" style="1" customWidth="1"/>
    <col min="13599" max="13824" width="16.28515625" style="1"/>
    <col min="13825" max="13825" width="11.7109375" style="1" customWidth="1"/>
    <col min="13826" max="13826" width="11.140625" style="1" customWidth="1"/>
    <col min="13827" max="13827" width="30" style="1" customWidth="1"/>
    <col min="13828" max="13828" width="2.140625" style="1" customWidth="1"/>
    <col min="13829" max="13829" width="16.28515625" style="1"/>
    <col min="13830" max="13830" width="2.140625" style="1" customWidth="1"/>
    <col min="13831" max="13831" width="16.28515625" style="1"/>
    <col min="13832" max="13832" width="2.140625" style="1" customWidth="1"/>
    <col min="13833" max="13833" width="16.28515625" style="1"/>
    <col min="13834" max="13834" width="2.140625" style="1" customWidth="1"/>
    <col min="13835" max="13835" width="16.28515625" style="1"/>
    <col min="13836" max="13836" width="2.140625" style="1" customWidth="1"/>
    <col min="13837" max="13837" width="16.28515625" style="1"/>
    <col min="13838" max="13838" width="2.140625" style="1" customWidth="1"/>
    <col min="13839" max="13839" width="16.28515625" style="1"/>
    <col min="13840" max="13840" width="2.140625" style="1" customWidth="1"/>
    <col min="13841" max="13841" width="16.28515625" style="1"/>
    <col min="13842" max="13842" width="2.140625" style="1" customWidth="1"/>
    <col min="13843" max="13843" width="16.28515625" style="1"/>
    <col min="13844" max="13844" width="2.140625" style="1" customWidth="1"/>
    <col min="13845" max="13845" width="16.28515625" style="1"/>
    <col min="13846" max="13846" width="2.140625" style="1" customWidth="1"/>
    <col min="13847" max="13847" width="16.28515625" style="1"/>
    <col min="13848" max="13848" width="2.140625" style="1" customWidth="1"/>
    <col min="13849" max="13849" width="16.28515625" style="1"/>
    <col min="13850" max="13850" width="2.140625" style="1" customWidth="1"/>
    <col min="13851" max="13851" width="16.28515625" style="1"/>
    <col min="13852" max="13852" width="2.140625" style="1" customWidth="1"/>
    <col min="13853" max="13853" width="16.28515625" style="1"/>
    <col min="13854" max="13854" width="2.140625" style="1" customWidth="1"/>
    <col min="13855" max="14080" width="16.28515625" style="1"/>
    <col min="14081" max="14081" width="11.7109375" style="1" customWidth="1"/>
    <col min="14082" max="14082" width="11.140625" style="1" customWidth="1"/>
    <col min="14083" max="14083" width="30" style="1" customWidth="1"/>
    <col min="14084" max="14084" width="2.140625" style="1" customWidth="1"/>
    <col min="14085" max="14085" width="16.28515625" style="1"/>
    <col min="14086" max="14086" width="2.140625" style="1" customWidth="1"/>
    <col min="14087" max="14087" width="16.28515625" style="1"/>
    <col min="14088" max="14088" width="2.140625" style="1" customWidth="1"/>
    <col min="14089" max="14089" width="16.28515625" style="1"/>
    <col min="14090" max="14090" width="2.140625" style="1" customWidth="1"/>
    <col min="14091" max="14091" width="16.28515625" style="1"/>
    <col min="14092" max="14092" width="2.140625" style="1" customWidth="1"/>
    <col min="14093" max="14093" width="16.28515625" style="1"/>
    <col min="14094" max="14094" width="2.140625" style="1" customWidth="1"/>
    <col min="14095" max="14095" width="16.28515625" style="1"/>
    <col min="14096" max="14096" width="2.140625" style="1" customWidth="1"/>
    <col min="14097" max="14097" width="16.28515625" style="1"/>
    <col min="14098" max="14098" width="2.140625" style="1" customWidth="1"/>
    <col min="14099" max="14099" width="16.28515625" style="1"/>
    <col min="14100" max="14100" width="2.140625" style="1" customWidth="1"/>
    <col min="14101" max="14101" width="16.28515625" style="1"/>
    <col min="14102" max="14102" width="2.140625" style="1" customWidth="1"/>
    <col min="14103" max="14103" width="16.28515625" style="1"/>
    <col min="14104" max="14104" width="2.140625" style="1" customWidth="1"/>
    <col min="14105" max="14105" width="16.28515625" style="1"/>
    <col min="14106" max="14106" width="2.140625" style="1" customWidth="1"/>
    <col min="14107" max="14107" width="16.28515625" style="1"/>
    <col min="14108" max="14108" width="2.140625" style="1" customWidth="1"/>
    <col min="14109" max="14109" width="16.28515625" style="1"/>
    <col min="14110" max="14110" width="2.140625" style="1" customWidth="1"/>
    <col min="14111" max="14336" width="16.28515625" style="1"/>
    <col min="14337" max="14337" width="11.7109375" style="1" customWidth="1"/>
    <col min="14338" max="14338" width="11.140625" style="1" customWidth="1"/>
    <col min="14339" max="14339" width="30" style="1" customWidth="1"/>
    <col min="14340" max="14340" width="2.140625" style="1" customWidth="1"/>
    <col min="14341" max="14341" width="16.28515625" style="1"/>
    <col min="14342" max="14342" width="2.140625" style="1" customWidth="1"/>
    <col min="14343" max="14343" width="16.28515625" style="1"/>
    <col min="14344" max="14344" width="2.140625" style="1" customWidth="1"/>
    <col min="14345" max="14345" width="16.28515625" style="1"/>
    <col min="14346" max="14346" width="2.140625" style="1" customWidth="1"/>
    <col min="14347" max="14347" width="16.28515625" style="1"/>
    <col min="14348" max="14348" width="2.140625" style="1" customWidth="1"/>
    <col min="14349" max="14349" width="16.28515625" style="1"/>
    <col min="14350" max="14350" width="2.140625" style="1" customWidth="1"/>
    <col min="14351" max="14351" width="16.28515625" style="1"/>
    <col min="14352" max="14352" width="2.140625" style="1" customWidth="1"/>
    <col min="14353" max="14353" width="16.28515625" style="1"/>
    <col min="14354" max="14354" width="2.140625" style="1" customWidth="1"/>
    <col min="14355" max="14355" width="16.28515625" style="1"/>
    <col min="14356" max="14356" width="2.140625" style="1" customWidth="1"/>
    <col min="14357" max="14357" width="16.28515625" style="1"/>
    <col min="14358" max="14358" width="2.140625" style="1" customWidth="1"/>
    <col min="14359" max="14359" width="16.28515625" style="1"/>
    <col min="14360" max="14360" width="2.140625" style="1" customWidth="1"/>
    <col min="14361" max="14361" width="16.28515625" style="1"/>
    <col min="14362" max="14362" width="2.140625" style="1" customWidth="1"/>
    <col min="14363" max="14363" width="16.28515625" style="1"/>
    <col min="14364" max="14364" width="2.140625" style="1" customWidth="1"/>
    <col min="14365" max="14365" width="16.28515625" style="1"/>
    <col min="14366" max="14366" width="2.140625" style="1" customWidth="1"/>
    <col min="14367" max="14592" width="16.28515625" style="1"/>
    <col min="14593" max="14593" width="11.7109375" style="1" customWidth="1"/>
    <col min="14594" max="14594" width="11.140625" style="1" customWidth="1"/>
    <col min="14595" max="14595" width="30" style="1" customWidth="1"/>
    <col min="14596" max="14596" width="2.140625" style="1" customWidth="1"/>
    <col min="14597" max="14597" width="16.28515625" style="1"/>
    <col min="14598" max="14598" width="2.140625" style="1" customWidth="1"/>
    <col min="14599" max="14599" width="16.28515625" style="1"/>
    <col min="14600" max="14600" width="2.140625" style="1" customWidth="1"/>
    <col min="14601" max="14601" width="16.28515625" style="1"/>
    <col min="14602" max="14602" width="2.140625" style="1" customWidth="1"/>
    <col min="14603" max="14603" width="16.28515625" style="1"/>
    <col min="14604" max="14604" width="2.140625" style="1" customWidth="1"/>
    <col min="14605" max="14605" width="16.28515625" style="1"/>
    <col min="14606" max="14606" width="2.140625" style="1" customWidth="1"/>
    <col min="14607" max="14607" width="16.28515625" style="1"/>
    <col min="14608" max="14608" width="2.140625" style="1" customWidth="1"/>
    <col min="14609" max="14609" width="16.28515625" style="1"/>
    <col min="14610" max="14610" width="2.140625" style="1" customWidth="1"/>
    <col min="14611" max="14611" width="16.28515625" style="1"/>
    <col min="14612" max="14612" width="2.140625" style="1" customWidth="1"/>
    <col min="14613" max="14613" width="16.28515625" style="1"/>
    <col min="14614" max="14614" width="2.140625" style="1" customWidth="1"/>
    <col min="14615" max="14615" width="16.28515625" style="1"/>
    <col min="14616" max="14616" width="2.140625" style="1" customWidth="1"/>
    <col min="14617" max="14617" width="16.28515625" style="1"/>
    <col min="14618" max="14618" width="2.140625" style="1" customWidth="1"/>
    <col min="14619" max="14619" width="16.28515625" style="1"/>
    <col min="14620" max="14620" width="2.140625" style="1" customWidth="1"/>
    <col min="14621" max="14621" width="16.28515625" style="1"/>
    <col min="14622" max="14622" width="2.140625" style="1" customWidth="1"/>
    <col min="14623" max="14848" width="16.28515625" style="1"/>
    <col min="14849" max="14849" width="11.7109375" style="1" customWidth="1"/>
    <col min="14850" max="14850" width="11.140625" style="1" customWidth="1"/>
    <col min="14851" max="14851" width="30" style="1" customWidth="1"/>
    <col min="14852" max="14852" width="2.140625" style="1" customWidth="1"/>
    <col min="14853" max="14853" width="16.28515625" style="1"/>
    <col min="14854" max="14854" width="2.140625" style="1" customWidth="1"/>
    <col min="14855" max="14855" width="16.28515625" style="1"/>
    <col min="14856" max="14856" width="2.140625" style="1" customWidth="1"/>
    <col min="14857" max="14857" width="16.28515625" style="1"/>
    <col min="14858" max="14858" width="2.140625" style="1" customWidth="1"/>
    <col min="14859" max="14859" width="16.28515625" style="1"/>
    <col min="14860" max="14860" width="2.140625" style="1" customWidth="1"/>
    <col min="14861" max="14861" width="16.28515625" style="1"/>
    <col min="14862" max="14862" width="2.140625" style="1" customWidth="1"/>
    <col min="14863" max="14863" width="16.28515625" style="1"/>
    <col min="14864" max="14864" width="2.140625" style="1" customWidth="1"/>
    <col min="14865" max="14865" width="16.28515625" style="1"/>
    <col min="14866" max="14866" width="2.140625" style="1" customWidth="1"/>
    <col min="14867" max="14867" width="16.28515625" style="1"/>
    <col min="14868" max="14868" width="2.140625" style="1" customWidth="1"/>
    <col min="14869" max="14869" width="16.28515625" style="1"/>
    <col min="14870" max="14870" width="2.140625" style="1" customWidth="1"/>
    <col min="14871" max="14871" width="16.28515625" style="1"/>
    <col min="14872" max="14872" width="2.140625" style="1" customWidth="1"/>
    <col min="14873" max="14873" width="16.28515625" style="1"/>
    <col min="14874" max="14874" width="2.140625" style="1" customWidth="1"/>
    <col min="14875" max="14875" width="16.28515625" style="1"/>
    <col min="14876" max="14876" width="2.140625" style="1" customWidth="1"/>
    <col min="14877" max="14877" width="16.28515625" style="1"/>
    <col min="14878" max="14878" width="2.140625" style="1" customWidth="1"/>
    <col min="14879" max="15104" width="16.28515625" style="1"/>
    <col min="15105" max="15105" width="11.7109375" style="1" customWidth="1"/>
    <col min="15106" max="15106" width="11.140625" style="1" customWidth="1"/>
    <col min="15107" max="15107" width="30" style="1" customWidth="1"/>
    <col min="15108" max="15108" width="2.140625" style="1" customWidth="1"/>
    <col min="15109" max="15109" width="16.28515625" style="1"/>
    <col min="15110" max="15110" width="2.140625" style="1" customWidth="1"/>
    <col min="15111" max="15111" width="16.28515625" style="1"/>
    <col min="15112" max="15112" width="2.140625" style="1" customWidth="1"/>
    <col min="15113" max="15113" width="16.28515625" style="1"/>
    <col min="15114" max="15114" width="2.140625" style="1" customWidth="1"/>
    <col min="15115" max="15115" width="16.28515625" style="1"/>
    <col min="15116" max="15116" width="2.140625" style="1" customWidth="1"/>
    <col min="15117" max="15117" width="16.28515625" style="1"/>
    <col min="15118" max="15118" width="2.140625" style="1" customWidth="1"/>
    <col min="15119" max="15119" width="16.28515625" style="1"/>
    <col min="15120" max="15120" width="2.140625" style="1" customWidth="1"/>
    <col min="15121" max="15121" width="16.28515625" style="1"/>
    <col min="15122" max="15122" width="2.140625" style="1" customWidth="1"/>
    <col min="15123" max="15123" width="16.28515625" style="1"/>
    <col min="15124" max="15124" width="2.140625" style="1" customWidth="1"/>
    <col min="15125" max="15125" width="16.28515625" style="1"/>
    <col min="15126" max="15126" width="2.140625" style="1" customWidth="1"/>
    <col min="15127" max="15127" width="16.28515625" style="1"/>
    <col min="15128" max="15128" width="2.140625" style="1" customWidth="1"/>
    <col min="15129" max="15129" width="16.28515625" style="1"/>
    <col min="15130" max="15130" width="2.140625" style="1" customWidth="1"/>
    <col min="15131" max="15131" width="16.28515625" style="1"/>
    <col min="15132" max="15132" width="2.140625" style="1" customWidth="1"/>
    <col min="15133" max="15133" width="16.28515625" style="1"/>
    <col min="15134" max="15134" width="2.140625" style="1" customWidth="1"/>
    <col min="15135" max="15360" width="16.28515625" style="1"/>
    <col min="15361" max="15361" width="11.7109375" style="1" customWidth="1"/>
    <col min="15362" max="15362" width="11.140625" style="1" customWidth="1"/>
    <col min="15363" max="15363" width="30" style="1" customWidth="1"/>
    <col min="15364" max="15364" width="2.140625" style="1" customWidth="1"/>
    <col min="15365" max="15365" width="16.28515625" style="1"/>
    <col min="15366" max="15366" width="2.140625" style="1" customWidth="1"/>
    <col min="15367" max="15367" width="16.28515625" style="1"/>
    <col min="15368" max="15368" width="2.140625" style="1" customWidth="1"/>
    <col min="15369" max="15369" width="16.28515625" style="1"/>
    <col min="15370" max="15370" width="2.140625" style="1" customWidth="1"/>
    <col min="15371" max="15371" width="16.28515625" style="1"/>
    <col min="15372" max="15372" width="2.140625" style="1" customWidth="1"/>
    <col min="15373" max="15373" width="16.28515625" style="1"/>
    <col min="15374" max="15374" width="2.140625" style="1" customWidth="1"/>
    <col min="15375" max="15375" width="16.28515625" style="1"/>
    <col min="15376" max="15376" width="2.140625" style="1" customWidth="1"/>
    <col min="15377" max="15377" width="16.28515625" style="1"/>
    <col min="15378" max="15378" width="2.140625" style="1" customWidth="1"/>
    <col min="15379" max="15379" width="16.28515625" style="1"/>
    <col min="15380" max="15380" width="2.140625" style="1" customWidth="1"/>
    <col min="15381" max="15381" width="16.28515625" style="1"/>
    <col min="15382" max="15382" width="2.140625" style="1" customWidth="1"/>
    <col min="15383" max="15383" width="16.28515625" style="1"/>
    <col min="15384" max="15384" width="2.140625" style="1" customWidth="1"/>
    <col min="15385" max="15385" width="16.28515625" style="1"/>
    <col min="15386" max="15386" width="2.140625" style="1" customWidth="1"/>
    <col min="15387" max="15387" width="16.28515625" style="1"/>
    <col min="15388" max="15388" width="2.140625" style="1" customWidth="1"/>
    <col min="15389" max="15389" width="16.28515625" style="1"/>
    <col min="15390" max="15390" width="2.140625" style="1" customWidth="1"/>
    <col min="15391" max="15616" width="16.28515625" style="1"/>
    <col min="15617" max="15617" width="11.7109375" style="1" customWidth="1"/>
    <col min="15618" max="15618" width="11.140625" style="1" customWidth="1"/>
    <col min="15619" max="15619" width="30" style="1" customWidth="1"/>
    <col min="15620" max="15620" width="2.140625" style="1" customWidth="1"/>
    <col min="15621" max="15621" width="16.28515625" style="1"/>
    <col min="15622" max="15622" width="2.140625" style="1" customWidth="1"/>
    <col min="15623" max="15623" width="16.28515625" style="1"/>
    <col min="15624" max="15624" width="2.140625" style="1" customWidth="1"/>
    <col min="15625" max="15625" width="16.28515625" style="1"/>
    <col min="15626" max="15626" width="2.140625" style="1" customWidth="1"/>
    <col min="15627" max="15627" width="16.28515625" style="1"/>
    <col min="15628" max="15628" width="2.140625" style="1" customWidth="1"/>
    <col min="15629" max="15629" width="16.28515625" style="1"/>
    <col min="15630" max="15630" width="2.140625" style="1" customWidth="1"/>
    <col min="15631" max="15631" width="16.28515625" style="1"/>
    <col min="15632" max="15632" width="2.140625" style="1" customWidth="1"/>
    <col min="15633" max="15633" width="16.28515625" style="1"/>
    <col min="15634" max="15634" width="2.140625" style="1" customWidth="1"/>
    <col min="15635" max="15635" width="16.28515625" style="1"/>
    <col min="15636" max="15636" width="2.140625" style="1" customWidth="1"/>
    <col min="15637" max="15637" width="16.28515625" style="1"/>
    <col min="15638" max="15638" width="2.140625" style="1" customWidth="1"/>
    <col min="15639" max="15639" width="16.28515625" style="1"/>
    <col min="15640" max="15640" width="2.140625" style="1" customWidth="1"/>
    <col min="15641" max="15641" width="16.28515625" style="1"/>
    <col min="15642" max="15642" width="2.140625" style="1" customWidth="1"/>
    <col min="15643" max="15643" width="16.28515625" style="1"/>
    <col min="15644" max="15644" width="2.140625" style="1" customWidth="1"/>
    <col min="15645" max="15645" width="16.28515625" style="1"/>
    <col min="15646" max="15646" width="2.140625" style="1" customWidth="1"/>
    <col min="15647" max="15872" width="16.28515625" style="1"/>
    <col min="15873" max="15873" width="11.7109375" style="1" customWidth="1"/>
    <col min="15874" max="15874" width="11.140625" style="1" customWidth="1"/>
    <col min="15875" max="15875" width="30" style="1" customWidth="1"/>
    <col min="15876" max="15876" width="2.140625" style="1" customWidth="1"/>
    <col min="15877" max="15877" width="16.28515625" style="1"/>
    <col min="15878" max="15878" width="2.140625" style="1" customWidth="1"/>
    <col min="15879" max="15879" width="16.28515625" style="1"/>
    <col min="15880" max="15880" width="2.140625" style="1" customWidth="1"/>
    <col min="15881" max="15881" width="16.28515625" style="1"/>
    <col min="15882" max="15882" width="2.140625" style="1" customWidth="1"/>
    <col min="15883" max="15883" width="16.28515625" style="1"/>
    <col min="15884" max="15884" width="2.140625" style="1" customWidth="1"/>
    <col min="15885" max="15885" width="16.28515625" style="1"/>
    <col min="15886" max="15886" width="2.140625" style="1" customWidth="1"/>
    <col min="15887" max="15887" width="16.28515625" style="1"/>
    <col min="15888" max="15888" width="2.140625" style="1" customWidth="1"/>
    <col min="15889" max="15889" width="16.28515625" style="1"/>
    <col min="15890" max="15890" width="2.140625" style="1" customWidth="1"/>
    <col min="15891" max="15891" width="16.28515625" style="1"/>
    <col min="15892" max="15892" width="2.140625" style="1" customWidth="1"/>
    <col min="15893" max="15893" width="16.28515625" style="1"/>
    <col min="15894" max="15894" width="2.140625" style="1" customWidth="1"/>
    <col min="15895" max="15895" width="16.28515625" style="1"/>
    <col min="15896" max="15896" width="2.140625" style="1" customWidth="1"/>
    <col min="15897" max="15897" width="16.28515625" style="1"/>
    <col min="15898" max="15898" width="2.140625" style="1" customWidth="1"/>
    <col min="15899" max="15899" width="16.28515625" style="1"/>
    <col min="15900" max="15900" width="2.140625" style="1" customWidth="1"/>
    <col min="15901" max="15901" width="16.28515625" style="1"/>
    <col min="15902" max="15902" width="2.140625" style="1" customWidth="1"/>
    <col min="15903" max="16128" width="16.28515625" style="1"/>
    <col min="16129" max="16129" width="11.7109375" style="1" customWidth="1"/>
    <col min="16130" max="16130" width="11.140625" style="1" customWidth="1"/>
    <col min="16131" max="16131" width="30" style="1" customWidth="1"/>
    <col min="16132" max="16132" width="2.140625" style="1" customWidth="1"/>
    <col min="16133" max="16133" width="16.28515625" style="1"/>
    <col min="16134" max="16134" width="2.140625" style="1" customWidth="1"/>
    <col min="16135" max="16135" width="16.28515625" style="1"/>
    <col min="16136" max="16136" width="2.140625" style="1" customWidth="1"/>
    <col min="16137" max="16137" width="16.28515625" style="1"/>
    <col min="16138" max="16138" width="2.140625" style="1" customWidth="1"/>
    <col min="16139" max="16139" width="16.28515625" style="1"/>
    <col min="16140" max="16140" width="2.140625" style="1" customWidth="1"/>
    <col min="16141" max="16141" width="16.28515625" style="1"/>
    <col min="16142" max="16142" width="2.140625" style="1" customWidth="1"/>
    <col min="16143" max="16143" width="16.28515625" style="1"/>
    <col min="16144" max="16144" width="2.140625" style="1" customWidth="1"/>
    <col min="16145" max="16145" width="16.28515625" style="1"/>
    <col min="16146" max="16146" width="2.140625" style="1" customWidth="1"/>
    <col min="16147" max="16147" width="16.28515625" style="1"/>
    <col min="16148" max="16148" width="2.140625" style="1" customWidth="1"/>
    <col min="16149" max="16149" width="16.28515625" style="1"/>
    <col min="16150" max="16150" width="2.140625" style="1" customWidth="1"/>
    <col min="16151" max="16151" width="16.28515625" style="1"/>
    <col min="16152" max="16152" width="2.140625" style="1" customWidth="1"/>
    <col min="16153" max="16153" width="16.28515625" style="1"/>
    <col min="16154" max="16154" width="2.140625" style="1" customWidth="1"/>
    <col min="16155" max="16155" width="16.28515625" style="1"/>
    <col min="16156" max="16156" width="2.140625" style="1" customWidth="1"/>
    <col min="16157" max="16157" width="16.28515625" style="1"/>
    <col min="16158" max="16158" width="2.140625" style="1" customWidth="1"/>
    <col min="16159" max="16384" width="16.28515625" style="1"/>
  </cols>
  <sheetData>
    <row r="1" spans="1:31">
      <c r="A1" s="149" t="s">
        <v>172</v>
      </c>
    </row>
    <row r="2" spans="1:31">
      <c r="A2" s="149" t="s">
        <v>171</v>
      </c>
    </row>
    <row r="3" spans="1:31" ht="15.75" thickBot="1">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row>
    <row r="5" spans="1:31">
      <c r="B5" s="5"/>
      <c r="AE5" s="5" t="s">
        <v>2</v>
      </c>
    </row>
    <row r="6" spans="1:31">
      <c r="A6" s="1" t="s">
        <v>3</v>
      </c>
      <c r="B6" s="5" t="s">
        <v>4</v>
      </c>
      <c r="C6" s="5" t="s">
        <v>5</v>
      </c>
      <c r="E6" s="17">
        <v>44166</v>
      </c>
      <c r="G6" s="17">
        <v>44197</v>
      </c>
      <c r="I6" s="17">
        <v>44228</v>
      </c>
      <c r="K6" s="17">
        <v>44256</v>
      </c>
      <c r="M6" s="17">
        <v>44287</v>
      </c>
      <c r="O6" s="17">
        <v>44317</v>
      </c>
      <c r="Q6" s="17">
        <v>44348</v>
      </c>
      <c r="S6" s="17">
        <v>44378</v>
      </c>
      <c r="U6" s="17">
        <v>44409</v>
      </c>
      <c r="W6" s="17">
        <v>44440</v>
      </c>
      <c r="Y6" s="17">
        <v>44470</v>
      </c>
      <c r="AA6" s="17">
        <v>44501</v>
      </c>
      <c r="AC6" s="17">
        <v>44531</v>
      </c>
      <c r="AE6" s="5" t="s">
        <v>6</v>
      </c>
    </row>
    <row r="7" spans="1:31" ht="15.75" thickBot="1">
      <c r="A7" s="4"/>
      <c r="B7" s="6"/>
      <c r="C7" s="2"/>
      <c r="D7" s="4"/>
      <c r="E7" s="2"/>
      <c r="F7" s="4"/>
      <c r="G7" s="2"/>
      <c r="H7" s="4"/>
      <c r="I7" s="2"/>
      <c r="J7" s="4"/>
      <c r="K7" s="2"/>
      <c r="L7" s="4"/>
      <c r="M7" s="2"/>
      <c r="N7" s="4"/>
      <c r="O7" s="2"/>
      <c r="P7" s="4"/>
      <c r="Q7" s="2"/>
      <c r="R7" s="4"/>
      <c r="S7" s="2"/>
      <c r="T7" s="4"/>
      <c r="U7" s="2"/>
      <c r="V7" s="4"/>
      <c r="W7" s="2"/>
      <c r="X7" s="4"/>
      <c r="Y7" s="2"/>
      <c r="Z7" s="4"/>
      <c r="AA7" s="2"/>
      <c r="AB7" s="4"/>
      <c r="AC7" s="2"/>
      <c r="AD7" s="4"/>
      <c r="AE7" s="2"/>
    </row>
    <row r="8" spans="1:31">
      <c r="B8" s="5"/>
      <c r="C8" s="3"/>
      <c r="E8" s="57"/>
      <c r="F8" s="18"/>
      <c r="G8" s="57"/>
      <c r="H8" s="18"/>
      <c r="I8" s="57"/>
      <c r="J8" s="18"/>
      <c r="K8" s="57"/>
      <c r="L8" s="18"/>
      <c r="M8" s="57"/>
      <c r="N8" s="18"/>
      <c r="O8" s="57"/>
      <c r="P8" s="18"/>
      <c r="Q8" s="57"/>
      <c r="R8" s="18"/>
      <c r="S8" s="57"/>
      <c r="T8" s="18"/>
      <c r="U8" s="57"/>
      <c r="V8" s="18"/>
      <c r="W8" s="57"/>
      <c r="X8" s="18"/>
      <c r="Y8" s="57"/>
      <c r="Z8" s="18"/>
      <c r="AA8" s="57"/>
      <c r="AB8" s="18"/>
      <c r="AC8" s="57"/>
      <c r="AD8" s="18"/>
      <c r="AE8" s="57"/>
    </row>
    <row r="9" spans="1:31" s="51" customFormat="1">
      <c r="A9" s="54">
        <v>1</v>
      </c>
      <c r="B9" s="141">
        <v>303.02</v>
      </c>
      <c r="C9" s="142" t="s">
        <v>169</v>
      </c>
      <c r="D9" s="52"/>
      <c r="E9" s="53">
        <f>SUMIF('CDR Reserve Data'!$A$9:$A$44,$B9,'CDR Reserve Data'!$C$9:$C$44)</f>
        <v>252467.13</v>
      </c>
      <c r="F9" s="53"/>
      <c r="G9" s="53">
        <f>SUMIF('CDR Reserve Data'!$A$9:$A$44,$B9,'CDR Reserve Data'!$D$9:$D$44)</f>
        <v>297615.87</v>
      </c>
      <c r="H9" s="53"/>
      <c r="I9" s="53">
        <f>SUMIF('CDR Reserve Data'!$A$9:$A$44,$B9,'CDR Reserve Data'!$E$9:$E$44)</f>
        <v>342764.61</v>
      </c>
      <c r="J9" s="53"/>
      <c r="K9" s="53">
        <f>SUMIF('CDR Reserve Data'!$A$9:$A$44,$B9,'CDR Reserve Data'!$F$9:$F$44)</f>
        <v>387913.31</v>
      </c>
      <c r="L9" s="53"/>
      <c r="M9" s="53">
        <f>SUMIF('CDR Reserve Data'!$A$9:$A$44,$B9,'CDR Reserve Data'!$G$9:$G$44)</f>
        <v>433062.01</v>
      </c>
      <c r="N9" s="53"/>
      <c r="O9" s="53">
        <f>SUMIF('CDR Reserve Data'!$A$9:$A$44,$B9,'CDR Reserve Data'!$H$9:$H$44)</f>
        <v>478210.75</v>
      </c>
      <c r="P9" s="53"/>
      <c r="Q9" s="53">
        <f>SUMIF('CDR Reserve Data'!$A$9:$A$44,$B9,'CDR Reserve Data'!$I$9:$I$44)</f>
        <v>523359.47</v>
      </c>
      <c r="R9" s="53"/>
      <c r="S9" s="53">
        <f>SUMIF('CDR Reserve Data'!$A$9:$A$44,$B9,'CDR Reserve Data'!$J$9:$J$44)</f>
        <v>568508.18000000005</v>
      </c>
      <c r="T9" s="53"/>
      <c r="U9" s="53">
        <f>SUMIF('CDR Reserve Data'!$A$9:$A$44,$B9,'CDR Reserve Data'!$K$9:$K$44)</f>
        <v>613656.93000000005</v>
      </c>
      <c r="V9" s="53"/>
      <c r="W9" s="53">
        <f>SUMIF('CDR Reserve Data'!$A$9:$A$44,$B9,'CDR Reserve Data'!$L$9:$L$44)</f>
        <v>680132.96</v>
      </c>
      <c r="X9" s="53"/>
      <c r="Y9" s="53">
        <f>SUMIF('CDR Reserve Data'!$A$9:$A$44,$B9,'CDR Reserve Data'!$M$9:$M$44)</f>
        <v>729704.46</v>
      </c>
      <c r="Z9" s="53"/>
      <c r="AA9" s="53">
        <f>SUMIF('CDR Reserve Data'!$A$9:$A$44,$B9,'CDR Reserve Data'!$N$9:$N$44)</f>
        <v>767315.06</v>
      </c>
      <c r="AB9" s="53"/>
      <c r="AC9" s="53">
        <f>SUMIF('CDR Reserve Data'!$A$9:$A$44,$B9,'CDR Reserve Data'!$O$9:$O$44)</f>
        <v>908965.71</v>
      </c>
      <c r="AD9" s="53"/>
      <c r="AE9" s="53">
        <f t="shared" ref="AE9" si="0">(SUM(E9:AC9))/13</f>
        <v>537205.88076923077</v>
      </c>
    </row>
    <row r="10" spans="1:31" s="51" customFormat="1">
      <c r="A10" s="54">
        <f>A9+1</f>
        <v>2</v>
      </c>
      <c r="B10" s="143">
        <v>303.2</v>
      </c>
      <c r="C10" s="144" t="s">
        <v>170</v>
      </c>
      <c r="D10" s="52"/>
      <c r="E10" s="53">
        <f>SUMIF('CDR Reserve Data'!$A$9:$A$44,$B10,'CDR Reserve Data'!$C$9:$C$44)</f>
        <v>166704.64000000001</v>
      </c>
      <c r="F10" s="53"/>
      <c r="G10" s="53">
        <f>SUMIF('CDR Reserve Data'!$A$9:$A$44,$B10,'CDR Reserve Data'!$D$9:$D$44)</f>
        <v>190179.3</v>
      </c>
      <c r="H10" s="53"/>
      <c r="I10" s="53">
        <f>SUMIF('CDR Reserve Data'!$A$9:$A$44,$B10,'CDR Reserve Data'!$E$9:$E$44)</f>
        <v>213653.96</v>
      </c>
      <c r="J10" s="53"/>
      <c r="K10" s="53">
        <f>SUMIF('CDR Reserve Data'!$A$9:$A$44,$B10,'CDR Reserve Data'!$F$9:$F$44)</f>
        <v>237128.57</v>
      </c>
      <c r="L10" s="53"/>
      <c r="M10" s="53">
        <f>SUMIF('CDR Reserve Data'!$A$9:$A$44,$B10,'CDR Reserve Data'!$G$9:$G$44)</f>
        <v>260603.18</v>
      </c>
      <c r="N10" s="53"/>
      <c r="O10" s="53">
        <f>SUMIF('CDR Reserve Data'!$A$9:$A$44,$B10,'CDR Reserve Data'!$H$9:$H$44)</f>
        <v>284077.82</v>
      </c>
      <c r="P10" s="53"/>
      <c r="Q10" s="53">
        <f>SUMIF('CDR Reserve Data'!$A$9:$A$44,$B10,'CDR Reserve Data'!$I$9:$I$44)</f>
        <v>307552.46999999997</v>
      </c>
      <c r="R10" s="53"/>
      <c r="S10" s="53">
        <f>SUMIF('CDR Reserve Data'!$A$9:$A$44,$B10,'CDR Reserve Data'!$J$9:$J$44)</f>
        <v>331027.08</v>
      </c>
      <c r="T10" s="53"/>
      <c r="U10" s="53">
        <f>SUMIF('CDR Reserve Data'!$A$9:$A$44,$B10,'CDR Reserve Data'!$K$9:$K$44)</f>
        <v>354501.71</v>
      </c>
      <c r="V10" s="53"/>
      <c r="W10" s="53">
        <f>SUMIF('CDR Reserve Data'!$A$9:$A$44,$B10,'CDR Reserve Data'!$L$9:$L$44)</f>
        <v>377976.35</v>
      </c>
      <c r="X10" s="53"/>
      <c r="Y10" s="53">
        <f>SUMIF('CDR Reserve Data'!$A$9:$A$44,$B10,'CDR Reserve Data'!$M$9:$M$44)</f>
        <v>401450.97</v>
      </c>
      <c r="Z10" s="53"/>
      <c r="AA10" s="53">
        <f>SUMIF('CDR Reserve Data'!$A$9:$A$44,$B10,'CDR Reserve Data'!$N$9:$N$44)</f>
        <v>424925.59</v>
      </c>
      <c r="AB10" s="53"/>
      <c r="AC10" s="53">
        <f>SUMIF('CDR Reserve Data'!$A$9:$A$44,$B10,'CDR Reserve Data'!$O$9:$O$44)</f>
        <v>442488.1</v>
      </c>
      <c r="AD10" s="53"/>
      <c r="AE10" s="53">
        <f t="shared" ref="AE10" si="1">(SUM(E10:AC10))/13</f>
        <v>307097.67230769229</v>
      </c>
    </row>
    <row r="11" spans="1:31" s="51" customFormat="1">
      <c r="A11" s="54">
        <f t="shared" ref="A11:A16" si="2">A10+1</f>
        <v>3</v>
      </c>
      <c r="B11" s="56">
        <v>391.11</v>
      </c>
      <c r="C11" s="55" t="s">
        <v>66</v>
      </c>
      <c r="D11" s="55"/>
      <c r="E11" s="53">
        <f>SUMIF('CDR Reserve Data'!$A$9:$A$44,$B11,'CDR Reserve Data'!$C$9:$C$44)</f>
        <v>-37.440000000002328</v>
      </c>
      <c r="F11" s="53"/>
      <c r="G11" s="53">
        <f>SUMIF('CDR Reserve Data'!$A$9:$A$44,$B11,'CDR Reserve Data'!$D$9:$D$44)</f>
        <v>46.56</v>
      </c>
      <c r="H11" s="53"/>
      <c r="I11" s="53">
        <f>SUMIF('CDR Reserve Data'!$A$9:$A$44,$B11,'CDR Reserve Data'!$E$9:$E$44)</f>
        <v>457.5</v>
      </c>
      <c r="J11" s="53"/>
      <c r="K11" s="53">
        <f>SUMIF('CDR Reserve Data'!$A$9:$A$44,$B11,'CDR Reserve Data'!$F$9:$F$44)</f>
        <v>1036.45</v>
      </c>
      <c r="L11" s="53"/>
      <c r="M11" s="53">
        <f>SUMIF('CDR Reserve Data'!$A$9:$A$44,$B11,'CDR Reserve Data'!$G$9:$G$44)</f>
        <v>880.39</v>
      </c>
      <c r="N11" s="53"/>
      <c r="O11" s="53">
        <f>SUMIF('CDR Reserve Data'!$A$9:$A$44,$B11,'CDR Reserve Data'!$H$9:$H$44)</f>
        <v>-10.69</v>
      </c>
      <c r="P11" s="53"/>
      <c r="Q11" s="53">
        <f>SUMIF('CDR Reserve Data'!$A$9:$A$44,$B11,'CDR Reserve Data'!$I$9:$I$44)</f>
        <v>-901.77</v>
      </c>
      <c r="R11" s="53"/>
      <c r="S11" s="53">
        <f>SUMIF('CDR Reserve Data'!$A$9:$A$44,$B11,'CDR Reserve Data'!$J$9:$J$44)</f>
        <v>-1792.85</v>
      </c>
      <c r="T11" s="53"/>
      <c r="U11" s="53">
        <f>SUMIF('CDR Reserve Data'!$A$9:$A$44,$B11,'CDR Reserve Data'!$K$9:$K$44)</f>
        <v>-2683.93</v>
      </c>
      <c r="V11" s="53"/>
      <c r="W11" s="53">
        <f>SUMIF('CDR Reserve Data'!$A$9:$A$44,$B11,'CDR Reserve Data'!$L$9:$L$44)</f>
        <v>-3575.01</v>
      </c>
      <c r="X11" s="53"/>
      <c r="Y11" s="53">
        <f>SUMIF('CDR Reserve Data'!$A$9:$A$44,$B11,'CDR Reserve Data'!$M$9:$M$44)</f>
        <v>-4466.09</v>
      </c>
      <c r="Z11" s="53"/>
      <c r="AA11" s="53">
        <f>SUMIF('CDR Reserve Data'!$A$9:$A$44,$B11,'CDR Reserve Data'!$N$9:$N$44)</f>
        <v>-5357.17</v>
      </c>
      <c r="AB11" s="53"/>
      <c r="AC11" s="53">
        <f>SUMIF('CDR Reserve Data'!$A$9:$A$44,$B11,'CDR Reserve Data'!$O$9:$O$44)</f>
        <v>0</v>
      </c>
      <c r="AD11" s="53"/>
      <c r="AE11" s="53">
        <f t="shared" ref="AE11" si="3">(SUM(E11:AC11))/13</f>
        <v>-1261.8500000000001</v>
      </c>
    </row>
    <row r="12" spans="1:31" s="55" customFormat="1">
      <c r="A12" s="54">
        <f t="shared" si="2"/>
        <v>4</v>
      </c>
      <c r="B12" s="52"/>
      <c r="C12" s="51"/>
      <c r="D12" s="51"/>
      <c r="E12" s="53"/>
      <c r="F12" s="53"/>
      <c r="G12" s="53"/>
      <c r="H12" s="53"/>
      <c r="I12" s="53"/>
      <c r="J12" s="53"/>
      <c r="K12" s="53"/>
      <c r="L12" s="53"/>
      <c r="M12" s="53"/>
      <c r="N12" s="53"/>
      <c r="O12" s="53"/>
      <c r="P12" s="53"/>
      <c r="Q12" s="53"/>
      <c r="R12" s="53"/>
      <c r="S12" s="53"/>
      <c r="T12" s="53"/>
      <c r="U12" s="53"/>
      <c r="V12" s="53"/>
      <c r="W12" s="53"/>
      <c r="X12" s="53"/>
      <c r="Y12" s="53"/>
      <c r="Z12" s="53"/>
      <c r="AA12" s="53"/>
      <c r="AB12" s="53"/>
      <c r="AC12" s="53"/>
      <c r="AD12" s="53"/>
      <c r="AE12" s="53"/>
    </row>
    <row r="13" spans="1:31" s="51" customFormat="1">
      <c r="A13" s="54">
        <f t="shared" si="2"/>
        <v>5</v>
      </c>
      <c r="B13" s="56">
        <v>111</v>
      </c>
      <c r="C13" s="51" t="s">
        <v>12</v>
      </c>
      <c r="E13" s="53">
        <f>-'Capital Leases'!B12</f>
        <v>0</v>
      </c>
      <c r="F13" s="53"/>
      <c r="G13" s="53">
        <f>-'Capital Leases'!C12</f>
        <v>0</v>
      </c>
      <c r="H13" s="53"/>
      <c r="I13" s="53">
        <f>-'Capital Leases'!D12</f>
        <v>0</v>
      </c>
      <c r="J13" s="53"/>
      <c r="K13" s="53">
        <f>-'Capital Leases'!E12</f>
        <v>0</v>
      </c>
      <c r="L13" s="53"/>
      <c r="M13" s="53">
        <f>-'Capital Leases'!F12</f>
        <v>0</v>
      </c>
      <c r="N13" s="53"/>
      <c r="O13" s="53">
        <f>-'Capital Leases'!G12</f>
        <v>0</v>
      </c>
      <c r="P13" s="53"/>
      <c r="Q13" s="53">
        <f>-'Capital Leases'!H12</f>
        <v>0</v>
      </c>
      <c r="R13" s="53"/>
      <c r="S13" s="53">
        <f>-'Capital Leases'!I12</f>
        <v>0</v>
      </c>
      <c r="T13" s="53"/>
      <c r="U13" s="53">
        <f>-'Capital Leases'!J12</f>
        <v>1527626.23</v>
      </c>
      <c r="V13" s="53"/>
      <c r="W13" s="53">
        <f>-'Capital Leases'!K12</f>
        <v>1571478.59</v>
      </c>
      <c r="X13" s="53"/>
      <c r="Y13" s="53">
        <f>-'Capital Leases'!L12</f>
        <v>1615471.6300000001</v>
      </c>
      <c r="Z13" s="53"/>
      <c r="AA13" s="53">
        <f>-'Capital Leases'!M12</f>
        <v>1659605.8199999998</v>
      </c>
      <c r="AB13" s="53"/>
      <c r="AC13" s="53">
        <f>-'Capital Leases'!N12</f>
        <v>1703881.61</v>
      </c>
      <c r="AD13" s="53"/>
      <c r="AE13" s="53">
        <f>SUM(E13:AC13)/13</f>
        <v>621389.52923076926</v>
      </c>
    </row>
    <row r="14" spans="1:31" s="51" customFormat="1">
      <c r="A14" s="54">
        <f t="shared" si="2"/>
        <v>6</v>
      </c>
      <c r="B14" s="56">
        <v>115</v>
      </c>
      <c r="C14" s="51" t="s">
        <v>13</v>
      </c>
      <c r="E14" s="53">
        <f>SUMIF('CDR Reserve Data'!$A$9:$A$44,$B14,'CDR Reserve Data'!$C$9:$C$44)</f>
        <v>11670628.43</v>
      </c>
      <c r="F14" s="53"/>
      <c r="G14" s="53">
        <f>SUMIF('CDR Reserve Data'!$A$9:$A$44,$B14,'CDR Reserve Data'!$D$9:$D$44)</f>
        <v>11730786.299999999</v>
      </c>
      <c r="H14" s="53"/>
      <c r="I14" s="53">
        <f>SUMIF('CDR Reserve Data'!$A$9:$A$44,$B14,'CDR Reserve Data'!$E$9:$E$44)</f>
        <v>11790944.17</v>
      </c>
      <c r="J14" s="53"/>
      <c r="K14" s="53">
        <f>SUMIF('CDR Reserve Data'!$A$9:$A$44,$B14,'CDR Reserve Data'!$F$9:$F$44)</f>
        <v>11851102.039999999</v>
      </c>
      <c r="L14" s="53"/>
      <c r="M14" s="53">
        <f>SUMIF('CDR Reserve Data'!$A$9:$A$44,$B14,'CDR Reserve Data'!$G$9:$G$44)</f>
        <v>11911259.909999998</v>
      </c>
      <c r="N14" s="53"/>
      <c r="O14" s="53">
        <f>SUMIF('CDR Reserve Data'!$A$9:$A$44,$B14,'CDR Reserve Data'!$H$9:$H$44)</f>
        <v>11971417.779999999</v>
      </c>
      <c r="P14" s="53"/>
      <c r="Q14" s="53">
        <f>SUMIF('CDR Reserve Data'!$A$9:$A$44,$B14,'CDR Reserve Data'!$I$9:$I$44)</f>
        <v>12031575.649999999</v>
      </c>
      <c r="R14" s="53"/>
      <c r="S14" s="53">
        <f>SUMIF('CDR Reserve Data'!$A$9:$A$44,$B14,'CDR Reserve Data'!$J$9:$J$44)</f>
        <v>12091733.52</v>
      </c>
      <c r="T14" s="53"/>
      <c r="U14" s="53">
        <f>SUMIF('CDR Reserve Data'!$A$9:$A$44,$B14,'CDR Reserve Data'!$K$9:$K$44)</f>
        <v>12151891.389999999</v>
      </c>
      <c r="V14" s="53"/>
      <c r="W14" s="53">
        <f>SUMIF('CDR Reserve Data'!$A$9:$A$44,$B14,'CDR Reserve Data'!$L$9:$L$44)</f>
        <v>12212049.26</v>
      </c>
      <c r="X14" s="53"/>
      <c r="Y14" s="53">
        <f>SUMIF('CDR Reserve Data'!$A$9:$A$44,$B14,'CDR Reserve Data'!$M$9:$M$44)</f>
        <v>12272207.129999999</v>
      </c>
      <c r="Z14" s="53"/>
      <c r="AA14" s="53">
        <f>SUMIF('CDR Reserve Data'!$A$9:$A$44,$B14,'CDR Reserve Data'!$N$9:$N$44)</f>
        <v>12332365</v>
      </c>
      <c r="AB14" s="53"/>
      <c r="AC14" s="53">
        <f>SUMIF('CDR Reserve Data'!$A$9:$A$44,$B14,'CDR Reserve Data'!$O$9:$O$44)</f>
        <v>12392522.869999999</v>
      </c>
      <c r="AD14" s="53"/>
      <c r="AE14" s="53">
        <f t="shared" ref="AE14" si="4">(SUM(E14:AC14))/13</f>
        <v>12031575.649999999</v>
      </c>
    </row>
    <row r="15" spans="1:31" s="51" customFormat="1">
      <c r="A15" s="54">
        <f t="shared" si="2"/>
        <v>7</v>
      </c>
    </row>
    <row r="16" spans="1:31" s="51" customFormat="1">
      <c r="A16" s="54">
        <f t="shared" si="2"/>
        <v>8</v>
      </c>
      <c r="B16" s="1"/>
      <c r="C16" s="1" t="s">
        <v>8</v>
      </c>
      <c r="D16" s="5" t="s">
        <v>7</v>
      </c>
      <c r="E16" s="18">
        <f>SUM(E9:E15)</f>
        <v>12089762.76</v>
      </c>
      <c r="F16" s="59" t="s">
        <v>7</v>
      </c>
      <c r="G16" s="18">
        <f>SUM(G9:G15)</f>
        <v>12218628.029999999</v>
      </c>
      <c r="H16" s="59" t="s">
        <v>7</v>
      </c>
      <c r="I16" s="18">
        <f>SUM(I9:I15)</f>
        <v>12347820.24</v>
      </c>
      <c r="J16" s="59" t="s">
        <v>7</v>
      </c>
      <c r="K16" s="18">
        <f>SUM(K9:K15)</f>
        <v>12477180.369999999</v>
      </c>
      <c r="L16" s="59" t="s">
        <v>7</v>
      </c>
      <c r="M16" s="18">
        <f>SUM(M9:M15)</f>
        <v>12605805.489999998</v>
      </c>
      <c r="N16" s="59" t="s">
        <v>7</v>
      </c>
      <c r="O16" s="18">
        <f>SUM(O9:O15)</f>
        <v>12733695.66</v>
      </c>
      <c r="P16" s="59" t="s">
        <v>7</v>
      </c>
      <c r="Q16" s="18">
        <f>SUM(Q9:Q15)</f>
        <v>12861585.819999998</v>
      </c>
      <c r="R16" s="59" t="s">
        <v>7</v>
      </c>
      <c r="S16" s="18">
        <f>SUM(S9:S15)</f>
        <v>12989475.93</v>
      </c>
      <c r="T16" s="59" t="s">
        <v>7</v>
      </c>
      <c r="U16" s="18">
        <f>SUM(U9:U15)</f>
        <v>14644992.329999998</v>
      </c>
      <c r="V16" s="59" t="s">
        <v>7</v>
      </c>
      <c r="W16" s="18">
        <f>SUM(W9:W15)</f>
        <v>14838062.15</v>
      </c>
      <c r="X16" s="59" t="s">
        <v>7</v>
      </c>
      <c r="Y16" s="18">
        <f>SUM(Y9:Y15)</f>
        <v>15014368.099999998</v>
      </c>
      <c r="Z16" s="59" t="s">
        <v>7</v>
      </c>
      <c r="AA16" s="18">
        <f>SUM(AA9:AA15)</f>
        <v>15178854.300000001</v>
      </c>
      <c r="AB16" s="59" t="s">
        <v>7</v>
      </c>
      <c r="AC16" s="18">
        <f>SUM(AC9:AC15)</f>
        <v>15447858.289999999</v>
      </c>
      <c r="AD16" s="59" t="s">
        <v>7</v>
      </c>
      <c r="AE16" s="18">
        <f>(SUM(E16:AC16)/13)</f>
        <v>13496006.882307691</v>
      </c>
    </row>
    <row r="17" spans="1:31" ht="15.75" thickBot="1">
      <c r="A17" s="54"/>
      <c r="E17" s="58"/>
      <c r="F17" s="18"/>
      <c r="G17" s="58"/>
      <c r="H17" s="18"/>
      <c r="I17" s="58"/>
      <c r="J17" s="18"/>
      <c r="K17" s="58"/>
      <c r="L17" s="18"/>
      <c r="M17" s="58"/>
      <c r="N17" s="18"/>
      <c r="O17" s="58"/>
      <c r="P17" s="18"/>
      <c r="Q17" s="58"/>
      <c r="R17" s="18"/>
      <c r="S17" s="58"/>
      <c r="T17" s="18"/>
      <c r="U17" s="58"/>
      <c r="V17" s="18"/>
      <c r="W17" s="58"/>
      <c r="X17" s="18"/>
      <c r="Y17" s="58"/>
      <c r="Z17" s="18"/>
      <c r="AA17" s="58"/>
      <c r="AB17" s="18"/>
      <c r="AC17" s="58"/>
      <c r="AD17" s="18"/>
      <c r="AE17" s="58"/>
    </row>
    <row r="18" spans="1:31" ht="15.75" thickTop="1">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row>
    <row r="20" spans="1:31" ht="15.75" thickBot="1">
      <c r="A20" s="4"/>
      <c r="B20" s="4"/>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row>
    <row r="21" spans="1:31">
      <c r="G21" s="63"/>
      <c r="I21" s="63"/>
    </row>
    <row r="22" spans="1:31">
      <c r="G22" s="63"/>
    </row>
  </sheetData>
  <phoneticPr fontId="11" type="noConversion"/>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252802-3B32-46CC-A88E-4F85A4C2925D}">
  <sheetPr>
    <tabColor rgb="FF92D050"/>
  </sheetPr>
  <dimension ref="A1:A2"/>
  <sheetViews>
    <sheetView workbookViewId="0">
      <selection sqref="A1:A2"/>
    </sheetView>
  </sheetViews>
  <sheetFormatPr defaultRowHeight="15"/>
  <sheetData>
    <row r="1" spans="1:1">
      <c r="A1" s="149" t="s">
        <v>173</v>
      </c>
    </row>
    <row r="2" spans="1:1">
      <c r="A2" s="149" t="s">
        <v>171</v>
      </c>
    </row>
  </sheetData>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1CAAAA-1A3A-4E03-8AEA-EAB2775BF7E4}">
  <dimension ref="A1:P17"/>
  <sheetViews>
    <sheetView workbookViewId="0">
      <pane xSplit="2" ySplit="6" topLeftCell="C7" activePane="bottomRight" state="frozen"/>
      <selection sqref="A1:A2"/>
      <selection pane="topRight" sqref="A1:A2"/>
      <selection pane="bottomLeft" sqref="A1:A2"/>
      <selection pane="bottomRight" sqref="A1:A2"/>
    </sheetView>
  </sheetViews>
  <sheetFormatPr defaultRowHeight="15"/>
  <cols>
    <col min="2" max="2" width="39.140625" bestFit="1" customWidth="1"/>
    <col min="3" max="10" width="11.28515625" bestFit="1" customWidth="1"/>
    <col min="11" max="15" width="13.5703125" bestFit="1" customWidth="1"/>
    <col min="16" max="16" width="14" bestFit="1" customWidth="1"/>
  </cols>
  <sheetData>
    <row r="1" spans="1:16">
      <c r="A1" s="149" t="s">
        <v>174</v>
      </c>
    </row>
    <row r="2" spans="1:16">
      <c r="A2" s="149" t="s">
        <v>171</v>
      </c>
    </row>
    <row r="3" spans="1:16" ht="15.75" thickBot="1">
      <c r="B3" s="40"/>
      <c r="C3" s="40"/>
      <c r="D3" s="40"/>
      <c r="E3" s="40"/>
      <c r="F3" s="40"/>
      <c r="G3" s="40"/>
      <c r="H3" s="40"/>
      <c r="I3" s="40"/>
      <c r="J3" s="40"/>
      <c r="K3" s="40"/>
      <c r="L3" s="40"/>
      <c r="M3" s="40"/>
      <c r="N3" s="40"/>
      <c r="O3" s="40"/>
      <c r="P3" s="40"/>
    </row>
    <row r="4" spans="1:16">
      <c r="B4" s="41" t="s">
        <v>45</v>
      </c>
      <c r="C4" s="39"/>
      <c r="D4" s="39"/>
      <c r="E4" s="39"/>
      <c r="F4" s="39"/>
      <c r="G4" s="39"/>
      <c r="H4" s="39"/>
      <c r="I4" s="39"/>
      <c r="J4" s="39"/>
      <c r="K4" s="39"/>
      <c r="L4" s="39"/>
      <c r="M4" s="39"/>
      <c r="N4" s="39"/>
      <c r="O4" s="39"/>
      <c r="P4" s="39"/>
    </row>
    <row r="5" spans="1:16" ht="15.75" thickBot="1">
      <c r="B5" s="40"/>
      <c r="C5" s="40"/>
      <c r="D5" s="40"/>
      <c r="E5" s="40"/>
      <c r="F5" s="40"/>
      <c r="G5" s="40"/>
      <c r="H5" s="40"/>
      <c r="I5" s="40"/>
      <c r="J5" s="40"/>
      <c r="K5" s="40"/>
      <c r="L5" s="40"/>
      <c r="M5" s="40"/>
      <c r="N5" s="40"/>
      <c r="O5" s="40"/>
      <c r="P5" s="40"/>
    </row>
    <row r="6" spans="1:16" ht="26.25" thickBot="1">
      <c r="B6" s="42" t="s">
        <v>46</v>
      </c>
      <c r="C6" s="42" t="s">
        <v>47</v>
      </c>
      <c r="D6" s="42" t="s">
        <v>48</v>
      </c>
      <c r="E6" s="42" t="s">
        <v>49</v>
      </c>
      <c r="F6" s="42" t="s">
        <v>50</v>
      </c>
      <c r="G6" s="42" t="s">
        <v>51</v>
      </c>
      <c r="H6" s="42" t="s">
        <v>52</v>
      </c>
      <c r="I6" s="42" t="s">
        <v>53</v>
      </c>
      <c r="J6" s="42" t="s">
        <v>54</v>
      </c>
      <c r="K6" s="42" t="s">
        <v>55</v>
      </c>
      <c r="L6" s="42" t="s">
        <v>56</v>
      </c>
      <c r="M6" s="42" t="s">
        <v>57</v>
      </c>
      <c r="N6" s="42" t="s">
        <v>58</v>
      </c>
      <c r="O6" s="42" t="s">
        <v>59</v>
      </c>
      <c r="P6" s="42" t="s">
        <v>29</v>
      </c>
    </row>
    <row r="7" spans="1:16">
      <c r="B7" s="43" t="s">
        <v>60</v>
      </c>
      <c r="C7" s="44"/>
      <c r="D7" s="44"/>
      <c r="E7" s="44"/>
      <c r="F7" s="44"/>
      <c r="G7" s="44"/>
      <c r="H7" s="44"/>
      <c r="I7" s="44"/>
      <c r="J7" s="44"/>
      <c r="K7" s="44"/>
      <c r="L7" s="44"/>
      <c r="M7" s="44"/>
      <c r="N7" s="44"/>
      <c r="O7" s="44"/>
      <c r="P7" s="44"/>
    </row>
    <row r="8" spans="1:16">
      <c r="B8" s="45" t="s">
        <v>61</v>
      </c>
      <c r="C8" s="44"/>
      <c r="D8" s="44"/>
      <c r="E8" s="44"/>
      <c r="F8" s="44"/>
      <c r="G8" s="44"/>
      <c r="H8" s="44"/>
      <c r="I8" s="44"/>
      <c r="J8" s="44"/>
      <c r="K8" s="44"/>
      <c r="L8" s="44"/>
      <c r="M8" s="44"/>
      <c r="N8" s="44"/>
      <c r="O8" s="44"/>
      <c r="P8" s="44"/>
    </row>
    <row r="9" spans="1:16">
      <c r="A9" t="str">
        <f t="shared" ref="A9:A11" si="0">CONCATENATE(LEFT(B9,3),".",MID(B9,4,2))</f>
        <v>303.02</v>
      </c>
      <c r="B9" s="46" t="s">
        <v>62</v>
      </c>
      <c r="C9" s="44">
        <v>252467.13</v>
      </c>
      <c r="D9" s="44">
        <v>297615.87</v>
      </c>
      <c r="E9" s="44">
        <v>342764.61</v>
      </c>
      <c r="F9" s="44">
        <v>387913.31</v>
      </c>
      <c r="G9" s="44">
        <v>433062.01</v>
      </c>
      <c r="H9" s="44">
        <v>478210.75</v>
      </c>
      <c r="I9" s="44">
        <v>523359.47</v>
      </c>
      <c r="J9" s="44">
        <v>568508.18000000005</v>
      </c>
      <c r="K9" s="44">
        <v>613656.93000000005</v>
      </c>
      <c r="L9" s="44">
        <v>680132.96</v>
      </c>
      <c r="M9" s="44">
        <v>729704.46</v>
      </c>
      <c r="N9" s="44">
        <v>767315.06</v>
      </c>
      <c r="O9" s="44">
        <v>908965.71</v>
      </c>
      <c r="P9" s="44">
        <v>537205.88076923077</v>
      </c>
    </row>
    <row r="10" spans="1:16">
      <c r="A10" t="str">
        <f t="shared" si="0"/>
        <v>303.20</v>
      </c>
      <c r="B10" s="46" t="s">
        <v>63</v>
      </c>
      <c r="C10" s="44">
        <v>166704.64000000001</v>
      </c>
      <c r="D10" s="44">
        <v>190179.3</v>
      </c>
      <c r="E10" s="44">
        <v>213653.96</v>
      </c>
      <c r="F10" s="44">
        <v>237128.57</v>
      </c>
      <c r="G10" s="44">
        <v>260603.18</v>
      </c>
      <c r="H10" s="44">
        <v>284077.82</v>
      </c>
      <c r="I10" s="44">
        <v>307552.46999999997</v>
      </c>
      <c r="J10" s="44">
        <v>331027.08</v>
      </c>
      <c r="K10" s="44">
        <v>354501.71</v>
      </c>
      <c r="L10" s="44">
        <v>377976.35</v>
      </c>
      <c r="M10" s="44">
        <v>401450.97</v>
      </c>
      <c r="N10" s="44">
        <v>424925.59</v>
      </c>
      <c r="O10" s="44">
        <v>442488.1</v>
      </c>
      <c r="P10" s="44">
        <v>307097.67230769229</v>
      </c>
    </row>
    <row r="11" spans="1:16">
      <c r="A11" t="str">
        <f t="shared" si="0"/>
        <v>391.11</v>
      </c>
      <c r="B11" s="46" t="s">
        <v>64</v>
      </c>
      <c r="C11" s="44">
        <v>-37.440000000002328</v>
      </c>
      <c r="D11" s="44">
        <v>46.56</v>
      </c>
      <c r="E11" s="44">
        <v>457.5</v>
      </c>
      <c r="F11" s="44">
        <v>1036.45</v>
      </c>
      <c r="G11" s="44">
        <v>880.39</v>
      </c>
      <c r="H11" s="44">
        <v>-10.69</v>
      </c>
      <c r="I11" s="44">
        <v>-901.77</v>
      </c>
      <c r="J11" s="44">
        <v>-1792.85</v>
      </c>
      <c r="K11" s="44">
        <v>-2683.93</v>
      </c>
      <c r="L11" s="44">
        <v>-3575.01</v>
      </c>
      <c r="M11" s="44">
        <v>-4466.09</v>
      </c>
      <c r="N11" s="44">
        <v>-5357.17</v>
      </c>
      <c r="O11" s="44">
        <v>0</v>
      </c>
      <c r="P11" s="44">
        <v>-1261.8500000000001</v>
      </c>
    </row>
    <row r="12" spans="1:16">
      <c r="A12" s="50">
        <v>115</v>
      </c>
      <c r="B12" s="46" t="s">
        <v>65</v>
      </c>
      <c r="C12" s="44">
        <v>11670628.43</v>
      </c>
      <c r="D12" s="44">
        <v>11730786.299999999</v>
      </c>
      <c r="E12" s="44">
        <v>11790944.17</v>
      </c>
      <c r="F12" s="44">
        <v>11851102.039999999</v>
      </c>
      <c r="G12" s="44">
        <v>11911259.909999998</v>
      </c>
      <c r="H12" s="44">
        <v>11971417.779999999</v>
      </c>
      <c r="I12" s="44">
        <v>12031575.649999999</v>
      </c>
      <c r="J12" s="44">
        <v>12091733.52</v>
      </c>
      <c r="K12" s="44">
        <v>12151891.389999999</v>
      </c>
      <c r="L12" s="44">
        <v>12212049.26</v>
      </c>
      <c r="M12" s="44">
        <v>12272207.129999999</v>
      </c>
      <c r="N12" s="44">
        <v>12332365</v>
      </c>
      <c r="O12" s="44">
        <v>12392522.869999999</v>
      </c>
      <c r="P12" s="44">
        <v>12031575.649999999</v>
      </c>
    </row>
    <row r="13" spans="1:16">
      <c r="C13" s="47"/>
      <c r="D13" s="47"/>
      <c r="E13" s="47"/>
      <c r="F13" s="47"/>
      <c r="G13" s="47"/>
      <c r="H13" s="47"/>
      <c r="I13" s="47"/>
      <c r="J13" s="47"/>
      <c r="K13" s="47"/>
      <c r="L13" s="47"/>
      <c r="M13" s="47"/>
      <c r="N13" s="47"/>
      <c r="O13" s="47"/>
      <c r="P13" s="47"/>
    </row>
    <row r="14" spans="1:16">
      <c r="B14" s="48" t="s">
        <v>42</v>
      </c>
      <c r="C14" s="49">
        <f>SUM(C9:C12)</f>
        <v>12089762.76</v>
      </c>
      <c r="D14" s="49">
        <f t="shared" ref="D14:P14" si="1">SUM(D9:D12)</f>
        <v>12218628.029999999</v>
      </c>
      <c r="E14" s="49">
        <f t="shared" si="1"/>
        <v>12347820.24</v>
      </c>
      <c r="F14" s="49">
        <f t="shared" si="1"/>
        <v>12477180.369999999</v>
      </c>
      <c r="G14" s="49">
        <f t="shared" si="1"/>
        <v>12605805.489999998</v>
      </c>
      <c r="H14" s="49">
        <f t="shared" si="1"/>
        <v>12733695.66</v>
      </c>
      <c r="I14" s="49">
        <f t="shared" si="1"/>
        <v>12861585.819999998</v>
      </c>
      <c r="J14" s="49">
        <f t="shared" si="1"/>
        <v>12989475.93</v>
      </c>
      <c r="K14" s="49">
        <f t="shared" si="1"/>
        <v>13117366.1</v>
      </c>
      <c r="L14" s="49">
        <f t="shared" si="1"/>
        <v>13266583.560000001</v>
      </c>
      <c r="M14" s="49">
        <f t="shared" si="1"/>
        <v>13398896.469999999</v>
      </c>
      <c r="N14" s="49">
        <f t="shared" si="1"/>
        <v>13519248.48</v>
      </c>
      <c r="O14" s="49">
        <f t="shared" si="1"/>
        <v>13743976.68</v>
      </c>
      <c r="P14" s="49">
        <f t="shared" si="1"/>
        <v>12874617.353076922</v>
      </c>
    </row>
    <row r="16" spans="1:16">
      <c r="B16" s="35" t="s">
        <v>67</v>
      </c>
      <c r="C16" s="60">
        <f>SUM('B-10'!E9:E11)+'B-10'!E14</f>
        <v>12089762.76</v>
      </c>
      <c r="D16" s="60">
        <f>SUM('B-10'!G9:G11)+'B-10'!G14</f>
        <v>12218628.029999999</v>
      </c>
      <c r="E16" s="60">
        <f>SUM('B-10'!I9:I11)+'B-10'!I14</f>
        <v>12347820.24</v>
      </c>
      <c r="F16" s="60">
        <f>SUM('B-10'!K9:K11)+'B-10'!K14</f>
        <v>12477180.369999999</v>
      </c>
      <c r="G16" s="60">
        <f>SUM('B-10'!M9:M11)+'B-10'!M14</f>
        <v>12605805.489999998</v>
      </c>
      <c r="H16" s="60">
        <f>SUM('B-10'!O9:O11)+'B-10'!O14</f>
        <v>12733695.66</v>
      </c>
      <c r="I16" s="60">
        <f>SUM('B-10'!Q9:Q11)+'B-10'!Q14</f>
        <v>12861585.819999998</v>
      </c>
      <c r="J16" s="60">
        <f>SUM('B-10'!S9:S11)+'B-10'!S14</f>
        <v>12989475.93</v>
      </c>
      <c r="K16" s="60">
        <f>SUM('B-10'!U9:U11)+'B-10'!U14</f>
        <v>13117366.1</v>
      </c>
      <c r="L16" s="60">
        <f>SUM('B-10'!W9:W11)+'B-10'!W14</f>
        <v>13266583.560000001</v>
      </c>
      <c r="M16" s="60">
        <f>SUM('B-10'!Y9:Y11)+'B-10'!Y14</f>
        <v>13398896.469999999</v>
      </c>
      <c r="N16" s="60">
        <f>SUM('B-10'!AA9:AA11)+'B-10'!AA14</f>
        <v>13519248.48</v>
      </c>
      <c r="O16" s="60">
        <f>SUM('B-10'!AC9:AC11)+'B-10'!AC14</f>
        <v>13743976.68</v>
      </c>
      <c r="P16" s="60">
        <f>SUM('B-10'!AE9:AE11)+'B-10'!AE14</f>
        <v>12874617.353076922</v>
      </c>
    </row>
    <row r="17" spans="2:16">
      <c r="B17" s="61" t="s">
        <v>68</v>
      </c>
      <c r="C17" s="62">
        <f>C14-C16</f>
        <v>0</v>
      </c>
      <c r="D17" s="62">
        <f t="shared" ref="D17:P17" si="2">D14-D16</f>
        <v>0</v>
      </c>
      <c r="E17" s="62">
        <f t="shared" si="2"/>
        <v>0</v>
      </c>
      <c r="F17" s="62">
        <f t="shared" si="2"/>
        <v>0</v>
      </c>
      <c r="G17" s="62">
        <f t="shared" si="2"/>
        <v>0</v>
      </c>
      <c r="H17" s="62">
        <f t="shared" si="2"/>
        <v>0</v>
      </c>
      <c r="I17" s="62">
        <f t="shared" si="2"/>
        <v>0</v>
      </c>
      <c r="J17" s="62">
        <f t="shared" si="2"/>
        <v>0</v>
      </c>
      <c r="K17" s="62">
        <f t="shared" si="2"/>
        <v>0</v>
      </c>
      <c r="L17" s="62">
        <f t="shared" si="2"/>
        <v>0</v>
      </c>
      <c r="M17" s="62">
        <f t="shared" si="2"/>
        <v>0</v>
      </c>
      <c r="N17" s="62">
        <f t="shared" si="2"/>
        <v>0</v>
      </c>
      <c r="O17" s="62">
        <f t="shared" si="2"/>
        <v>0</v>
      </c>
      <c r="P17" s="62">
        <f t="shared" si="2"/>
        <v>0</v>
      </c>
    </row>
  </sheetData>
  <pageMargins left="0.7" right="0.7" top="0.75" bottom="0.75" header="0.3" footer="0.3"/>
  <pageSetup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399F5F-4A78-4D41-807F-6887A8363C9F}">
  <dimension ref="A1:O12"/>
  <sheetViews>
    <sheetView workbookViewId="0">
      <pane xSplit="1" ySplit="7" topLeftCell="B8" activePane="bottomRight" state="frozen"/>
      <selection sqref="A1:A2"/>
      <selection pane="topRight" sqref="A1:A2"/>
      <selection pane="bottomLeft" sqref="A1:A2"/>
      <selection pane="bottomRight" sqref="A1:A2"/>
    </sheetView>
  </sheetViews>
  <sheetFormatPr defaultRowHeight="15"/>
  <cols>
    <col min="1" max="1" width="52" bestFit="1" customWidth="1"/>
    <col min="2" max="2" width="10" bestFit="1" customWidth="1"/>
    <col min="3" max="3" width="9.5703125" bestFit="1" customWidth="1"/>
    <col min="4" max="5" width="9.85546875" bestFit="1" customWidth="1"/>
    <col min="6" max="6" width="9.5703125" bestFit="1" customWidth="1"/>
    <col min="7" max="7" width="10.28515625" bestFit="1" customWidth="1"/>
    <col min="8" max="8" width="9.5703125" bestFit="1" customWidth="1"/>
    <col min="9" max="9" width="9" bestFit="1" customWidth="1"/>
    <col min="10" max="14" width="12.85546875" bestFit="1" customWidth="1"/>
    <col min="15" max="15" width="12.140625" customWidth="1"/>
  </cols>
  <sheetData>
    <row r="1" spans="1:15">
      <c r="A1" s="149" t="s">
        <v>175</v>
      </c>
    </row>
    <row r="2" spans="1:15">
      <c r="A2" s="149" t="s">
        <v>171</v>
      </c>
    </row>
    <row r="3" spans="1:15" ht="15.75" thickBot="1">
      <c r="A3" s="7"/>
      <c r="B3" s="7"/>
      <c r="C3" s="7"/>
      <c r="D3" s="7"/>
      <c r="E3" s="7"/>
      <c r="F3" s="7"/>
      <c r="G3" s="7"/>
      <c r="H3" s="7"/>
      <c r="I3" s="7"/>
      <c r="J3" s="7"/>
      <c r="K3" s="7"/>
      <c r="L3" s="7"/>
      <c r="M3" s="7"/>
      <c r="N3" s="7"/>
    </row>
    <row r="4" spans="1:15">
      <c r="A4" s="8" t="s">
        <v>14</v>
      </c>
      <c r="B4" s="9"/>
      <c r="C4" s="9"/>
      <c r="D4" s="9"/>
      <c r="E4" s="9"/>
      <c r="F4" s="9"/>
      <c r="G4" s="9"/>
      <c r="H4" s="9"/>
      <c r="I4" s="9"/>
      <c r="J4" s="9"/>
      <c r="K4" s="9"/>
      <c r="L4" s="9"/>
      <c r="M4" s="9"/>
      <c r="N4" s="9"/>
    </row>
    <row r="5" spans="1:15" ht="15.75" thickBot="1">
      <c r="A5" s="7"/>
      <c r="B5" s="7"/>
      <c r="C5" s="7"/>
      <c r="D5" s="7"/>
      <c r="E5" s="7"/>
      <c r="F5" s="7"/>
      <c r="G5" s="7"/>
      <c r="H5" s="7"/>
      <c r="I5" s="7"/>
      <c r="J5" s="7"/>
      <c r="K5" s="7"/>
      <c r="L5" s="7"/>
      <c r="M5" s="7"/>
      <c r="N5" s="7"/>
    </row>
    <row r="6" spans="1:15" ht="15.75" thickBot="1">
      <c r="A6" s="145" t="s">
        <v>15</v>
      </c>
      <c r="B6" s="10" t="s">
        <v>16</v>
      </c>
      <c r="C6" s="10" t="s">
        <v>17</v>
      </c>
      <c r="D6" s="10" t="s">
        <v>18</v>
      </c>
      <c r="E6" s="10" t="s">
        <v>19</v>
      </c>
      <c r="F6" s="10" t="s">
        <v>20</v>
      </c>
      <c r="G6" s="10" t="s">
        <v>21</v>
      </c>
      <c r="H6" s="10" t="s">
        <v>22</v>
      </c>
      <c r="I6" s="10" t="s">
        <v>23</v>
      </c>
      <c r="J6" s="10" t="s">
        <v>24</v>
      </c>
      <c r="K6" s="10" t="s">
        <v>25</v>
      </c>
      <c r="L6" s="10" t="s">
        <v>26</v>
      </c>
      <c r="M6" s="10" t="s">
        <v>27</v>
      </c>
      <c r="N6" s="10" t="s">
        <v>28</v>
      </c>
      <c r="O6" s="146" t="s">
        <v>29</v>
      </c>
    </row>
    <row r="7" spans="1:15" ht="15.75" thickBot="1">
      <c r="A7" s="145"/>
      <c r="B7" s="10" t="s">
        <v>30</v>
      </c>
      <c r="C7" s="10" t="s">
        <v>30</v>
      </c>
      <c r="D7" s="10" t="s">
        <v>30</v>
      </c>
      <c r="E7" s="10" t="s">
        <v>30</v>
      </c>
      <c r="F7" s="10" t="s">
        <v>30</v>
      </c>
      <c r="G7" s="10" t="s">
        <v>30</v>
      </c>
      <c r="H7" s="10" t="s">
        <v>30</v>
      </c>
      <c r="I7" s="10" t="s">
        <v>30</v>
      </c>
      <c r="J7" s="10" t="s">
        <v>30</v>
      </c>
      <c r="K7" s="10" t="s">
        <v>30</v>
      </c>
      <c r="L7" s="10" t="s">
        <v>30</v>
      </c>
      <c r="M7" s="10" t="s">
        <v>30</v>
      </c>
      <c r="N7" s="10" t="s">
        <v>30</v>
      </c>
      <c r="O7" s="147"/>
    </row>
    <row r="8" spans="1:15">
      <c r="A8" s="11" t="s">
        <v>1</v>
      </c>
      <c r="B8" s="12"/>
      <c r="C8" s="12"/>
      <c r="D8" s="12"/>
      <c r="E8" s="12"/>
      <c r="F8" s="12"/>
      <c r="G8" s="12"/>
      <c r="H8" s="12"/>
      <c r="I8" s="12"/>
      <c r="J8" s="12"/>
      <c r="K8" s="12"/>
      <c r="L8" s="12"/>
      <c r="M8" s="12"/>
      <c r="N8" s="12"/>
    </row>
    <row r="9" spans="1:15">
      <c r="A9" s="13" t="s">
        <v>31</v>
      </c>
      <c r="B9" s="12"/>
      <c r="C9" s="12"/>
      <c r="D9" s="12"/>
      <c r="E9" s="12"/>
      <c r="F9" s="12"/>
      <c r="G9" s="12"/>
      <c r="H9" s="12"/>
      <c r="I9" s="12"/>
      <c r="J9" s="12"/>
      <c r="K9" s="12"/>
      <c r="L9" s="12"/>
      <c r="M9" s="12"/>
      <c r="N9" s="12"/>
    </row>
    <row r="10" spans="1:15">
      <c r="A10" s="14" t="s">
        <v>32</v>
      </c>
      <c r="B10" s="12"/>
      <c r="C10" s="12"/>
      <c r="D10" s="12"/>
      <c r="E10" s="12"/>
      <c r="F10" s="12"/>
      <c r="G10" s="12"/>
      <c r="H10" s="12"/>
      <c r="I10" s="12"/>
      <c r="J10" s="12"/>
      <c r="K10" s="12"/>
      <c r="L10" s="12"/>
      <c r="M10" s="12"/>
      <c r="N10" s="12"/>
    </row>
    <row r="11" spans="1:15">
      <c r="A11" s="15" t="s">
        <v>33</v>
      </c>
      <c r="B11" s="12"/>
      <c r="C11" s="12"/>
      <c r="D11" s="12"/>
      <c r="E11" s="12"/>
      <c r="F11" s="12"/>
      <c r="G11" s="12"/>
      <c r="H11" s="12"/>
      <c r="I11" s="12"/>
      <c r="J11" s="12"/>
      <c r="K11" s="12"/>
      <c r="L11" s="12"/>
      <c r="M11" s="12"/>
      <c r="N11" s="12"/>
    </row>
    <row r="12" spans="1:15">
      <c r="A12" s="16" t="s">
        <v>34</v>
      </c>
      <c r="B12" s="12">
        <v>0</v>
      </c>
      <c r="C12" s="12">
        <v>0</v>
      </c>
      <c r="D12" s="12">
        <v>0</v>
      </c>
      <c r="E12" s="12">
        <v>0</v>
      </c>
      <c r="F12" s="12">
        <v>0</v>
      </c>
      <c r="G12" s="12">
        <v>0</v>
      </c>
      <c r="H12" s="12">
        <v>0</v>
      </c>
      <c r="I12" s="12">
        <v>0</v>
      </c>
      <c r="J12" s="12">
        <v>-1527626.23</v>
      </c>
      <c r="K12" s="12">
        <v>-1571478.59</v>
      </c>
      <c r="L12" s="12">
        <v>-1615471.6300000001</v>
      </c>
      <c r="M12" s="12">
        <v>-1659605.8199999998</v>
      </c>
      <c r="N12" s="12">
        <v>-1703881.61</v>
      </c>
      <c r="O12" s="12">
        <f>SUM(B12:N12)/13</f>
        <v>-621389.52923076926</v>
      </c>
    </row>
  </sheetData>
  <mergeCells count="2">
    <mergeCell ref="A6:A7"/>
    <mergeCell ref="O6:O7"/>
  </mergeCells>
  <pageMargins left="0.7" right="0.7" top="0.75" bottom="0.75" header="0.3" footer="0.3"/>
  <pageSetup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D938A2-EFDB-4329-9F63-F8B704DA09DF}">
  <dimension ref="A1:AE66"/>
  <sheetViews>
    <sheetView zoomScale="85" zoomScaleNormal="85" workbookViewId="0">
      <pane xSplit="4" ySplit="7" topLeftCell="N8" activePane="bottomRight" state="frozen"/>
      <selection sqref="A1:A2"/>
      <selection pane="topRight" sqref="A1:A2"/>
      <selection pane="bottomLeft" sqref="A1:A2"/>
      <selection pane="bottomRight" sqref="A1:A2"/>
    </sheetView>
  </sheetViews>
  <sheetFormatPr defaultRowHeight="15"/>
  <cols>
    <col min="2" max="2" width="17.7109375" bestFit="1" customWidth="1"/>
    <col min="3" max="3" width="67" bestFit="1" customWidth="1"/>
    <col min="4" max="4" width="3" customWidth="1"/>
    <col min="5" max="5" width="16.42578125" bestFit="1" customWidth="1"/>
    <col min="6" max="6" width="3" customWidth="1"/>
    <col min="7" max="7" width="16.42578125" bestFit="1" customWidth="1"/>
    <col min="8" max="8" width="3" customWidth="1"/>
    <col min="9" max="9" width="16.28515625" customWidth="1"/>
    <col min="10" max="10" width="3" customWidth="1"/>
    <col min="11" max="11" width="16.85546875" customWidth="1"/>
    <col min="12" max="12" width="3" customWidth="1"/>
    <col min="13" max="13" width="16.42578125" bestFit="1" customWidth="1"/>
    <col min="14" max="14" width="3" customWidth="1"/>
    <col min="15" max="15" width="17.140625" customWidth="1"/>
    <col min="16" max="16" width="3" customWidth="1"/>
    <col min="17" max="17" width="16.85546875" customWidth="1"/>
    <col min="18" max="18" width="3" customWidth="1"/>
    <col min="19" max="19" width="16.140625" customWidth="1"/>
    <col min="20" max="20" width="3" customWidth="1"/>
    <col min="21" max="21" width="16.5703125" customWidth="1"/>
    <col min="22" max="22" width="3" customWidth="1"/>
    <col min="23" max="23" width="17.28515625" customWidth="1"/>
    <col min="24" max="24" width="3" customWidth="1"/>
    <col min="25" max="25" width="17.5703125" customWidth="1"/>
    <col min="26" max="26" width="3" customWidth="1"/>
    <col min="27" max="27" width="16.7109375" customWidth="1"/>
    <col min="28" max="28" width="3" customWidth="1"/>
    <col min="29" max="29" width="16.42578125" customWidth="1"/>
    <col min="30" max="30" width="3" customWidth="1"/>
    <col min="31" max="31" width="16.42578125" bestFit="1" customWidth="1"/>
  </cols>
  <sheetData>
    <row r="1" spans="1:31">
      <c r="A1" s="149" t="s">
        <v>176</v>
      </c>
    </row>
    <row r="2" spans="1:31">
      <c r="A2" s="149" t="s">
        <v>171</v>
      </c>
    </row>
    <row r="3" spans="1:31" ht="16.5" thickBot="1">
      <c r="A3" s="126"/>
      <c r="B3" s="126"/>
      <c r="C3" s="126"/>
      <c r="D3" s="126"/>
      <c r="E3" s="126"/>
      <c r="F3" s="126"/>
      <c r="G3" s="126"/>
      <c r="H3" s="126"/>
      <c r="I3" s="126"/>
      <c r="J3" s="126"/>
      <c r="K3" s="126"/>
      <c r="L3" s="126"/>
      <c r="M3" s="126"/>
      <c r="N3" s="126"/>
      <c r="O3" s="126"/>
      <c r="P3" s="126"/>
      <c r="Q3" s="126"/>
      <c r="R3" s="126"/>
      <c r="S3" s="126"/>
      <c r="T3" s="126"/>
      <c r="U3" s="126"/>
      <c r="V3" s="126"/>
      <c r="W3" s="126"/>
      <c r="X3" s="126"/>
      <c r="Y3" s="126"/>
      <c r="Z3" s="126"/>
      <c r="AA3" s="126"/>
      <c r="AB3" s="126"/>
      <c r="AC3" s="126"/>
      <c r="AD3" s="126"/>
      <c r="AE3" s="126"/>
    </row>
    <row r="5" spans="1:31" ht="15.75">
      <c r="A5" s="122"/>
      <c r="B5" s="122"/>
      <c r="C5" s="122"/>
      <c r="D5" s="122"/>
      <c r="E5" s="122"/>
      <c r="F5" s="122"/>
      <c r="G5" s="122"/>
      <c r="H5" s="122"/>
      <c r="I5" s="122"/>
      <c r="J5" s="122"/>
      <c r="K5" s="122"/>
      <c r="L5" s="122"/>
      <c r="M5" s="122"/>
      <c r="N5" s="122"/>
      <c r="O5" s="122"/>
      <c r="P5" s="122"/>
      <c r="Q5" s="122"/>
      <c r="R5" s="122"/>
      <c r="S5" s="122"/>
      <c r="T5" s="122"/>
      <c r="U5" s="122"/>
      <c r="V5" s="122"/>
      <c r="W5" s="122"/>
      <c r="X5" s="122"/>
      <c r="Y5" s="122"/>
      <c r="Z5" s="122"/>
      <c r="AA5" s="122"/>
      <c r="AB5" s="122"/>
      <c r="AC5" s="122"/>
      <c r="AD5" s="122"/>
      <c r="AE5" s="122" t="s">
        <v>2</v>
      </c>
    </row>
    <row r="6" spans="1:31" ht="15.75">
      <c r="A6" s="123" t="s">
        <v>3</v>
      </c>
      <c r="B6" s="127" t="s">
        <v>4</v>
      </c>
      <c r="C6" s="127" t="s">
        <v>5</v>
      </c>
      <c r="D6" s="122"/>
      <c r="E6" s="131">
        <v>44166</v>
      </c>
      <c r="F6" s="122"/>
      <c r="G6" s="131">
        <v>44197</v>
      </c>
      <c r="H6" s="122"/>
      <c r="I6" s="131">
        <v>44228</v>
      </c>
      <c r="J6" s="122"/>
      <c r="K6" s="131">
        <v>44256</v>
      </c>
      <c r="L6" s="122"/>
      <c r="M6" s="131">
        <v>44287</v>
      </c>
      <c r="N6" s="122"/>
      <c r="O6" s="131">
        <v>44317</v>
      </c>
      <c r="P6" s="122"/>
      <c r="Q6" s="131">
        <v>44348</v>
      </c>
      <c r="R6" s="122"/>
      <c r="S6" s="131">
        <v>44378</v>
      </c>
      <c r="T6" s="122"/>
      <c r="U6" s="131">
        <v>44409</v>
      </c>
      <c r="V6" s="122"/>
      <c r="W6" s="131">
        <v>44440</v>
      </c>
      <c r="X6" s="122"/>
      <c r="Y6" s="131">
        <v>44470</v>
      </c>
      <c r="Z6" s="122"/>
      <c r="AA6" s="131">
        <v>44501</v>
      </c>
      <c r="AB6" s="122"/>
      <c r="AC6" s="131">
        <v>44531</v>
      </c>
      <c r="AD6" s="122"/>
      <c r="AE6" s="131" t="s">
        <v>6</v>
      </c>
    </row>
    <row r="7" spans="1:31" ht="16.5" thickBot="1">
      <c r="A7" s="126"/>
      <c r="B7" s="126"/>
      <c r="C7" s="124"/>
      <c r="D7" s="126"/>
      <c r="E7" s="124"/>
      <c r="F7" s="126"/>
      <c r="G7" s="124"/>
      <c r="H7" s="126"/>
      <c r="I7" s="124"/>
      <c r="J7" s="126"/>
      <c r="K7" s="124"/>
      <c r="L7" s="126"/>
      <c r="M7" s="124"/>
      <c r="N7" s="126"/>
      <c r="O7" s="124"/>
      <c r="P7" s="126"/>
      <c r="Q7" s="124"/>
      <c r="R7" s="126"/>
      <c r="S7" s="124"/>
      <c r="T7" s="126"/>
      <c r="U7" s="124"/>
      <c r="V7" s="126"/>
      <c r="W7" s="124"/>
      <c r="X7" s="126"/>
      <c r="Y7" s="124"/>
      <c r="Z7" s="126"/>
      <c r="AA7" s="124"/>
      <c r="AB7" s="126"/>
      <c r="AC7" s="124"/>
      <c r="AD7" s="126"/>
      <c r="AE7" s="124"/>
    </row>
    <row r="8" spans="1:31" ht="15.75">
      <c r="A8" s="122"/>
      <c r="B8" s="122"/>
      <c r="C8" s="125"/>
      <c r="D8" s="122"/>
      <c r="E8" s="125"/>
      <c r="F8" s="122"/>
      <c r="G8" s="125"/>
      <c r="H8" s="122"/>
      <c r="I8" s="125"/>
      <c r="J8" s="122"/>
      <c r="K8" s="125"/>
      <c r="L8" s="122"/>
      <c r="M8" s="125"/>
      <c r="N8" s="122"/>
      <c r="O8" s="125"/>
      <c r="P8" s="122"/>
      <c r="Q8" s="125"/>
      <c r="R8" s="122"/>
      <c r="S8" s="125"/>
      <c r="T8" s="122"/>
      <c r="U8" s="125"/>
      <c r="V8" s="122"/>
      <c r="W8" s="125"/>
      <c r="X8" s="122"/>
      <c r="Y8" s="125"/>
      <c r="Z8" s="122"/>
      <c r="AA8" s="125"/>
      <c r="AB8" s="122"/>
      <c r="AC8" s="125"/>
      <c r="AD8" s="122"/>
      <c r="AE8" s="125"/>
    </row>
    <row r="9" spans="1:31" ht="15.75">
      <c r="A9" s="137">
        <v>1</v>
      </c>
      <c r="B9" s="138">
        <v>301</v>
      </c>
      <c r="C9" s="133" t="s">
        <v>9</v>
      </c>
      <c r="D9" s="135" t="s">
        <v>7</v>
      </c>
      <c r="E9" s="139">
        <v>0</v>
      </c>
      <c r="F9" s="135" t="s">
        <v>7</v>
      </c>
      <c r="G9" s="139">
        <v>0</v>
      </c>
      <c r="H9" s="135" t="s">
        <v>7</v>
      </c>
      <c r="I9" s="139">
        <v>0</v>
      </c>
      <c r="J9" s="135" t="s">
        <v>7</v>
      </c>
      <c r="K9" s="139">
        <v>0</v>
      </c>
      <c r="L9" s="135" t="s">
        <v>7</v>
      </c>
      <c r="M9" s="139">
        <v>0</v>
      </c>
      <c r="N9" s="135" t="s">
        <v>7</v>
      </c>
      <c r="O9" s="139">
        <v>0</v>
      </c>
      <c r="P9" s="135" t="s">
        <v>7</v>
      </c>
      <c r="Q9" s="139">
        <v>0</v>
      </c>
      <c r="R9" s="135" t="s">
        <v>7</v>
      </c>
      <c r="S9" s="139">
        <v>0</v>
      </c>
      <c r="T9" s="135" t="s">
        <v>7</v>
      </c>
      <c r="U9" s="139">
        <v>0</v>
      </c>
      <c r="V9" s="135" t="s">
        <v>7</v>
      </c>
      <c r="W9" s="139">
        <v>0</v>
      </c>
      <c r="X9" s="135" t="s">
        <v>7</v>
      </c>
      <c r="Y9" s="139">
        <v>0</v>
      </c>
      <c r="Z9" s="135" t="s">
        <v>7</v>
      </c>
      <c r="AA9" s="139">
        <v>0</v>
      </c>
      <c r="AB9" s="135" t="s">
        <v>7</v>
      </c>
      <c r="AC9" s="139">
        <v>0</v>
      </c>
      <c r="AD9" s="135" t="s">
        <v>7</v>
      </c>
      <c r="AE9" s="139">
        <v>0</v>
      </c>
    </row>
    <row r="10" spans="1:31" ht="15.75">
      <c r="A10" s="137">
        <v>2</v>
      </c>
      <c r="B10" s="132">
        <v>302</v>
      </c>
      <c r="C10" s="133" t="s">
        <v>10</v>
      </c>
      <c r="D10" s="140"/>
      <c r="E10" s="139">
        <v>97976</v>
      </c>
      <c r="F10" s="140"/>
      <c r="G10" s="139">
        <v>97976</v>
      </c>
      <c r="H10" s="140"/>
      <c r="I10" s="139">
        <v>97976</v>
      </c>
      <c r="J10" s="140"/>
      <c r="K10" s="139">
        <v>97976</v>
      </c>
      <c r="L10" s="140"/>
      <c r="M10" s="139">
        <v>97976</v>
      </c>
      <c r="N10" s="140"/>
      <c r="O10" s="139">
        <v>97976</v>
      </c>
      <c r="P10" s="140"/>
      <c r="Q10" s="139">
        <v>97976</v>
      </c>
      <c r="R10" s="140"/>
      <c r="S10" s="139">
        <v>97976</v>
      </c>
      <c r="T10" s="140"/>
      <c r="U10" s="139">
        <v>97976</v>
      </c>
      <c r="V10" s="140"/>
      <c r="W10" s="139">
        <v>97976</v>
      </c>
      <c r="X10" s="140"/>
      <c r="Y10" s="139">
        <v>97976</v>
      </c>
      <c r="Z10" s="140"/>
      <c r="AA10" s="139">
        <v>97976</v>
      </c>
      <c r="AB10" s="140"/>
      <c r="AC10" s="139">
        <v>97976</v>
      </c>
      <c r="AD10" s="140"/>
      <c r="AE10" s="139">
        <v>97976</v>
      </c>
    </row>
    <row r="11" spans="1:31" ht="15.75">
      <c r="A11" s="137">
        <v>3</v>
      </c>
      <c r="B11" s="132">
        <v>303</v>
      </c>
      <c r="C11" s="133" t="s">
        <v>11</v>
      </c>
      <c r="D11" s="140"/>
      <c r="E11" s="139">
        <v>-117.42999999999984</v>
      </c>
      <c r="F11" s="140"/>
      <c r="G11" s="139">
        <v>-117.43</v>
      </c>
      <c r="H11" s="140"/>
      <c r="I11" s="139">
        <v>-117.43</v>
      </c>
      <c r="J11" s="140"/>
      <c r="K11" s="139">
        <v>-117.43</v>
      </c>
      <c r="L11" s="140"/>
      <c r="M11" s="139">
        <v>-117.43</v>
      </c>
      <c r="N11" s="140"/>
      <c r="O11" s="139">
        <v>-117.43</v>
      </c>
      <c r="P11" s="140"/>
      <c r="Q11" s="139">
        <v>-117.43</v>
      </c>
      <c r="R11" s="140"/>
      <c r="S11" s="139">
        <v>-117.43</v>
      </c>
      <c r="T11" s="140"/>
      <c r="U11" s="139">
        <v>-117.43</v>
      </c>
      <c r="V11" s="140"/>
      <c r="W11" s="139">
        <v>-117.43</v>
      </c>
      <c r="X11" s="140"/>
      <c r="Y11" s="139">
        <v>-117.43</v>
      </c>
      <c r="Z11" s="140"/>
      <c r="AA11" s="139">
        <v>-117.43</v>
      </c>
      <c r="AB11" s="140"/>
      <c r="AC11" s="139">
        <v>-115.99</v>
      </c>
      <c r="AD11" s="140"/>
      <c r="AE11" s="139">
        <v>-117.3192307692308</v>
      </c>
    </row>
    <row r="12" spans="1:31" ht="15.75">
      <c r="A12" s="128">
        <v>4</v>
      </c>
      <c r="B12" s="132">
        <v>365</v>
      </c>
      <c r="C12" s="133" t="s">
        <v>123</v>
      </c>
      <c r="D12" s="122"/>
      <c r="E12" s="134">
        <v>0</v>
      </c>
      <c r="F12" s="122"/>
      <c r="G12" s="134">
        <v>0</v>
      </c>
      <c r="H12" s="122"/>
      <c r="I12" s="134">
        <v>0</v>
      </c>
      <c r="J12" s="122"/>
      <c r="K12" s="134">
        <v>0</v>
      </c>
      <c r="L12" s="122"/>
      <c r="M12" s="134">
        <v>0</v>
      </c>
      <c r="N12" s="122"/>
      <c r="O12" s="134">
        <v>0</v>
      </c>
      <c r="P12" s="122"/>
      <c r="Q12" s="134">
        <v>0</v>
      </c>
      <c r="R12" s="122"/>
      <c r="S12" s="134">
        <v>0</v>
      </c>
      <c r="T12" s="122"/>
      <c r="U12" s="134">
        <v>0</v>
      </c>
      <c r="V12" s="122"/>
      <c r="W12" s="134">
        <v>0</v>
      </c>
      <c r="X12" s="122"/>
      <c r="Y12" s="134">
        <v>0</v>
      </c>
      <c r="Z12" s="122"/>
      <c r="AA12" s="134">
        <v>0</v>
      </c>
      <c r="AB12" s="122"/>
      <c r="AC12" s="134">
        <v>0</v>
      </c>
      <c r="AD12" s="122"/>
      <c r="AE12" s="134">
        <v>0</v>
      </c>
    </row>
    <row r="13" spans="1:31" ht="15.75">
      <c r="A13" s="128">
        <v>5</v>
      </c>
      <c r="B13" s="132">
        <v>367.1</v>
      </c>
      <c r="C13" s="133" t="s">
        <v>124</v>
      </c>
      <c r="D13" s="122"/>
      <c r="E13" s="134">
        <v>0</v>
      </c>
      <c r="F13" s="122"/>
      <c r="G13" s="134">
        <v>0</v>
      </c>
      <c r="H13" s="122"/>
      <c r="I13" s="134">
        <v>0</v>
      </c>
      <c r="J13" s="122"/>
      <c r="K13" s="134">
        <v>0</v>
      </c>
      <c r="L13" s="122"/>
      <c r="M13" s="134">
        <v>0</v>
      </c>
      <c r="N13" s="122"/>
      <c r="O13" s="134">
        <v>0</v>
      </c>
      <c r="P13" s="122"/>
      <c r="Q13" s="134">
        <v>0</v>
      </c>
      <c r="R13" s="122"/>
      <c r="S13" s="134">
        <v>0</v>
      </c>
      <c r="T13" s="122"/>
      <c r="U13" s="134">
        <v>0</v>
      </c>
      <c r="V13" s="122"/>
      <c r="W13" s="134">
        <v>0</v>
      </c>
      <c r="X13" s="122"/>
      <c r="Y13" s="134">
        <v>0</v>
      </c>
      <c r="Z13" s="122"/>
      <c r="AA13" s="134">
        <v>0</v>
      </c>
      <c r="AB13" s="122"/>
      <c r="AC13" s="134">
        <v>0</v>
      </c>
      <c r="AD13" s="122"/>
      <c r="AE13" s="134">
        <v>0</v>
      </c>
    </row>
    <row r="14" spans="1:31" ht="15.75">
      <c r="A14" s="128">
        <v>6</v>
      </c>
      <c r="B14" s="132">
        <v>367.2</v>
      </c>
      <c r="C14" s="133" t="s">
        <v>125</v>
      </c>
      <c r="D14" s="122"/>
      <c r="E14" s="134">
        <v>0</v>
      </c>
      <c r="F14" s="122"/>
      <c r="G14" s="134">
        <v>0</v>
      </c>
      <c r="H14" s="122"/>
      <c r="I14" s="134">
        <v>0</v>
      </c>
      <c r="J14" s="122"/>
      <c r="K14" s="134">
        <v>0</v>
      </c>
      <c r="L14" s="122"/>
      <c r="M14" s="134">
        <v>0</v>
      </c>
      <c r="N14" s="122"/>
      <c r="O14" s="134">
        <v>0</v>
      </c>
      <c r="P14" s="122"/>
      <c r="Q14" s="134">
        <v>0</v>
      </c>
      <c r="R14" s="122"/>
      <c r="S14" s="134">
        <v>0</v>
      </c>
      <c r="T14" s="122"/>
      <c r="U14" s="134">
        <v>0</v>
      </c>
      <c r="V14" s="122"/>
      <c r="W14" s="134">
        <v>0</v>
      </c>
      <c r="X14" s="122"/>
      <c r="Y14" s="134">
        <v>0</v>
      </c>
      <c r="Z14" s="122"/>
      <c r="AA14" s="134">
        <v>0</v>
      </c>
      <c r="AB14" s="122"/>
      <c r="AC14" s="134">
        <v>0</v>
      </c>
      <c r="AD14" s="122"/>
      <c r="AE14" s="134">
        <v>0</v>
      </c>
    </row>
    <row r="15" spans="1:31" ht="15.75">
      <c r="A15" s="128">
        <v>7</v>
      </c>
      <c r="B15" s="132">
        <v>369</v>
      </c>
      <c r="C15" s="133" t="s">
        <v>126</v>
      </c>
      <c r="D15" s="122"/>
      <c r="E15" s="134">
        <v>0</v>
      </c>
      <c r="F15" s="122"/>
      <c r="G15" s="134">
        <v>0</v>
      </c>
      <c r="H15" s="122"/>
      <c r="I15" s="134">
        <v>0</v>
      </c>
      <c r="J15" s="122"/>
      <c r="K15" s="134">
        <v>0</v>
      </c>
      <c r="L15" s="122"/>
      <c r="M15" s="134">
        <v>0</v>
      </c>
      <c r="N15" s="122"/>
      <c r="O15" s="134">
        <v>0</v>
      </c>
      <c r="P15" s="122"/>
      <c r="Q15" s="134">
        <v>0</v>
      </c>
      <c r="R15" s="122"/>
      <c r="S15" s="134">
        <v>0</v>
      </c>
      <c r="T15" s="122"/>
      <c r="U15" s="134">
        <v>0</v>
      </c>
      <c r="V15" s="122"/>
      <c r="W15" s="134">
        <v>0</v>
      </c>
      <c r="X15" s="122"/>
      <c r="Y15" s="134">
        <v>0</v>
      </c>
      <c r="Z15" s="122"/>
      <c r="AA15" s="134">
        <v>0</v>
      </c>
      <c r="AB15" s="122"/>
      <c r="AC15" s="134">
        <v>0</v>
      </c>
      <c r="AD15" s="122"/>
      <c r="AE15" s="134">
        <v>0</v>
      </c>
    </row>
    <row r="16" spans="1:31" ht="15.75">
      <c r="A16" s="128">
        <v>8</v>
      </c>
      <c r="B16" s="132">
        <v>374</v>
      </c>
      <c r="C16" s="133" t="s">
        <v>127</v>
      </c>
      <c r="D16" s="122"/>
      <c r="E16" s="134">
        <v>13416.05</v>
      </c>
      <c r="F16" s="122"/>
      <c r="G16" s="134">
        <v>13416.05</v>
      </c>
      <c r="H16" s="122"/>
      <c r="I16" s="134">
        <v>13416.05</v>
      </c>
      <c r="J16" s="122"/>
      <c r="K16" s="134">
        <v>13416.05</v>
      </c>
      <c r="L16" s="122"/>
      <c r="M16" s="134">
        <v>13416.05</v>
      </c>
      <c r="N16" s="122"/>
      <c r="O16" s="134">
        <v>13416.05</v>
      </c>
      <c r="P16" s="122"/>
      <c r="Q16" s="134">
        <v>13416.05</v>
      </c>
      <c r="R16" s="122"/>
      <c r="S16" s="134">
        <v>13416.05</v>
      </c>
      <c r="T16" s="122"/>
      <c r="U16" s="134">
        <v>13416.05</v>
      </c>
      <c r="V16" s="122"/>
      <c r="W16" s="134">
        <v>13416.05</v>
      </c>
      <c r="X16" s="122"/>
      <c r="Y16" s="134">
        <v>13416.05</v>
      </c>
      <c r="Z16" s="122"/>
      <c r="AA16" s="134">
        <v>13416.05</v>
      </c>
      <c r="AB16" s="122"/>
      <c r="AC16" s="134">
        <v>13416.05</v>
      </c>
      <c r="AD16" s="122"/>
      <c r="AE16" s="134">
        <v>13416.049999999997</v>
      </c>
    </row>
    <row r="17" spans="1:31" ht="15.75">
      <c r="A17" s="128">
        <v>9</v>
      </c>
      <c r="B17" s="132">
        <v>374.1</v>
      </c>
      <c r="C17" s="133" t="s">
        <v>128</v>
      </c>
      <c r="D17" s="122"/>
      <c r="E17" s="134">
        <v>0</v>
      </c>
      <c r="F17" s="122"/>
      <c r="G17" s="134">
        <v>0</v>
      </c>
      <c r="H17" s="122"/>
      <c r="I17" s="134">
        <v>0</v>
      </c>
      <c r="J17" s="122"/>
      <c r="K17" s="134">
        <v>0</v>
      </c>
      <c r="L17" s="122"/>
      <c r="M17" s="134">
        <v>0</v>
      </c>
      <c r="N17" s="122"/>
      <c r="O17" s="134">
        <v>0</v>
      </c>
      <c r="P17" s="122"/>
      <c r="Q17" s="134">
        <v>0</v>
      </c>
      <c r="R17" s="122"/>
      <c r="S17" s="134">
        <v>0</v>
      </c>
      <c r="T17" s="122"/>
      <c r="U17" s="134">
        <v>0</v>
      </c>
      <c r="V17" s="122"/>
      <c r="W17" s="134">
        <v>0</v>
      </c>
      <c r="X17" s="122"/>
      <c r="Y17" s="134">
        <v>0</v>
      </c>
      <c r="Z17" s="122"/>
      <c r="AA17" s="134">
        <v>0</v>
      </c>
      <c r="AB17" s="122"/>
      <c r="AC17" s="134">
        <v>0</v>
      </c>
      <c r="AD17" s="122"/>
      <c r="AE17" s="134">
        <v>0</v>
      </c>
    </row>
    <row r="18" spans="1:31" ht="15.75">
      <c r="A18" s="128">
        <v>10</v>
      </c>
      <c r="B18" s="132">
        <v>374.3</v>
      </c>
      <c r="C18" s="133" t="s">
        <v>129</v>
      </c>
      <c r="D18" s="122"/>
      <c r="E18" s="134">
        <v>0</v>
      </c>
      <c r="F18" s="122"/>
      <c r="G18" s="134">
        <v>0</v>
      </c>
      <c r="H18" s="122"/>
      <c r="I18" s="134">
        <v>0</v>
      </c>
      <c r="J18" s="122"/>
      <c r="K18" s="134">
        <v>0</v>
      </c>
      <c r="L18" s="122"/>
      <c r="M18" s="134">
        <v>0</v>
      </c>
      <c r="N18" s="122"/>
      <c r="O18" s="134">
        <v>0</v>
      </c>
      <c r="P18" s="122"/>
      <c r="Q18" s="134">
        <v>0</v>
      </c>
      <c r="R18" s="122"/>
      <c r="S18" s="134">
        <v>0</v>
      </c>
      <c r="T18" s="122"/>
      <c r="U18" s="134">
        <v>0</v>
      </c>
      <c r="V18" s="122"/>
      <c r="W18" s="134">
        <v>0</v>
      </c>
      <c r="X18" s="122"/>
      <c r="Y18" s="134">
        <v>0</v>
      </c>
      <c r="Z18" s="122"/>
      <c r="AA18" s="134">
        <v>0</v>
      </c>
      <c r="AB18" s="122"/>
      <c r="AC18" s="134">
        <v>0</v>
      </c>
      <c r="AD18" s="122"/>
      <c r="AE18" s="134">
        <v>0</v>
      </c>
    </row>
    <row r="19" spans="1:31" ht="15.75">
      <c r="A19" s="128">
        <v>11</v>
      </c>
      <c r="B19" s="132">
        <v>375</v>
      </c>
      <c r="C19" s="133" t="s">
        <v>130</v>
      </c>
      <c r="D19" s="122"/>
      <c r="E19" s="134">
        <v>-43015.68</v>
      </c>
      <c r="F19" s="122"/>
      <c r="G19" s="134">
        <v>-42773.39</v>
      </c>
      <c r="H19" s="122"/>
      <c r="I19" s="134">
        <v>-42523.87</v>
      </c>
      <c r="J19" s="122"/>
      <c r="K19" s="134">
        <v>-42273.03</v>
      </c>
      <c r="L19" s="122"/>
      <c r="M19" s="134">
        <v>-42017.37</v>
      </c>
      <c r="N19" s="122"/>
      <c r="O19" s="134">
        <v>-41755.82</v>
      </c>
      <c r="P19" s="122"/>
      <c r="Q19" s="134">
        <v>-41490.83</v>
      </c>
      <c r="R19" s="122"/>
      <c r="S19" s="134">
        <v>-41223.51</v>
      </c>
      <c r="T19" s="122"/>
      <c r="U19" s="134">
        <v>-40954.800000000003</v>
      </c>
      <c r="V19" s="122"/>
      <c r="W19" s="134">
        <v>-40685.11</v>
      </c>
      <c r="X19" s="122"/>
      <c r="Y19" s="134">
        <v>-40344.129999999997</v>
      </c>
      <c r="Z19" s="122"/>
      <c r="AA19" s="134">
        <v>-39899.47</v>
      </c>
      <c r="AB19" s="122"/>
      <c r="AC19" s="134">
        <v>-39417.22</v>
      </c>
      <c r="AD19" s="122"/>
      <c r="AE19" s="134">
        <v>-41413.402307692304</v>
      </c>
    </row>
    <row r="20" spans="1:31" ht="15.75">
      <c r="A20" s="128">
        <v>12</v>
      </c>
      <c r="B20" s="132">
        <v>376.1</v>
      </c>
      <c r="C20" s="133" t="s">
        <v>124</v>
      </c>
      <c r="D20" s="122"/>
      <c r="E20" s="134">
        <v>59352065.82</v>
      </c>
      <c r="F20" s="122"/>
      <c r="G20" s="134">
        <v>59544227.989999987</v>
      </c>
      <c r="H20" s="122"/>
      <c r="I20" s="134">
        <v>59737138.729999989</v>
      </c>
      <c r="J20" s="122"/>
      <c r="K20" s="134">
        <v>59928835.149999999</v>
      </c>
      <c r="L20" s="122"/>
      <c r="M20" s="134">
        <v>60119186.510000005</v>
      </c>
      <c r="N20" s="122"/>
      <c r="O20" s="134">
        <v>60317856.179999992</v>
      </c>
      <c r="P20" s="122"/>
      <c r="Q20" s="134">
        <v>60502709.140000001</v>
      </c>
      <c r="R20" s="122"/>
      <c r="S20" s="134">
        <v>60684743.340000004</v>
      </c>
      <c r="T20" s="122"/>
      <c r="U20" s="134">
        <v>60882393.490000002</v>
      </c>
      <c r="V20" s="122"/>
      <c r="W20" s="134">
        <v>60854528.509999998</v>
      </c>
      <c r="X20" s="122"/>
      <c r="Y20" s="134">
        <v>60922811.5</v>
      </c>
      <c r="Z20" s="122"/>
      <c r="AA20" s="134">
        <v>61028121.539999999</v>
      </c>
      <c r="AB20" s="122"/>
      <c r="AC20" s="134">
        <v>61143373.719999999</v>
      </c>
      <c r="AD20" s="122"/>
      <c r="AE20" s="134">
        <v>60385999.355384618</v>
      </c>
    </row>
    <row r="21" spans="1:31" ht="15.75">
      <c r="A21" s="128">
        <v>13</v>
      </c>
      <c r="B21" s="132">
        <v>376.2</v>
      </c>
      <c r="C21" s="133" t="s">
        <v>125</v>
      </c>
      <c r="D21" s="122"/>
      <c r="E21" s="134">
        <v>37919674.529999964</v>
      </c>
      <c r="F21" s="122"/>
      <c r="G21" s="134">
        <v>38164953.340000011</v>
      </c>
      <c r="H21" s="122"/>
      <c r="I21" s="134">
        <v>38411106.709999993</v>
      </c>
      <c r="J21" s="122"/>
      <c r="K21" s="134">
        <v>38400614.83000005</v>
      </c>
      <c r="L21" s="122"/>
      <c r="M21" s="134">
        <v>38648658.899999894</v>
      </c>
      <c r="N21" s="122"/>
      <c r="O21" s="134">
        <v>38902872.739999965</v>
      </c>
      <c r="P21" s="122"/>
      <c r="Q21" s="134">
        <v>39147515.960000008</v>
      </c>
      <c r="R21" s="122"/>
      <c r="S21" s="134">
        <v>39381556.589999974</v>
      </c>
      <c r="T21" s="122"/>
      <c r="U21" s="134">
        <v>39602063.100000031</v>
      </c>
      <c r="V21" s="122"/>
      <c r="W21" s="134">
        <v>39483765.880000092</v>
      </c>
      <c r="X21" s="122"/>
      <c r="Y21" s="134">
        <v>39884693.590000018</v>
      </c>
      <c r="Z21" s="122"/>
      <c r="AA21" s="134">
        <v>39881665.199999951</v>
      </c>
      <c r="AB21" s="122"/>
      <c r="AC21" s="134">
        <v>39954789.14099995</v>
      </c>
      <c r="AD21" s="122"/>
      <c r="AE21" s="134">
        <v>39060302.346999995</v>
      </c>
    </row>
    <row r="22" spans="1:31" ht="15.75">
      <c r="A22" s="128">
        <v>14</v>
      </c>
      <c r="B22" s="132">
        <v>376.3</v>
      </c>
      <c r="C22" s="133" t="s">
        <v>131</v>
      </c>
      <c r="D22" s="122"/>
      <c r="E22" s="134">
        <v>0</v>
      </c>
      <c r="F22" s="122"/>
      <c r="G22" s="134">
        <v>0</v>
      </c>
      <c r="H22" s="122"/>
      <c r="I22" s="134">
        <v>0</v>
      </c>
      <c r="J22" s="122"/>
      <c r="K22" s="134">
        <v>0</v>
      </c>
      <c r="L22" s="122"/>
      <c r="M22" s="134">
        <v>0</v>
      </c>
      <c r="N22" s="122"/>
      <c r="O22" s="134">
        <v>0</v>
      </c>
      <c r="P22" s="122"/>
      <c r="Q22" s="134">
        <v>0</v>
      </c>
      <c r="R22" s="122"/>
      <c r="S22" s="134">
        <v>0</v>
      </c>
      <c r="T22" s="122"/>
      <c r="U22" s="134">
        <v>0</v>
      </c>
      <c r="V22" s="122"/>
      <c r="W22" s="134">
        <v>0</v>
      </c>
      <c r="X22" s="122"/>
      <c r="Y22" s="134">
        <v>0</v>
      </c>
      <c r="Z22" s="122"/>
      <c r="AA22" s="134">
        <v>0</v>
      </c>
      <c r="AB22" s="122"/>
      <c r="AC22" s="134">
        <v>0</v>
      </c>
      <c r="AD22" s="122"/>
      <c r="AE22" s="134">
        <v>0</v>
      </c>
    </row>
    <row r="23" spans="1:31" ht="15.75">
      <c r="A23" s="128">
        <v>15</v>
      </c>
      <c r="B23" s="132">
        <v>376.5</v>
      </c>
      <c r="C23" s="133" t="s">
        <v>132</v>
      </c>
      <c r="D23" s="122"/>
      <c r="E23" s="134">
        <v>0</v>
      </c>
      <c r="F23" s="122"/>
      <c r="G23" s="134">
        <v>0</v>
      </c>
      <c r="H23" s="122"/>
      <c r="I23" s="134">
        <v>0</v>
      </c>
      <c r="J23" s="122"/>
      <c r="K23" s="134">
        <v>0</v>
      </c>
      <c r="L23" s="122"/>
      <c r="M23" s="134">
        <v>0</v>
      </c>
      <c r="N23" s="122"/>
      <c r="O23" s="134">
        <v>0</v>
      </c>
      <c r="P23" s="122"/>
      <c r="Q23" s="134">
        <v>0</v>
      </c>
      <c r="R23" s="122"/>
      <c r="S23" s="134">
        <v>0</v>
      </c>
      <c r="T23" s="122"/>
      <c r="U23" s="134">
        <v>0</v>
      </c>
      <c r="V23" s="122"/>
      <c r="W23" s="134">
        <v>0</v>
      </c>
      <c r="X23" s="122"/>
      <c r="Y23" s="134">
        <v>0</v>
      </c>
      <c r="Z23" s="122"/>
      <c r="AA23" s="134">
        <v>0</v>
      </c>
      <c r="AB23" s="122"/>
      <c r="AC23" s="134">
        <v>0</v>
      </c>
      <c r="AD23" s="122"/>
      <c r="AE23" s="134">
        <v>0</v>
      </c>
    </row>
    <row r="24" spans="1:31" ht="15.75">
      <c r="A24" s="128">
        <v>16</v>
      </c>
      <c r="B24" s="132">
        <v>376.97</v>
      </c>
      <c r="C24" s="133" t="s">
        <v>133</v>
      </c>
      <c r="D24" s="122"/>
      <c r="E24" s="134">
        <v>0</v>
      </c>
      <c r="F24" s="122"/>
      <c r="G24" s="134">
        <v>0</v>
      </c>
      <c r="H24" s="122"/>
      <c r="I24" s="134">
        <v>0</v>
      </c>
      <c r="J24" s="122"/>
      <c r="K24" s="134">
        <v>0</v>
      </c>
      <c r="L24" s="122"/>
      <c r="M24" s="134">
        <v>0</v>
      </c>
      <c r="N24" s="122"/>
      <c r="O24" s="134">
        <v>0</v>
      </c>
      <c r="P24" s="122"/>
      <c r="Q24" s="134">
        <v>0</v>
      </c>
      <c r="R24" s="122"/>
      <c r="S24" s="134">
        <v>0</v>
      </c>
      <c r="T24" s="122"/>
      <c r="U24" s="134">
        <v>0</v>
      </c>
      <c r="V24" s="122"/>
      <c r="W24" s="134">
        <v>0</v>
      </c>
      <c r="X24" s="122"/>
      <c r="Y24" s="134">
        <v>0</v>
      </c>
      <c r="Z24" s="122"/>
      <c r="AA24" s="134">
        <v>0</v>
      </c>
      <c r="AB24" s="122"/>
      <c r="AC24" s="134">
        <v>0</v>
      </c>
      <c r="AD24" s="122"/>
      <c r="AE24" s="134">
        <v>0</v>
      </c>
    </row>
    <row r="25" spans="1:31" ht="15.75">
      <c r="A25" s="128">
        <v>17</v>
      </c>
      <c r="B25" s="132">
        <v>376.98</v>
      </c>
      <c r="C25" s="133" t="s">
        <v>134</v>
      </c>
      <c r="D25" s="122"/>
      <c r="E25" s="134">
        <v>0</v>
      </c>
      <c r="F25" s="122"/>
      <c r="G25" s="134">
        <v>0</v>
      </c>
      <c r="H25" s="122"/>
      <c r="I25" s="134">
        <v>0</v>
      </c>
      <c r="J25" s="122"/>
      <c r="K25" s="134">
        <v>0</v>
      </c>
      <c r="L25" s="122"/>
      <c r="M25" s="134">
        <v>0</v>
      </c>
      <c r="N25" s="122"/>
      <c r="O25" s="134">
        <v>0</v>
      </c>
      <c r="P25" s="122"/>
      <c r="Q25" s="134">
        <v>0</v>
      </c>
      <c r="R25" s="122"/>
      <c r="S25" s="134">
        <v>0</v>
      </c>
      <c r="T25" s="122"/>
      <c r="U25" s="134">
        <v>0</v>
      </c>
      <c r="V25" s="122"/>
      <c r="W25" s="134">
        <v>0</v>
      </c>
      <c r="X25" s="122"/>
      <c r="Y25" s="134">
        <v>0</v>
      </c>
      <c r="Z25" s="122"/>
      <c r="AA25" s="134">
        <v>0</v>
      </c>
      <c r="AB25" s="122"/>
      <c r="AC25" s="134">
        <v>0</v>
      </c>
      <c r="AD25" s="122"/>
      <c r="AE25" s="134">
        <v>0</v>
      </c>
    </row>
    <row r="26" spans="1:31" ht="15.75">
      <c r="A26" s="128">
        <v>18</v>
      </c>
      <c r="B26" s="132">
        <v>376.99</v>
      </c>
      <c r="C26" s="133" t="s">
        <v>135</v>
      </c>
      <c r="D26" s="122"/>
      <c r="E26" s="134">
        <v>0</v>
      </c>
      <c r="F26" s="122"/>
      <c r="G26" s="134">
        <v>0</v>
      </c>
      <c r="H26" s="122"/>
      <c r="I26" s="134">
        <v>0</v>
      </c>
      <c r="J26" s="122"/>
      <c r="K26" s="134">
        <v>0</v>
      </c>
      <c r="L26" s="122"/>
      <c r="M26" s="134">
        <v>0</v>
      </c>
      <c r="N26" s="122"/>
      <c r="O26" s="134">
        <v>0</v>
      </c>
      <c r="P26" s="122"/>
      <c r="Q26" s="134">
        <v>0</v>
      </c>
      <c r="R26" s="122"/>
      <c r="S26" s="134">
        <v>0</v>
      </c>
      <c r="T26" s="122"/>
      <c r="U26" s="134">
        <v>0</v>
      </c>
      <c r="V26" s="122"/>
      <c r="W26" s="134">
        <v>0</v>
      </c>
      <c r="X26" s="122"/>
      <c r="Y26" s="134">
        <v>0</v>
      </c>
      <c r="Z26" s="122"/>
      <c r="AA26" s="134">
        <v>0</v>
      </c>
      <c r="AB26" s="122"/>
      <c r="AC26" s="134">
        <v>0</v>
      </c>
      <c r="AD26" s="122"/>
      <c r="AE26" s="134">
        <v>0</v>
      </c>
    </row>
    <row r="27" spans="1:31" ht="15.75">
      <c r="A27" s="128">
        <v>19</v>
      </c>
      <c r="B27" s="132">
        <v>378</v>
      </c>
      <c r="C27" s="133" t="s">
        <v>136</v>
      </c>
      <c r="D27" s="122"/>
      <c r="E27" s="134">
        <v>252992.48</v>
      </c>
      <c r="F27" s="122"/>
      <c r="G27" s="134">
        <v>258393.32</v>
      </c>
      <c r="H27" s="122"/>
      <c r="I27" s="134">
        <v>263921.12</v>
      </c>
      <c r="J27" s="122"/>
      <c r="K27" s="134">
        <v>269463.32</v>
      </c>
      <c r="L27" s="122"/>
      <c r="M27" s="134">
        <v>275005.52</v>
      </c>
      <c r="N27" s="122"/>
      <c r="O27" s="134">
        <v>280547.71999999997</v>
      </c>
      <c r="P27" s="122"/>
      <c r="Q27" s="134">
        <v>286089.92</v>
      </c>
      <c r="R27" s="122"/>
      <c r="S27" s="134">
        <v>291632.12</v>
      </c>
      <c r="T27" s="122"/>
      <c r="U27" s="134">
        <v>297168.49</v>
      </c>
      <c r="V27" s="122"/>
      <c r="W27" s="134">
        <v>303341.98</v>
      </c>
      <c r="X27" s="122"/>
      <c r="Y27" s="134">
        <v>310187.44</v>
      </c>
      <c r="Z27" s="122"/>
      <c r="AA27" s="134">
        <v>317074.27</v>
      </c>
      <c r="AB27" s="122"/>
      <c r="AC27" s="134">
        <v>323975.46999999997</v>
      </c>
      <c r="AD27" s="122"/>
      <c r="AE27" s="134">
        <v>286907.1669230769</v>
      </c>
    </row>
    <row r="28" spans="1:31" ht="15.75">
      <c r="A28" s="128">
        <v>20</v>
      </c>
      <c r="B28" s="132">
        <v>379</v>
      </c>
      <c r="C28" s="133" t="s">
        <v>137</v>
      </c>
      <c r="D28" s="122"/>
      <c r="E28" s="134">
        <v>5198602.2</v>
      </c>
      <c r="F28" s="122"/>
      <c r="G28" s="134">
        <v>5233505.46</v>
      </c>
      <c r="H28" s="122"/>
      <c r="I28" s="134">
        <v>5268418.96</v>
      </c>
      <c r="J28" s="122"/>
      <c r="K28" s="134">
        <v>5303338.57</v>
      </c>
      <c r="L28" s="122"/>
      <c r="M28" s="134">
        <v>5338264.4799999995</v>
      </c>
      <c r="N28" s="122"/>
      <c r="O28" s="134">
        <v>5373257.0999999996</v>
      </c>
      <c r="P28" s="122"/>
      <c r="Q28" s="134">
        <v>5408525.46</v>
      </c>
      <c r="R28" s="122"/>
      <c r="S28" s="134">
        <v>5444005.6600000011</v>
      </c>
      <c r="T28" s="122"/>
      <c r="U28" s="134">
        <v>5479486.0999999996</v>
      </c>
      <c r="V28" s="122"/>
      <c r="W28" s="134">
        <v>5514982.8799999999</v>
      </c>
      <c r="X28" s="122"/>
      <c r="Y28" s="134">
        <v>5550611.1899999995</v>
      </c>
      <c r="Z28" s="122"/>
      <c r="AA28" s="134">
        <v>5586304.5800000001</v>
      </c>
      <c r="AB28" s="122"/>
      <c r="AC28" s="134">
        <v>5620063.7599999998</v>
      </c>
      <c r="AD28" s="122"/>
      <c r="AE28" s="134">
        <v>5409182.0307692308</v>
      </c>
    </row>
    <row r="29" spans="1:31" ht="15.75">
      <c r="A29" s="128">
        <v>21</v>
      </c>
      <c r="B29" s="132">
        <v>380</v>
      </c>
      <c r="C29" s="133" t="s">
        <v>138</v>
      </c>
      <c r="D29" s="122"/>
      <c r="E29" s="134">
        <v>0</v>
      </c>
      <c r="F29" s="122"/>
      <c r="G29" s="134">
        <v>0</v>
      </c>
      <c r="H29" s="122"/>
      <c r="I29" s="134">
        <v>0</v>
      </c>
      <c r="J29" s="122"/>
      <c r="K29" s="134">
        <v>0</v>
      </c>
      <c r="L29" s="122"/>
      <c r="M29" s="134">
        <v>0</v>
      </c>
      <c r="N29" s="122"/>
      <c r="O29" s="134">
        <v>0</v>
      </c>
      <c r="P29" s="122"/>
      <c r="Q29" s="134">
        <v>0</v>
      </c>
      <c r="R29" s="122"/>
      <c r="S29" s="134">
        <v>0</v>
      </c>
      <c r="T29" s="122"/>
      <c r="U29" s="134">
        <v>0</v>
      </c>
      <c r="V29" s="122"/>
      <c r="W29" s="134">
        <v>0</v>
      </c>
      <c r="X29" s="122"/>
      <c r="Y29" s="134">
        <v>0</v>
      </c>
      <c r="Z29" s="122"/>
      <c r="AA29" s="134">
        <v>0</v>
      </c>
      <c r="AB29" s="122"/>
      <c r="AC29" s="134">
        <v>0</v>
      </c>
      <c r="AD29" s="122"/>
      <c r="AE29" s="134">
        <v>0</v>
      </c>
    </row>
    <row r="30" spans="1:31" ht="15.75">
      <c r="A30" s="128">
        <v>22</v>
      </c>
      <c r="B30" s="132">
        <v>380.1</v>
      </c>
      <c r="C30" s="133" t="s">
        <v>139</v>
      </c>
      <c r="D30" s="122"/>
      <c r="E30" s="134">
        <v>12831595.060000001</v>
      </c>
      <c r="F30" s="122"/>
      <c r="G30" s="134">
        <v>12849591.719999999</v>
      </c>
      <c r="H30" s="122"/>
      <c r="I30" s="134">
        <v>12867588.449999999</v>
      </c>
      <c r="J30" s="122"/>
      <c r="K30" s="134">
        <v>12885586.24</v>
      </c>
      <c r="L30" s="122"/>
      <c r="M30" s="134">
        <v>12903590.41</v>
      </c>
      <c r="N30" s="122"/>
      <c r="O30" s="134">
        <v>12921600.689999999</v>
      </c>
      <c r="P30" s="122"/>
      <c r="Q30" s="134">
        <v>12939609.43</v>
      </c>
      <c r="R30" s="122"/>
      <c r="S30" s="134">
        <v>12947110.350000001</v>
      </c>
      <c r="T30" s="122"/>
      <c r="U30" s="134">
        <v>12965108.389999999</v>
      </c>
      <c r="V30" s="122"/>
      <c r="W30" s="134">
        <v>12980133.65</v>
      </c>
      <c r="X30" s="122"/>
      <c r="Y30" s="134">
        <v>12998069.890000001</v>
      </c>
      <c r="Z30" s="122"/>
      <c r="AA30" s="134">
        <v>13015860.180000002</v>
      </c>
      <c r="AB30" s="122"/>
      <c r="AC30" s="134">
        <v>13033814.379999999</v>
      </c>
      <c r="AD30" s="122"/>
      <c r="AE30" s="134">
        <v>12933789.141538462</v>
      </c>
    </row>
    <row r="31" spans="1:31" ht="15.75">
      <c r="A31" s="128">
        <v>23</v>
      </c>
      <c r="B31" s="132">
        <v>380.2</v>
      </c>
      <c r="C31" s="133" t="s">
        <v>140</v>
      </c>
      <c r="D31" s="122"/>
      <c r="E31" s="134">
        <v>19003749.539999999</v>
      </c>
      <c r="F31" s="122"/>
      <c r="G31" s="134">
        <v>19134012.450000003</v>
      </c>
      <c r="H31" s="122"/>
      <c r="I31" s="134">
        <v>19264872.269999996</v>
      </c>
      <c r="J31" s="122"/>
      <c r="K31" s="134">
        <v>19396101.010000002</v>
      </c>
      <c r="L31" s="122"/>
      <c r="M31" s="134">
        <v>19528859.420000002</v>
      </c>
      <c r="N31" s="122"/>
      <c r="O31" s="134">
        <v>19663608.600000001</v>
      </c>
      <c r="P31" s="122"/>
      <c r="Q31" s="134">
        <v>19799542.740000002</v>
      </c>
      <c r="R31" s="122"/>
      <c r="S31" s="134">
        <v>19827442.640000001</v>
      </c>
      <c r="T31" s="122"/>
      <c r="U31" s="134">
        <v>19966527.539999995</v>
      </c>
      <c r="V31" s="122"/>
      <c r="W31" s="134">
        <v>20059755.090000004</v>
      </c>
      <c r="X31" s="122"/>
      <c r="Y31" s="134">
        <v>20197524.179999996</v>
      </c>
      <c r="Z31" s="122"/>
      <c r="AA31" s="134">
        <v>20317574.229999997</v>
      </c>
      <c r="AB31" s="122"/>
      <c r="AC31" s="134">
        <v>20459280.980000004</v>
      </c>
      <c r="AD31" s="122"/>
      <c r="AE31" s="134">
        <v>19739911.591538463</v>
      </c>
    </row>
    <row r="32" spans="1:31" ht="15.75">
      <c r="A32" s="128">
        <v>24</v>
      </c>
      <c r="B32" s="132">
        <v>381</v>
      </c>
      <c r="C32" s="133" t="s">
        <v>141</v>
      </c>
      <c r="D32" s="122"/>
      <c r="E32" s="134">
        <v>1248123.1500000001</v>
      </c>
      <c r="F32" s="122"/>
      <c r="G32" s="134">
        <v>1308248.17</v>
      </c>
      <c r="H32" s="122"/>
      <c r="I32" s="134">
        <v>1050192.2400000002</v>
      </c>
      <c r="J32" s="122"/>
      <c r="K32" s="134">
        <v>1142502.25</v>
      </c>
      <c r="L32" s="122"/>
      <c r="M32" s="134">
        <v>962056.35</v>
      </c>
      <c r="N32" s="122"/>
      <c r="O32" s="134">
        <v>954577.79999999993</v>
      </c>
      <c r="P32" s="122"/>
      <c r="Q32" s="134">
        <v>981420.82</v>
      </c>
      <c r="R32" s="122"/>
      <c r="S32" s="134">
        <v>1058448.03</v>
      </c>
      <c r="T32" s="122"/>
      <c r="U32" s="134">
        <v>1100315.2099999997</v>
      </c>
      <c r="V32" s="122"/>
      <c r="W32" s="134">
        <v>1142337.4500000004</v>
      </c>
      <c r="X32" s="122"/>
      <c r="Y32" s="134">
        <v>1211772.0500000003</v>
      </c>
      <c r="Z32" s="122"/>
      <c r="AA32" s="134">
        <v>1270213.8600000001</v>
      </c>
      <c r="AB32" s="122"/>
      <c r="AC32" s="134">
        <v>1335383.8600000003</v>
      </c>
      <c r="AD32" s="122"/>
      <c r="AE32" s="134">
        <v>1135814.710769231</v>
      </c>
    </row>
    <row r="33" spans="1:31" ht="15.75">
      <c r="A33" s="128">
        <v>25</v>
      </c>
      <c r="B33" s="132">
        <v>381.1</v>
      </c>
      <c r="C33" s="133" t="s">
        <v>142</v>
      </c>
      <c r="D33" s="122"/>
      <c r="E33" s="134">
        <v>-205004.81</v>
      </c>
      <c r="F33" s="122"/>
      <c r="G33" s="134">
        <v>-196091.12</v>
      </c>
      <c r="H33" s="122"/>
      <c r="I33" s="134">
        <v>-558965.22</v>
      </c>
      <c r="J33" s="122"/>
      <c r="K33" s="134">
        <v>-555097.18000000005</v>
      </c>
      <c r="L33" s="122"/>
      <c r="M33" s="134">
        <v>-637547.43000000005</v>
      </c>
      <c r="N33" s="122"/>
      <c r="O33" s="134">
        <v>-672097.85</v>
      </c>
      <c r="P33" s="122"/>
      <c r="Q33" s="134">
        <v>-691701.8</v>
      </c>
      <c r="R33" s="122"/>
      <c r="S33" s="134">
        <v>-684092.27</v>
      </c>
      <c r="T33" s="122"/>
      <c r="U33" s="134">
        <v>-688363.02</v>
      </c>
      <c r="V33" s="122"/>
      <c r="W33" s="134">
        <v>-686845.62</v>
      </c>
      <c r="X33" s="122"/>
      <c r="Y33" s="134">
        <v>-688153.55</v>
      </c>
      <c r="Z33" s="122"/>
      <c r="AA33" s="134">
        <v>-688149.31</v>
      </c>
      <c r="AB33" s="122"/>
      <c r="AC33" s="134">
        <v>-687756.7</v>
      </c>
      <c r="AD33" s="122"/>
      <c r="AE33" s="134">
        <v>-587681.99076923076</v>
      </c>
    </row>
    <row r="34" spans="1:31" ht="15.75">
      <c r="A34" s="128">
        <v>26</v>
      </c>
      <c r="B34" s="132">
        <v>382</v>
      </c>
      <c r="C34" s="133" t="s">
        <v>143</v>
      </c>
      <c r="D34" s="122"/>
      <c r="E34" s="134">
        <v>1792907.51</v>
      </c>
      <c r="F34" s="122"/>
      <c r="G34" s="134">
        <v>1813400.46</v>
      </c>
      <c r="H34" s="122"/>
      <c r="I34" s="134">
        <v>-374511.8</v>
      </c>
      <c r="J34" s="122"/>
      <c r="K34" s="134">
        <v>-458536.43</v>
      </c>
      <c r="L34" s="122"/>
      <c r="M34" s="134">
        <v>-910293.44000000006</v>
      </c>
      <c r="N34" s="122"/>
      <c r="O34" s="134">
        <v>-1010409.17</v>
      </c>
      <c r="P34" s="122"/>
      <c r="Q34" s="134">
        <v>-1036275.68</v>
      </c>
      <c r="R34" s="122"/>
      <c r="S34" s="134">
        <v>-1025688.7000000001</v>
      </c>
      <c r="T34" s="122"/>
      <c r="U34" s="134">
        <v>-1034119.38</v>
      </c>
      <c r="V34" s="122"/>
      <c r="W34" s="134">
        <v>-1044988.82</v>
      </c>
      <c r="X34" s="122"/>
      <c r="Y34" s="134">
        <v>-1050886.6100000001</v>
      </c>
      <c r="Z34" s="122"/>
      <c r="AA34" s="134">
        <v>-1064124.77</v>
      </c>
      <c r="AB34" s="122"/>
      <c r="AC34" s="134">
        <v>-1075575.23</v>
      </c>
      <c r="AD34" s="122"/>
      <c r="AE34" s="134">
        <v>-498392.46615384618</v>
      </c>
    </row>
    <row r="35" spans="1:31" ht="15.75">
      <c r="A35" s="128">
        <v>27</v>
      </c>
      <c r="B35" s="132">
        <v>382.1</v>
      </c>
      <c r="C35" s="133" t="s">
        <v>144</v>
      </c>
      <c r="D35" s="122"/>
      <c r="E35" s="134">
        <v>2828811.97</v>
      </c>
      <c r="F35" s="122"/>
      <c r="G35" s="134">
        <v>2840663.72</v>
      </c>
      <c r="H35" s="122"/>
      <c r="I35" s="134">
        <v>-723012.51</v>
      </c>
      <c r="J35" s="122"/>
      <c r="K35" s="134">
        <v>-855660.36</v>
      </c>
      <c r="L35" s="122"/>
      <c r="M35" s="134">
        <v>-1067021.97</v>
      </c>
      <c r="N35" s="122"/>
      <c r="O35" s="134">
        <v>-1114227.8999999999</v>
      </c>
      <c r="P35" s="122"/>
      <c r="Q35" s="134">
        <v>-1175874.96</v>
      </c>
      <c r="R35" s="122"/>
      <c r="S35" s="134">
        <v>-1174996.27</v>
      </c>
      <c r="T35" s="122"/>
      <c r="U35" s="134">
        <v>-1215795.43</v>
      </c>
      <c r="V35" s="122"/>
      <c r="W35" s="134">
        <v>-1234492.1100000001</v>
      </c>
      <c r="X35" s="122"/>
      <c r="Y35" s="134">
        <v>-1255646.3</v>
      </c>
      <c r="Z35" s="122"/>
      <c r="AA35" s="134">
        <v>-1278144.17</v>
      </c>
      <c r="AB35" s="122"/>
      <c r="AC35" s="134">
        <v>-1299379.05</v>
      </c>
      <c r="AD35" s="122"/>
      <c r="AE35" s="134">
        <v>-517290.41076923069</v>
      </c>
    </row>
    <row r="36" spans="1:31" ht="15.75">
      <c r="A36" s="128">
        <v>28</v>
      </c>
      <c r="B36" s="132">
        <v>383</v>
      </c>
      <c r="C36" s="133" t="s">
        <v>145</v>
      </c>
      <c r="D36" s="122"/>
      <c r="E36" s="134">
        <v>3097036.6899999995</v>
      </c>
      <c r="F36" s="122"/>
      <c r="G36" s="134">
        <v>3116162.48</v>
      </c>
      <c r="H36" s="122"/>
      <c r="I36" s="134">
        <v>1872908.5499999998</v>
      </c>
      <c r="J36" s="122"/>
      <c r="K36" s="134">
        <v>1846340.1199999999</v>
      </c>
      <c r="L36" s="122"/>
      <c r="M36" s="134">
        <v>1716144.84</v>
      </c>
      <c r="N36" s="122"/>
      <c r="O36" s="134">
        <v>1680352.1600000001</v>
      </c>
      <c r="P36" s="122"/>
      <c r="Q36" s="134">
        <v>1656710.86</v>
      </c>
      <c r="R36" s="122"/>
      <c r="S36" s="134">
        <v>1669711.43</v>
      </c>
      <c r="T36" s="122"/>
      <c r="U36" s="134">
        <v>1588967.0699999996</v>
      </c>
      <c r="V36" s="122"/>
      <c r="W36" s="134">
        <v>1593848.3900000001</v>
      </c>
      <c r="X36" s="122"/>
      <c r="Y36" s="134">
        <v>1601510.99</v>
      </c>
      <c r="Z36" s="122"/>
      <c r="AA36" s="134">
        <v>1599928.01</v>
      </c>
      <c r="AB36" s="122"/>
      <c r="AC36" s="134">
        <v>1602389.6199999999</v>
      </c>
      <c r="AD36" s="122"/>
      <c r="AE36" s="134">
        <v>1895539.3238461539</v>
      </c>
    </row>
    <row r="37" spans="1:31" ht="15.75">
      <c r="A37" s="128">
        <v>29</v>
      </c>
      <c r="B37" s="132">
        <v>384</v>
      </c>
      <c r="C37" s="133" t="s">
        <v>146</v>
      </c>
      <c r="D37" s="122"/>
      <c r="E37" s="134">
        <v>1264958.1600000001</v>
      </c>
      <c r="F37" s="122"/>
      <c r="G37" s="134">
        <v>1273050.75</v>
      </c>
      <c r="H37" s="122"/>
      <c r="I37" s="134">
        <v>136870.76</v>
      </c>
      <c r="J37" s="122"/>
      <c r="K37" s="134">
        <v>94183.920000000013</v>
      </c>
      <c r="L37" s="122"/>
      <c r="M37" s="134">
        <v>82437.64</v>
      </c>
      <c r="N37" s="122"/>
      <c r="O37" s="134">
        <v>62567.22</v>
      </c>
      <c r="P37" s="122"/>
      <c r="Q37" s="134">
        <v>58503.89</v>
      </c>
      <c r="R37" s="122"/>
      <c r="S37" s="134">
        <v>62782.520000000004</v>
      </c>
      <c r="T37" s="122"/>
      <c r="U37" s="134">
        <v>58997.549999999996</v>
      </c>
      <c r="V37" s="122"/>
      <c r="W37" s="134">
        <v>58044.92</v>
      </c>
      <c r="X37" s="122"/>
      <c r="Y37" s="134">
        <v>56314.28</v>
      </c>
      <c r="Z37" s="122"/>
      <c r="AA37" s="134">
        <v>56571.63</v>
      </c>
      <c r="AB37" s="122"/>
      <c r="AC37" s="134">
        <v>55717.64</v>
      </c>
      <c r="AD37" s="122"/>
      <c r="AE37" s="134">
        <v>255461.60615384614</v>
      </c>
    </row>
    <row r="38" spans="1:31" ht="15.75">
      <c r="A38" s="128">
        <v>30</v>
      </c>
      <c r="B38" s="132">
        <v>385</v>
      </c>
      <c r="C38" s="133" t="s">
        <v>147</v>
      </c>
      <c r="D38" s="122"/>
      <c r="E38" s="134">
        <v>2232085.21</v>
      </c>
      <c r="F38" s="122"/>
      <c r="G38" s="134">
        <v>2236535.89</v>
      </c>
      <c r="H38" s="122"/>
      <c r="I38" s="134">
        <v>2182161.1</v>
      </c>
      <c r="J38" s="122"/>
      <c r="K38" s="134">
        <v>2186365.62</v>
      </c>
      <c r="L38" s="122"/>
      <c r="M38" s="134">
        <v>2190743.79</v>
      </c>
      <c r="N38" s="122"/>
      <c r="O38" s="134">
        <v>2195122.1800000002</v>
      </c>
      <c r="P38" s="122"/>
      <c r="Q38" s="134">
        <v>2199500.79</v>
      </c>
      <c r="R38" s="122"/>
      <c r="S38" s="134">
        <v>2203879.4</v>
      </c>
      <c r="T38" s="122"/>
      <c r="U38" s="134">
        <v>2208258.0099999998</v>
      </c>
      <c r="V38" s="122"/>
      <c r="W38" s="134">
        <v>2212636.62</v>
      </c>
      <c r="X38" s="122"/>
      <c r="Y38" s="134">
        <v>2217015.23</v>
      </c>
      <c r="Z38" s="122"/>
      <c r="AA38" s="134">
        <v>2221393.84</v>
      </c>
      <c r="AB38" s="122"/>
      <c r="AC38" s="134">
        <v>2225772.4500000002</v>
      </c>
      <c r="AD38" s="122"/>
      <c r="AE38" s="134">
        <v>2208574.6253846148</v>
      </c>
    </row>
    <row r="39" spans="1:31" ht="15.75">
      <c r="A39" s="128">
        <v>31</v>
      </c>
      <c r="B39" s="132">
        <v>387</v>
      </c>
      <c r="C39" s="133" t="s">
        <v>148</v>
      </c>
      <c r="D39" s="122"/>
      <c r="E39" s="134">
        <v>340347.41</v>
      </c>
      <c r="F39" s="122"/>
      <c r="G39" s="134">
        <v>343882.93</v>
      </c>
      <c r="H39" s="122"/>
      <c r="I39" s="134">
        <v>347449.57</v>
      </c>
      <c r="J39" s="122"/>
      <c r="K39" s="134">
        <v>351052.69</v>
      </c>
      <c r="L39" s="122"/>
      <c r="M39" s="134">
        <v>354675.3</v>
      </c>
      <c r="N39" s="122"/>
      <c r="O39" s="134">
        <v>358441.53</v>
      </c>
      <c r="P39" s="122"/>
      <c r="Q39" s="134">
        <v>362513.66</v>
      </c>
      <c r="R39" s="122"/>
      <c r="S39" s="134">
        <v>366768.33</v>
      </c>
      <c r="T39" s="122"/>
      <c r="U39" s="134">
        <v>371051.73</v>
      </c>
      <c r="V39" s="122"/>
      <c r="W39" s="134">
        <v>375366.71</v>
      </c>
      <c r="X39" s="122"/>
      <c r="Y39" s="134">
        <v>379697.67</v>
      </c>
      <c r="Z39" s="122"/>
      <c r="AA39" s="134">
        <v>384066.01</v>
      </c>
      <c r="AB39" s="122"/>
      <c r="AC39" s="134">
        <v>388500.54</v>
      </c>
      <c r="AD39" s="122"/>
      <c r="AE39" s="134">
        <v>363370.31384615385</v>
      </c>
    </row>
    <row r="40" spans="1:31" ht="15.75">
      <c r="A40" s="128">
        <v>32</v>
      </c>
      <c r="B40" s="132">
        <v>389</v>
      </c>
      <c r="C40" s="133" t="s">
        <v>127</v>
      </c>
      <c r="D40" s="122"/>
      <c r="E40" s="134">
        <v>0</v>
      </c>
      <c r="F40" s="122"/>
      <c r="G40" s="134">
        <v>0</v>
      </c>
      <c r="H40" s="122"/>
      <c r="I40" s="134">
        <v>0</v>
      </c>
      <c r="J40" s="122"/>
      <c r="K40" s="134">
        <v>0</v>
      </c>
      <c r="L40" s="122"/>
      <c r="M40" s="134">
        <v>0</v>
      </c>
      <c r="N40" s="122"/>
      <c r="O40" s="134">
        <v>0</v>
      </c>
      <c r="P40" s="122"/>
      <c r="Q40" s="134">
        <v>0</v>
      </c>
      <c r="R40" s="122"/>
      <c r="S40" s="134">
        <v>0</v>
      </c>
      <c r="T40" s="122"/>
      <c r="U40" s="134">
        <v>0</v>
      </c>
      <c r="V40" s="122"/>
      <c r="W40" s="134">
        <v>0</v>
      </c>
      <c r="X40" s="122"/>
      <c r="Y40" s="134">
        <v>0</v>
      </c>
      <c r="Z40" s="122"/>
      <c r="AA40" s="134">
        <v>0</v>
      </c>
      <c r="AB40" s="122"/>
      <c r="AC40" s="134">
        <v>0</v>
      </c>
      <c r="AD40" s="122"/>
      <c r="AE40" s="134">
        <v>0</v>
      </c>
    </row>
    <row r="41" spans="1:31" ht="15.75">
      <c r="A41" s="128">
        <v>33</v>
      </c>
      <c r="B41" s="132">
        <v>390</v>
      </c>
      <c r="C41" s="133" t="s">
        <v>130</v>
      </c>
      <c r="D41" s="122"/>
      <c r="E41" s="134">
        <v>1277350.6599999999</v>
      </c>
      <c r="F41" s="122"/>
      <c r="G41" s="134">
        <v>1296313.6399999999</v>
      </c>
      <c r="H41" s="122"/>
      <c r="I41" s="134">
        <v>1315276.6200000001</v>
      </c>
      <c r="J41" s="122"/>
      <c r="K41" s="134">
        <v>1334239.6000000001</v>
      </c>
      <c r="L41" s="122"/>
      <c r="M41" s="134">
        <v>1353202.58</v>
      </c>
      <c r="N41" s="122"/>
      <c r="O41" s="134">
        <v>1372165.56</v>
      </c>
      <c r="P41" s="122"/>
      <c r="Q41" s="134">
        <v>1391139.79</v>
      </c>
      <c r="R41" s="122"/>
      <c r="S41" s="134">
        <v>1410140.25</v>
      </c>
      <c r="T41" s="122"/>
      <c r="U41" s="134">
        <v>1429155.68</v>
      </c>
      <c r="V41" s="122"/>
      <c r="W41" s="134">
        <v>1448171.11</v>
      </c>
      <c r="X41" s="122"/>
      <c r="Y41" s="134">
        <v>1467186.54</v>
      </c>
      <c r="Z41" s="122"/>
      <c r="AA41" s="134">
        <v>1486201.97</v>
      </c>
      <c r="AB41" s="122"/>
      <c r="AC41" s="134">
        <v>1505217.4</v>
      </c>
      <c r="AD41" s="122"/>
      <c r="AE41" s="134">
        <v>1391212.4153846153</v>
      </c>
    </row>
    <row r="42" spans="1:31" ht="15.75">
      <c r="A42" s="128">
        <v>34</v>
      </c>
      <c r="B42" s="132">
        <v>391</v>
      </c>
      <c r="C42" s="133" t="s">
        <v>149</v>
      </c>
      <c r="D42" s="122"/>
      <c r="E42" s="134">
        <v>193153.32</v>
      </c>
      <c r="F42" s="122"/>
      <c r="G42" s="134">
        <v>197398.88</v>
      </c>
      <c r="H42" s="122"/>
      <c r="I42" s="134">
        <v>201644.44</v>
      </c>
      <c r="J42" s="122"/>
      <c r="K42" s="134">
        <v>205890</v>
      </c>
      <c r="L42" s="122"/>
      <c r="M42" s="134">
        <v>210135.56</v>
      </c>
      <c r="N42" s="122"/>
      <c r="O42" s="134">
        <v>214381.12</v>
      </c>
      <c r="P42" s="122"/>
      <c r="Q42" s="134">
        <v>218629.47</v>
      </c>
      <c r="R42" s="122"/>
      <c r="S42" s="134">
        <v>222880.61</v>
      </c>
      <c r="T42" s="122"/>
      <c r="U42" s="134">
        <v>227131.75</v>
      </c>
      <c r="V42" s="122"/>
      <c r="W42" s="134">
        <v>231382.89</v>
      </c>
      <c r="X42" s="122"/>
      <c r="Y42" s="134">
        <v>235634.03</v>
      </c>
      <c r="Z42" s="122"/>
      <c r="AA42" s="134">
        <v>239885.17</v>
      </c>
      <c r="AB42" s="122"/>
      <c r="AC42" s="134">
        <v>244136.31</v>
      </c>
      <c r="AD42" s="122"/>
      <c r="AE42" s="134">
        <v>218637.19615384613</v>
      </c>
    </row>
    <row r="43" spans="1:31" ht="15.75">
      <c r="A43" s="128">
        <v>35</v>
      </c>
      <c r="B43" s="132">
        <v>391.1</v>
      </c>
      <c r="C43" s="133" t="s">
        <v>150</v>
      </c>
      <c r="D43" s="122"/>
      <c r="E43" s="134">
        <v>0</v>
      </c>
      <c r="F43" s="122"/>
      <c r="G43" s="134">
        <v>0</v>
      </c>
      <c r="H43" s="122"/>
      <c r="I43" s="134">
        <v>0</v>
      </c>
      <c r="J43" s="122"/>
      <c r="K43" s="134">
        <v>0</v>
      </c>
      <c r="L43" s="122"/>
      <c r="M43" s="134">
        <v>0</v>
      </c>
      <c r="N43" s="122"/>
      <c r="O43" s="134">
        <v>0</v>
      </c>
      <c r="P43" s="122"/>
      <c r="Q43" s="134">
        <v>0</v>
      </c>
      <c r="R43" s="122"/>
      <c r="S43" s="134">
        <v>0</v>
      </c>
      <c r="T43" s="122"/>
      <c r="U43" s="134">
        <v>0</v>
      </c>
      <c r="V43" s="122"/>
      <c r="W43" s="134">
        <v>0</v>
      </c>
      <c r="X43" s="122"/>
      <c r="Y43" s="134">
        <v>0</v>
      </c>
      <c r="Z43" s="122"/>
      <c r="AA43" s="134">
        <v>0</v>
      </c>
      <c r="AB43" s="122"/>
      <c r="AC43" s="134">
        <v>0</v>
      </c>
      <c r="AD43" s="122"/>
      <c r="AE43" s="134">
        <v>0</v>
      </c>
    </row>
    <row r="44" spans="1:31" ht="15.75">
      <c r="A44" s="128">
        <v>36</v>
      </c>
      <c r="B44" s="132">
        <v>391.11</v>
      </c>
      <c r="C44" s="133" t="s">
        <v>66</v>
      </c>
      <c r="D44" s="122"/>
      <c r="E44" s="134">
        <v>484.61999999999534</v>
      </c>
      <c r="F44" s="122"/>
      <c r="G44" s="134">
        <v>1630.25</v>
      </c>
      <c r="H44" s="122"/>
      <c r="I44" s="134">
        <v>2969.67</v>
      </c>
      <c r="J44" s="122"/>
      <c r="K44" s="134">
        <v>4440.91</v>
      </c>
      <c r="L44" s="122"/>
      <c r="M44" s="134">
        <v>6069.96</v>
      </c>
      <c r="N44" s="122"/>
      <c r="O44" s="134">
        <v>7570.32</v>
      </c>
      <c r="P44" s="122"/>
      <c r="Q44" s="134">
        <v>10000.76</v>
      </c>
      <c r="R44" s="122"/>
      <c r="S44" s="134">
        <v>13578.67</v>
      </c>
      <c r="T44" s="122"/>
      <c r="U44" s="134">
        <v>17250.509999999998</v>
      </c>
      <c r="V44" s="122"/>
      <c r="W44" s="134">
        <v>-9.9999999983992893E-3</v>
      </c>
      <c r="X44" s="122"/>
      <c r="Y44" s="134">
        <v>-0.01</v>
      </c>
      <c r="Z44" s="122"/>
      <c r="AA44" s="134">
        <v>226.62</v>
      </c>
      <c r="AB44" s="122"/>
      <c r="AC44" s="134">
        <v>-260.47000000000003</v>
      </c>
      <c r="AD44" s="122"/>
      <c r="AE44" s="134">
        <v>4920.1384615384613</v>
      </c>
    </row>
    <row r="45" spans="1:31" ht="15.75">
      <c r="A45" s="128">
        <v>37</v>
      </c>
      <c r="B45" s="132">
        <v>391.12</v>
      </c>
      <c r="C45" s="133" t="s">
        <v>151</v>
      </c>
      <c r="D45" s="122"/>
      <c r="E45" s="134">
        <v>296605.44</v>
      </c>
      <c r="F45" s="122"/>
      <c r="G45" s="134">
        <v>302402.87</v>
      </c>
      <c r="H45" s="122"/>
      <c r="I45" s="134">
        <v>308200.3</v>
      </c>
      <c r="J45" s="122"/>
      <c r="K45" s="134">
        <v>313997.73</v>
      </c>
      <c r="L45" s="122"/>
      <c r="M45" s="134">
        <v>319795.15999999997</v>
      </c>
      <c r="N45" s="122"/>
      <c r="O45" s="134">
        <v>325592.59000000003</v>
      </c>
      <c r="P45" s="122"/>
      <c r="Q45" s="134">
        <v>331390.02</v>
      </c>
      <c r="R45" s="122"/>
      <c r="S45" s="134">
        <v>337187.45</v>
      </c>
      <c r="T45" s="122"/>
      <c r="U45" s="134">
        <v>342984.88</v>
      </c>
      <c r="V45" s="122"/>
      <c r="W45" s="134">
        <v>348782.31</v>
      </c>
      <c r="X45" s="122"/>
      <c r="Y45" s="134">
        <v>354579.74</v>
      </c>
      <c r="Z45" s="122"/>
      <c r="AA45" s="134">
        <v>360377.17</v>
      </c>
      <c r="AB45" s="122"/>
      <c r="AC45" s="134">
        <v>106158.23999999999</v>
      </c>
      <c r="AD45" s="122"/>
      <c r="AE45" s="134">
        <v>311388.76153846155</v>
      </c>
    </row>
    <row r="46" spans="1:31" ht="15.75">
      <c r="A46" s="128">
        <v>38</v>
      </c>
      <c r="B46" s="132">
        <v>391.5</v>
      </c>
      <c r="C46" s="133" t="s">
        <v>152</v>
      </c>
      <c r="D46" s="122"/>
      <c r="E46" s="134">
        <v>200424.82</v>
      </c>
      <c r="F46" s="122"/>
      <c r="G46" s="134">
        <v>214295.93</v>
      </c>
      <c r="H46" s="122"/>
      <c r="I46" s="134">
        <v>228169.68</v>
      </c>
      <c r="J46" s="122"/>
      <c r="K46" s="134">
        <v>242046.19</v>
      </c>
      <c r="L46" s="122"/>
      <c r="M46" s="134">
        <v>255922.7</v>
      </c>
      <c r="N46" s="122"/>
      <c r="O46" s="134">
        <v>269802.08</v>
      </c>
      <c r="P46" s="122"/>
      <c r="Q46" s="134">
        <v>283812.03999999998</v>
      </c>
      <c r="R46" s="122"/>
      <c r="S46" s="134">
        <v>297955.53999999998</v>
      </c>
      <c r="T46" s="122"/>
      <c r="U46" s="134">
        <v>312117.94</v>
      </c>
      <c r="V46" s="122"/>
      <c r="W46" s="134">
        <v>326561.43</v>
      </c>
      <c r="X46" s="122"/>
      <c r="Y46" s="134">
        <v>341274.3</v>
      </c>
      <c r="Z46" s="122"/>
      <c r="AA46" s="134">
        <v>356111.88</v>
      </c>
      <c r="AB46" s="122"/>
      <c r="AC46" s="134">
        <v>284761.89900000003</v>
      </c>
      <c r="AD46" s="122"/>
      <c r="AE46" s="134">
        <v>277942.80223076924</v>
      </c>
    </row>
    <row r="47" spans="1:31" ht="15.75">
      <c r="A47" s="128">
        <v>39</v>
      </c>
      <c r="B47" s="132">
        <v>392</v>
      </c>
      <c r="C47" s="133" t="s">
        <v>153</v>
      </c>
      <c r="D47" s="122"/>
      <c r="E47" s="134">
        <v>51211.87</v>
      </c>
      <c r="F47" s="122"/>
      <c r="G47" s="134">
        <v>53335.19</v>
      </c>
      <c r="H47" s="122"/>
      <c r="I47" s="134">
        <v>55458.51</v>
      </c>
      <c r="J47" s="122"/>
      <c r="K47" s="134">
        <v>57581.83</v>
      </c>
      <c r="L47" s="122"/>
      <c r="M47" s="134">
        <v>59705.15</v>
      </c>
      <c r="N47" s="122"/>
      <c r="O47" s="134">
        <v>61828.47</v>
      </c>
      <c r="P47" s="122"/>
      <c r="Q47" s="134">
        <v>63951.79</v>
      </c>
      <c r="R47" s="122"/>
      <c r="S47" s="134">
        <v>66075.11</v>
      </c>
      <c r="T47" s="122"/>
      <c r="U47" s="134">
        <v>68198.429999999993</v>
      </c>
      <c r="V47" s="122"/>
      <c r="W47" s="134">
        <v>70321.75</v>
      </c>
      <c r="X47" s="122"/>
      <c r="Y47" s="134">
        <v>72445.070000000007</v>
      </c>
      <c r="Z47" s="122"/>
      <c r="AA47" s="134">
        <v>74568.39</v>
      </c>
      <c r="AB47" s="122"/>
      <c r="AC47" s="134">
        <v>76691.710000000006</v>
      </c>
      <c r="AD47" s="122"/>
      <c r="AE47" s="134">
        <v>63951.789999999994</v>
      </c>
    </row>
    <row r="48" spans="1:31" ht="15.75">
      <c r="A48" s="128">
        <v>40</v>
      </c>
      <c r="B48" s="132">
        <v>392.1</v>
      </c>
      <c r="C48" s="133" t="s">
        <v>154</v>
      </c>
      <c r="D48" s="122"/>
      <c r="E48" s="134">
        <v>719332.29</v>
      </c>
      <c r="F48" s="122"/>
      <c r="G48" s="134">
        <v>735126.8</v>
      </c>
      <c r="H48" s="122"/>
      <c r="I48" s="134">
        <v>750921.31</v>
      </c>
      <c r="J48" s="122"/>
      <c r="K48" s="134">
        <v>766715.82</v>
      </c>
      <c r="L48" s="122"/>
      <c r="M48" s="134">
        <v>782510.33</v>
      </c>
      <c r="N48" s="122"/>
      <c r="O48" s="134">
        <v>798304.84</v>
      </c>
      <c r="P48" s="122"/>
      <c r="Q48" s="134">
        <v>814099.35</v>
      </c>
      <c r="R48" s="122"/>
      <c r="S48" s="134">
        <v>829893.86</v>
      </c>
      <c r="T48" s="122"/>
      <c r="U48" s="134">
        <v>845688.37</v>
      </c>
      <c r="V48" s="122"/>
      <c r="W48" s="134">
        <v>861482.88</v>
      </c>
      <c r="X48" s="122"/>
      <c r="Y48" s="134">
        <v>877277.39</v>
      </c>
      <c r="Z48" s="122"/>
      <c r="AA48" s="134">
        <v>893071.9</v>
      </c>
      <c r="AB48" s="122"/>
      <c r="AC48" s="134">
        <v>908866.41</v>
      </c>
      <c r="AD48" s="122"/>
      <c r="AE48" s="134">
        <v>814099.35000000009</v>
      </c>
    </row>
    <row r="49" spans="1:31" ht="15.75">
      <c r="A49" s="128">
        <v>41</v>
      </c>
      <c r="B49" s="132">
        <v>392.2</v>
      </c>
      <c r="C49" s="133" t="s">
        <v>155</v>
      </c>
      <c r="D49" s="122"/>
      <c r="E49" s="134">
        <v>1522460.31</v>
      </c>
      <c r="F49" s="122"/>
      <c r="G49" s="134">
        <v>1557409.76</v>
      </c>
      <c r="H49" s="122"/>
      <c r="I49" s="134">
        <v>1592359.21</v>
      </c>
      <c r="J49" s="122"/>
      <c r="K49" s="134">
        <v>1627308.66</v>
      </c>
      <c r="L49" s="122"/>
      <c r="M49" s="134">
        <v>1665314.65</v>
      </c>
      <c r="N49" s="122"/>
      <c r="O49" s="134">
        <v>1706377.19</v>
      </c>
      <c r="P49" s="122"/>
      <c r="Q49" s="134">
        <v>1748483.61</v>
      </c>
      <c r="R49" s="122"/>
      <c r="S49" s="134">
        <v>1791661.27</v>
      </c>
      <c r="T49" s="122"/>
      <c r="U49" s="134">
        <v>1834868.51</v>
      </c>
      <c r="V49" s="122"/>
      <c r="W49" s="134">
        <v>1878093.14</v>
      </c>
      <c r="X49" s="122"/>
      <c r="Y49" s="134">
        <v>1921330.01</v>
      </c>
      <c r="Z49" s="122"/>
      <c r="AA49" s="134">
        <v>1964563.95</v>
      </c>
      <c r="AB49" s="122"/>
      <c r="AC49" s="134">
        <v>2007797.89</v>
      </c>
      <c r="AD49" s="122"/>
      <c r="AE49" s="134">
        <v>1755232.9353846153</v>
      </c>
    </row>
    <row r="50" spans="1:31" ht="15.75">
      <c r="A50" s="128">
        <v>42</v>
      </c>
      <c r="B50" s="132">
        <v>392.3</v>
      </c>
      <c r="C50" s="133" t="s">
        <v>156</v>
      </c>
      <c r="D50" s="122"/>
      <c r="E50" s="134">
        <v>279604.92</v>
      </c>
      <c r="F50" s="122"/>
      <c r="G50" s="134">
        <v>282776.21999999997</v>
      </c>
      <c r="H50" s="122"/>
      <c r="I50" s="134">
        <v>285947.52000000002</v>
      </c>
      <c r="J50" s="122"/>
      <c r="K50" s="134">
        <v>289118.82</v>
      </c>
      <c r="L50" s="122"/>
      <c r="M50" s="134">
        <v>292290.12</v>
      </c>
      <c r="N50" s="122"/>
      <c r="O50" s="134">
        <v>295461.42</v>
      </c>
      <c r="P50" s="122"/>
      <c r="Q50" s="134">
        <v>298632.71999999997</v>
      </c>
      <c r="R50" s="122"/>
      <c r="S50" s="134">
        <v>301804.02</v>
      </c>
      <c r="T50" s="122"/>
      <c r="U50" s="134">
        <v>304975.32</v>
      </c>
      <c r="V50" s="122"/>
      <c r="W50" s="134">
        <v>308146.62</v>
      </c>
      <c r="X50" s="122"/>
      <c r="Y50" s="134">
        <v>311317.92</v>
      </c>
      <c r="Z50" s="122"/>
      <c r="AA50" s="134">
        <v>314489.21999999997</v>
      </c>
      <c r="AB50" s="122"/>
      <c r="AC50" s="134">
        <v>317660.52</v>
      </c>
      <c r="AD50" s="122"/>
      <c r="AE50" s="134">
        <v>298632.71999999997</v>
      </c>
    </row>
    <row r="51" spans="1:31" ht="15.75">
      <c r="A51" s="128">
        <v>43</v>
      </c>
      <c r="B51" s="132">
        <v>393</v>
      </c>
      <c r="C51" s="133" t="s">
        <v>157</v>
      </c>
      <c r="D51" s="122"/>
      <c r="E51" s="134">
        <v>0</v>
      </c>
      <c r="F51" s="122"/>
      <c r="G51" s="134">
        <v>0</v>
      </c>
      <c r="H51" s="122"/>
      <c r="I51" s="134">
        <v>0</v>
      </c>
      <c r="J51" s="122"/>
      <c r="K51" s="134">
        <v>0</v>
      </c>
      <c r="L51" s="122"/>
      <c r="M51" s="134">
        <v>0</v>
      </c>
      <c r="N51" s="122"/>
      <c r="O51" s="134">
        <v>0</v>
      </c>
      <c r="P51" s="122"/>
      <c r="Q51" s="134">
        <v>0</v>
      </c>
      <c r="R51" s="122"/>
      <c r="S51" s="134">
        <v>0</v>
      </c>
      <c r="T51" s="122"/>
      <c r="U51" s="134">
        <v>0</v>
      </c>
      <c r="V51" s="122"/>
      <c r="W51" s="134">
        <v>0</v>
      </c>
      <c r="X51" s="122"/>
      <c r="Y51" s="134">
        <v>0</v>
      </c>
      <c r="Z51" s="122"/>
      <c r="AA51" s="134">
        <v>0</v>
      </c>
      <c r="AB51" s="122"/>
      <c r="AC51" s="134">
        <v>0</v>
      </c>
      <c r="AD51" s="122"/>
      <c r="AE51" s="134">
        <v>0</v>
      </c>
    </row>
    <row r="52" spans="1:31" ht="15.75">
      <c r="A52" s="128">
        <v>44</v>
      </c>
      <c r="B52" s="132">
        <v>394</v>
      </c>
      <c r="C52" s="133" t="s">
        <v>158</v>
      </c>
      <c r="D52" s="122"/>
      <c r="E52" s="134">
        <v>913451.12</v>
      </c>
      <c r="F52" s="122"/>
      <c r="G52" s="134">
        <v>925261.81</v>
      </c>
      <c r="H52" s="122"/>
      <c r="I52" s="134">
        <v>937072.5</v>
      </c>
      <c r="J52" s="122"/>
      <c r="K52" s="134">
        <v>948883.19</v>
      </c>
      <c r="L52" s="122"/>
      <c r="M52" s="134">
        <v>960703.52</v>
      </c>
      <c r="N52" s="122"/>
      <c r="O52" s="134">
        <v>972533.48</v>
      </c>
      <c r="P52" s="122"/>
      <c r="Q52" s="134">
        <v>984362.34</v>
      </c>
      <c r="R52" s="122"/>
      <c r="S52" s="134">
        <v>996190.09000000008</v>
      </c>
      <c r="T52" s="122"/>
      <c r="U52" s="134">
        <v>1008017.84</v>
      </c>
      <c r="V52" s="122"/>
      <c r="W52" s="134">
        <v>1019845.59</v>
      </c>
      <c r="X52" s="122"/>
      <c r="Y52" s="134">
        <v>1031673.3400000001</v>
      </c>
      <c r="Z52" s="122"/>
      <c r="AA52" s="134">
        <v>1043501.77</v>
      </c>
      <c r="AB52" s="122"/>
      <c r="AC52" s="134">
        <v>1011284.6799999999</v>
      </c>
      <c r="AD52" s="122"/>
      <c r="AE52" s="134">
        <v>980983.17461538455</v>
      </c>
    </row>
    <row r="53" spans="1:31" ht="15.75">
      <c r="A53" s="128">
        <v>45</v>
      </c>
      <c r="B53" s="132">
        <v>395</v>
      </c>
      <c r="C53" s="133" t="s">
        <v>159</v>
      </c>
      <c r="D53" s="122"/>
      <c r="E53" s="134">
        <v>0</v>
      </c>
      <c r="F53" s="122"/>
      <c r="G53" s="134">
        <v>0</v>
      </c>
      <c r="H53" s="122"/>
      <c r="I53" s="134">
        <v>0</v>
      </c>
      <c r="J53" s="122"/>
      <c r="K53" s="134">
        <v>0</v>
      </c>
      <c r="L53" s="122"/>
      <c r="M53" s="134">
        <v>0</v>
      </c>
      <c r="N53" s="122"/>
      <c r="O53" s="134">
        <v>0</v>
      </c>
      <c r="P53" s="122"/>
      <c r="Q53" s="134">
        <v>0</v>
      </c>
      <c r="R53" s="122"/>
      <c r="S53" s="134">
        <v>0</v>
      </c>
      <c r="T53" s="122"/>
      <c r="U53" s="134">
        <v>0</v>
      </c>
      <c r="V53" s="122"/>
      <c r="W53" s="134">
        <v>0</v>
      </c>
      <c r="X53" s="122"/>
      <c r="Y53" s="134">
        <v>0</v>
      </c>
      <c r="Z53" s="122"/>
      <c r="AA53" s="134">
        <v>0</v>
      </c>
      <c r="AB53" s="122"/>
      <c r="AC53" s="134">
        <v>0</v>
      </c>
      <c r="AD53" s="122"/>
      <c r="AE53" s="134">
        <v>0</v>
      </c>
    </row>
    <row r="54" spans="1:31" ht="15.75">
      <c r="A54" s="128">
        <v>46</v>
      </c>
      <c r="B54" s="132">
        <v>396</v>
      </c>
      <c r="C54" s="133" t="s">
        <v>160</v>
      </c>
      <c r="D54" s="122"/>
      <c r="E54" s="134">
        <v>59141.5</v>
      </c>
      <c r="F54" s="122"/>
      <c r="G54" s="134">
        <v>60311.22</v>
      </c>
      <c r="H54" s="122"/>
      <c r="I54" s="134">
        <v>61480.94</v>
      </c>
      <c r="J54" s="122"/>
      <c r="K54" s="134">
        <v>62650.66</v>
      </c>
      <c r="L54" s="122"/>
      <c r="M54" s="134">
        <v>63966.14</v>
      </c>
      <c r="N54" s="122"/>
      <c r="O54" s="134">
        <v>65427.39</v>
      </c>
      <c r="P54" s="122"/>
      <c r="Q54" s="134">
        <v>66888.639999999999</v>
      </c>
      <c r="R54" s="122"/>
      <c r="S54" s="134">
        <v>68349.89</v>
      </c>
      <c r="T54" s="122"/>
      <c r="U54" s="134">
        <v>69811.14</v>
      </c>
      <c r="V54" s="122"/>
      <c r="W54" s="134">
        <v>71272.39</v>
      </c>
      <c r="X54" s="122"/>
      <c r="Y54" s="134">
        <v>72733.64</v>
      </c>
      <c r="Z54" s="122"/>
      <c r="AA54" s="134">
        <v>74194.89</v>
      </c>
      <c r="AB54" s="122"/>
      <c r="AC54" s="134">
        <v>75656.14</v>
      </c>
      <c r="AD54" s="122"/>
      <c r="AE54" s="134">
        <v>67068.044615384628</v>
      </c>
    </row>
    <row r="55" spans="1:31" ht="15.75">
      <c r="A55" s="128">
        <v>47</v>
      </c>
      <c r="B55" s="132">
        <v>396.1</v>
      </c>
      <c r="C55" s="133" t="s">
        <v>161</v>
      </c>
      <c r="D55" s="122"/>
      <c r="E55" s="134">
        <v>0</v>
      </c>
      <c r="F55" s="122"/>
      <c r="G55" s="134">
        <v>0</v>
      </c>
      <c r="H55" s="122"/>
      <c r="I55" s="134">
        <v>0</v>
      </c>
      <c r="J55" s="122"/>
      <c r="K55" s="134">
        <v>0</v>
      </c>
      <c r="L55" s="122"/>
      <c r="M55" s="134">
        <v>0</v>
      </c>
      <c r="N55" s="122"/>
      <c r="O55" s="134">
        <v>0</v>
      </c>
      <c r="P55" s="122"/>
      <c r="Q55" s="134">
        <v>0</v>
      </c>
      <c r="R55" s="122"/>
      <c r="S55" s="134">
        <v>0</v>
      </c>
      <c r="T55" s="122"/>
      <c r="U55" s="134">
        <v>0</v>
      </c>
      <c r="V55" s="122"/>
      <c r="W55" s="134">
        <v>0</v>
      </c>
      <c r="X55" s="122"/>
      <c r="Y55" s="134">
        <v>0</v>
      </c>
      <c r="Z55" s="122"/>
      <c r="AA55" s="134">
        <v>0</v>
      </c>
      <c r="AB55" s="122"/>
      <c r="AC55" s="134">
        <v>0</v>
      </c>
      <c r="AD55" s="122"/>
      <c r="AE55" s="134">
        <v>0</v>
      </c>
    </row>
    <row r="56" spans="1:31" ht="15.75">
      <c r="A56" s="128">
        <v>48</v>
      </c>
      <c r="B56" s="132">
        <v>397</v>
      </c>
      <c r="C56" s="133" t="s">
        <v>162</v>
      </c>
      <c r="D56" s="122"/>
      <c r="E56" s="134">
        <v>240775.13</v>
      </c>
      <c r="F56" s="122"/>
      <c r="G56" s="134">
        <v>245150.18</v>
      </c>
      <c r="H56" s="122"/>
      <c r="I56" s="134">
        <v>249525.23</v>
      </c>
      <c r="J56" s="122"/>
      <c r="K56" s="134">
        <v>253900.28</v>
      </c>
      <c r="L56" s="122"/>
      <c r="M56" s="134">
        <v>258275.33</v>
      </c>
      <c r="N56" s="122"/>
      <c r="O56" s="134">
        <v>262650.38</v>
      </c>
      <c r="P56" s="122"/>
      <c r="Q56" s="134">
        <v>266664.94</v>
      </c>
      <c r="R56" s="122"/>
      <c r="S56" s="134">
        <v>270319.01</v>
      </c>
      <c r="T56" s="122"/>
      <c r="U56" s="134">
        <v>274860.37</v>
      </c>
      <c r="V56" s="122"/>
      <c r="W56" s="134">
        <v>280289.03000000003</v>
      </c>
      <c r="X56" s="122"/>
      <c r="Y56" s="134">
        <v>285717.69</v>
      </c>
      <c r="Z56" s="122"/>
      <c r="AA56" s="134">
        <v>291146.34999999998</v>
      </c>
      <c r="AB56" s="122"/>
      <c r="AC56" s="134">
        <v>214091.01</v>
      </c>
      <c r="AD56" s="122"/>
      <c r="AE56" s="134">
        <v>261028.07153846152</v>
      </c>
    </row>
    <row r="57" spans="1:31" ht="15.75">
      <c r="A57" s="128">
        <v>49</v>
      </c>
      <c r="B57" s="132">
        <v>398</v>
      </c>
      <c r="C57" s="133" t="s">
        <v>163</v>
      </c>
      <c r="D57" s="122"/>
      <c r="E57" s="134">
        <v>-190576.44</v>
      </c>
      <c r="F57" s="122"/>
      <c r="G57" s="134">
        <v>-190225.84</v>
      </c>
      <c r="H57" s="122"/>
      <c r="I57" s="134">
        <v>-189875.24</v>
      </c>
      <c r="J57" s="122"/>
      <c r="K57" s="134">
        <v>-189524.64</v>
      </c>
      <c r="L57" s="122"/>
      <c r="M57" s="134">
        <v>-188881.55</v>
      </c>
      <c r="N57" s="122"/>
      <c r="O57" s="134">
        <v>-187945.96000000002</v>
      </c>
      <c r="P57" s="122"/>
      <c r="Q57" s="134">
        <v>-187010.37</v>
      </c>
      <c r="R57" s="122"/>
      <c r="S57" s="134">
        <v>-186074.78</v>
      </c>
      <c r="T57" s="122"/>
      <c r="U57" s="134">
        <v>-185139.19</v>
      </c>
      <c r="V57" s="122"/>
      <c r="W57" s="134">
        <v>-184203.6</v>
      </c>
      <c r="X57" s="122"/>
      <c r="Y57" s="134">
        <v>-183268.01</v>
      </c>
      <c r="Z57" s="122"/>
      <c r="AA57" s="134">
        <v>-182332.41999999998</v>
      </c>
      <c r="AB57" s="122"/>
      <c r="AC57" s="134">
        <v>-181396.83000000002</v>
      </c>
      <c r="AD57" s="122"/>
      <c r="AE57" s="134">
        <v>-186650.37461538462</v>
      </c>
    </row>
    <row r="58" spans="1:31" ht="15.75">
      <c r="A58" s="128">
        <v>50</v>
      </c>
      <c r="B58" s="122"/>
      <c r="C58" s="122"/>
      <c r="D58" s="122"/>
      <c r="E58" s="129"/>
      <c r="F58" s="122"/>
      <c r="G58" s="129"/>
      <c r="H58" s="122"/>
      <c r="I58" s="129"/>
      <c r="J58" s="122"/>
      <c r="K58" s="129"/>
      <c r="L58" s="122"/>
      <c r="M58" s="129"/>
      <c r="N58" s="122"/>
      <c r="O58" s="129"/>
      <c r="P58" s="122"/>
      <c r="Q58" s="129"/>
      <c r="R58" s="122"/>
      <c r="S58" s="129"/>
      <c r="T58" s="122"/>
      <c r="U58" s="129"/>
      <c r="V58" s="122"/>
      <c r="W58" s="129"/>
      <c r="X58" s="122"/>
      <c r="Y58" s="129"/>
      <c r="Z58" s="122"/>
      <c r="AA58" s="129"/>
      <c r="AB58" s="122"/>
      <c r="AC58" s="129"/>
      <c r="AD58" s="122"/>
      <c r="AE58" s="129"/>
    </row>
    <row r="59" spans="1:31" ht="15.75">
      <c r="A59" s="128">
        <v>51</v>
      </c>
      <c r="B59" s="122"/>
      <c r="C59" s="123" t="s">
        <v>164</v>
      </c>
      <c r="D59" s="122"/>
      <c r="E59" s="134">
        <v>152789623.41999993</v>
      </c>
      <c r="F59" s="122"/>
      <c r="G59" s="134">
        <v>153670225.69999996</v>
      </c>
      <c r="H59" s="122"/>
      <c r="I59" s="134">
        <v>145614040.36999997</v>
      </c>
      <c r="J59" s="122"/>
      <c r="K59" s="134">
        <v>145921340.38999999</v>
      </c>
      <c r="L59" s="122"/>
      <c r="M59" s="134">
        <v>145613027.21999991</v>
      </c>
      <c r="N59" s="122"/>
      <c r="O59" s="134">
        <v>146147736.67999995</v>
      </c>
      <c r="P59" s="122"/>
      <c r="Q59" s="134">
        <v>146799619.11999995</v>
      </c>
      <c r="R59" s="122"/>
      <c r="S59" s="134">
        <v>147543315.27000004</v>
      </c>
      <c r="T59" s="122"/>
      <c r="U59" s="134">
        <v>148202300.21999997</v>
      </c>
      <c r="V59" s="122"/>
      <c r="W59" s="134">
        <v>148343150.57000008</v>
      </c>
      <c r="X59" s="122"/>
      <c r="Y59" s="134">
        <v>149194353.68999994</v>
      </c>
      <c r="Z59" s="122"/>
      <c r="AA59" s="134">
        <v>149635737.1099999</v>
      </c>
      <c r="AB59" s="122"/>
      <c r="AC59" s="134">
        <v>149722874.32999992</v>
      </c>
      <c r="AD59" s="122"/>
      <c r="AE59" s="134">
        <v>148399795.69923076</v>
      </c>
    </row>
    <row r="60" spans="1:31" ht="15.75">
      <c r="A60" s="128">
        <v>52</v>
      </c>
      <c r="B60" s="122"/>
      <c r="C60" s="122"/>
      <c r="D60" s="122"/>
      <c r="E60" s="129"/>
      <c r="F60" s="122"/>
      <c r="G60" s="129"/>
      <c r="H60" s="122"/>
      <c r="I60" s="129"/>
      <c r="J60" s="122"/>
      <c r="K60" s="129"/>
      <c r="L60" s="122"/>
      <c r="M60" s="129"/>
      <c r="N60" s="122"/>
      <c r="O60" s="129"/>
      <c r="P60" s="122"/>
      <c r="Q60" s="129"/>
      <c r="R60" s="122"/>
      <c r="S60" s="129"/>
      <c r="T60" s="122"/>
      <c r="U60" s="129"/>
      <c r="V60" s="122"/>
      <c r="W60" s="129"/>
      <c r="X60" s="122"/>
      <c r="Y60" s="129"/>
      <c r="Z60" s="122"/>
      <c r="AA60" s="129"/>
      <c r="AB60" s="122"/>
      <c r="AC60" s="129"/>
      <c r="AD60" s="122"/>
      <c r="AE60" s="129"/>
    </row>
    <row r="61" spans="1:31" ht="15.75">
      <c r="A61" s="128">
        <v>53</v>
      </c>
      <c r="B61" s="127" t="s">
        <v>165</v>
      </c>
      <c r="C61" s="123" t="s">
        <v>166</v>
      </c>
      <c r="D61" s="122"/>
      <c r="E61" s="134">
        <v>36734884.230000004</v>
      </c>
      <c r="F61" s="122"/>
      <c r="G61" s="134">
        <v>36980786.580000006</v>
      </c>
      <c r="H61" s="122"/>
      <c r="I61" s="134">
        <v>37200114.860000007</v>
      </c>
      <c r="J61" s="122"/>
      <c r="K61" s="134">
        <v>36744103.670000002</v>
      </c>
      <c r="L61" s="122"/>
      <c r="M61" s="134">
        <v>36913370.550000004</v>
      </c>
      <c r="N61" s="122"/>
      <c r="O61" s="134">
        <v>36756892.520000003</v>
      </c>
      <c r="P61" s="122"/>
      <c r="Q61" s="134">
        <v>36901897.980000004</v>
      </c>
      <c r="R61" s="122"/>
      <c r="S61" s="134">
        <v>36877499.449999996</v>
      </c>
      <c r="T61" s="122"/>
      <c r="U61" s="134">
        <v>36746058.060000002</v>
      </c>
      <c r="V61" s="122"/>
      <c r="W61" s="134">
        <v>37522291.609999999</v>
      </c>
      <c r="X61" s="122"/>
      <c r="Y61" s="134">
        <v>37747217.640000001</v>
      </c>
      <c r="Z61" s="122"/>
      <c r="AA61" s="134">
        <v>38161968.57</v>
      </c>
      <c r="AB61" s="122"/>
      <c r="AC61" s="134">
        <v>37742283.690000005</v>
      </c>
      <c r="AD61" s="122"/>
      <c r="AE61" s="134">
        <v>37156105.339230768</v>
      </c>
    </row>
    <row r="62" spans="1:31" ht="15.75">
      <c r="A62" s="128">
        <v>54</v>
      </c>
      <c r="B62" s="127"/>
      <c r="C62" s="122"/>
      <c r="D62" s="122"/>
      <c r="E62" s="134"/>
      <c r="F62" s="122"/>
      <c r="G62" s="134"/>
      <c r="H62" s="122"/>
      <c r="I62" s="134"/>
      <c r="J62" s="122"/>
      <c r="K62" s="134"/>
      <c r="L62" s="122"/>
      <c r="M62" s="134"/>
      <c r="N62" s="122"/>
      <c r="O62" s="134"/>
      <c r="P62" s="122"/>
      <c r="Q62" s="134"/>
      <c r="R62" s="122"/>
      <c r="S62" s="134"/>
      <c r="T62" s="122"/>
      <c r="U62" s="134"/>
      <c r="V62" s="122"/>
      <c r="W62" s="134"/>
      <c r="X62" s="122"/>
      <c r="Y62" s="134"/>
      <c r="Z62" s="122"/>
      <c r="AA62" s="134"/>
      <c r="AB62" s="122"/>
      <c r="AC62" s="134"/>
      <c r="AD62" s="122"/>
      <c r="AE62" s="134"/>
    </row>
    <row r="63" spans="1:31" ht="15.75">
      <c r="A63" s="128">
        <v>55</v>
      </c>
      <c r="B63" s="135" t="s">
        <v>167</v>
      </c>
      <c r="C63" s="123" t="s">
        <v>168</v>
      </c>
      <c r="D63" s="123" t="s">
        <v>7</v>
      </c>
      <c r="E63" s="134">
        <v>189524507.64999992</v>
      </c>
      <c r="F63" s="123" t="s">
        <v>7</v>
      </c>
      <c r="G63" s="134">
        <v>190651012.27999997</v>
      </c>
      <c r="H63" s="123" t="s">
        <v>7</v>
      </c>
      <c r="I63" s="134">
        <v>182814155.22999999</v>
      </c>
      <c r="J63" s="123" t="s">
        <v>7</v>
      </c>
      <c r="K63" s="134">
        <v>182665444.06</v>
      </c>
      <c r="L63" s="123" t="s">
        <v>7</v>
      </c>
      <c r="M63" s="134">
        <v>182526397.76999992</v>
      </c>
      <c r="N63" s="123" t="s">
        <v>7</v>
      </c>
      <c r="O63" s="134">
        <v>182904629.19999996</v>
      </c>
      <c r="P63" s="123" t="s">
        <v>7</v>
      </c>
      <c r="Q63" s="134">
        <v>183701517.09999996</v>
      </c>
      <c r="R63" s="123" t="s">
        <v>7</v>
      </c>
      <c r="S63" s="134">
        <v>184420814.72000003</v>
      </c>
      <c r="T63" s="123" t="s">
        <v>7</v>
      </c>
      <c r="U63" s="134">
        <v>184948358.27999997</v>
      </c>
      <c r="V63" s="123" t="s">
        <v>7</v>
      </c>
      <c r="W63" s="134">
        <v>185865442.18000007</v>
      </c>
      <c r="X63" s="123" t="s">
        <v>7</v>
      </c>
      <c r="Y63" s="134">
        <v>186941571.32999992</v>
      </c>
      <c r="Z63" s="123" t="s">
        <v>7</v>
      </c>
      <c r="AA63" s="134">
        <v>187797705.67999989</v>
      </c>
      <c r="AB63" s="123" t="s">
        <v>7</v>
      </c>
      <c r="AC63" s="134">
        <v>187465158.01999992</v>
      </c>
      <c r="AD63" s="123" t="s">
        <v>7</v>
      </c>
      <c r="AE63" s="134">
        <v>185555901.03846154</v>
      </c>
    </row>
    <row r="64" spans="1:31" ht="16.5" thickBot="1">
      <c r="A64" s="122"/>
      <c r="B64" s="122"/>
      <c r="C64" s="122"/>
      <c r="D64" s="122"/>
      <c r="E64" s="130"/>
      <c r="F64" s="122"/>
      <c r="G64" s="130"/>
      <c r="H64" s="122"/>
      <c r="I64" s="130"/>
      <c r="J64" s="122"/>
      <c r="K64" s="130"/>
      <c r="L64" s="122"/>
      <c r="M64" s="130"/>
      <c r="N64" s="122"/>
      <c r="O64" s="130"/>
      <c r="P64" s="122"/>
      <c r="Q64" s="130"/>
      <c r="R64" s="122"/>
      <c r="S64" s="130"/>
      <c r="T64" s="122"/>
      <c r="U64" s="130"/>
      <c r="V64" s="122"/>
      <c r="W64" s="130"/>
      <c r="X64" s="122"/>
      <c r="Y64" s="130"/>
      <c r="Z64" s="122"/>
      <c r="AA64" s="130"/>
      <c r="AB64" s="122"/>
      <c r="AC64" s="130"/>
      <c r="AD64" s="122"/>
      <c r="AE64" s="130"/>
    </row>
    <row r="65" spans="1:31" ht="16.5" thickTop="1">
      <c r="A65" s="122"/>
      <c r="B65" s="122"/>
      <c r="C65" s="122"/>
      <c r="D65" s="122"/>
      <c r="E65" s="122"/>
      <c r="F65" s="122"/>
      <c r="G65" s="122"/>
      <c r="H65" s="122"/>
      <c r="I65" s="122"/>
      <c r="J65" s="122"/>
      <c r="K65" s="122"/>
      <c r="L65" s="122"/>
      <c r="M65" s="122"/>
      <c r="N65" s="122"/>
      <c r="O65" s="122"/>
      <c r="P65" s="122"/>
      <c r="Q65" s="122"/>
      <c r="R65" s="122"/>
      <c r="S65" s="122"/>
      <c r="T65" s="122"/>
      <c r="U65" s="122"/>
      <c r="V65" s="122"/>
      <c r="W65" s="122"/>
      <c r="X65" s="122"/>
      <c r="Y65" s="122"/>
      <c r="Z65" s="122"/>
      <c r="AA65" s="122"/>
      <c r="AB65" s="122"/>
      <c r="AC65" s="122"/>
      <c r="AD65" s="122"/>
      <c r="AE65" s="122"/>
    </row>
    <row r="66" spans="1:31" ht="16.5" thickBot="1">
      <c r="A66" s="126"/>
      <c r="B66" s="126"/>
      <c r="C66" s="126"/>
      <c r="D66" s="126"/>
      <c r="E66" s="126"/>
      <c r="F66" s="126"/>
      <c r="G66" s="126"/>
      <c r="H66" s="126"/>
      <c r="I66" s="126"/>
      <c r="J66" s="126"/>
      <c r="K66" s="126"/>
      <c r="L66" s="126"/>
      <c r="M66" s="126"/>
      <c r="N66" s="126"/>
      <c r="O66" s="126"/>
      <c r="P66" s="126"/>
      <c r="Q66" s="126"/>
      <c r="R66" s="126"/>
      <c r="S66" s="126"/>
      <c r="T66" s="126"/>
      <c r="U66" s="126"/>
      <c r="V66" s="126"/>
      <c r="W66" s="126"/>
      <c r="X66" s="126"/>
      <c r="Y66" s="126"/>
      <c r="Z66" s="126"/>
      <c r="AA66" s="126"/>
      <c r="AB66" s="126"/>
      <c r="AC66" s="126"/>
      <c r="AD66" s="126"/>
      <c r="AE66" s="126"/>
    </row>
  </sheetData>
  <pageMargins left="0.7" right="0.7" top="0.75" bottom="0.75" header="0.3" footer="0.3"/>
  <pageSetup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B3E1B2-9E0A-4A98-962E-0625288DC903}">
  <sheetPr>
    <tabColor rgb="FF92D050"/>
  </sheetPr>
  <dimension ref="A1:A2"/>
  <sheetViews>
    <sheetView workbookViewId="0">
      <selection sqref="A1:A2"/>
    </sheetView>
  </sheetViews>
  <sheetFormatPr defaultRowHeight="15"/>
  <sheetData>
    <row r="1" spans="1:1">
      <c r="A1" s="149" t="s">
        <v>177</v>
      </c>
    </row>
    <row r="2" spans="1:1">
      <c r="A2" s="149" t="s">
        <v>171</v>
      </c>
    </row>
  </sheetData>
  <pageMargins left="0.7" right="0.7" top="0.75" bottom="0.75" header="0.3" footer="0.3"/>
  <pageSetup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6B378E-6B82-4E7D-A90E-25D65BB8EA62}">
  <dimension ref="A1:H23"/>
  <sheetViews>
    <sheetView workbookViewId="0">
      <selection sqref="A1:A2"/>
    </sheetView>
  </sheetViews>
  <sheetFormatPr defaultRowHeight="15"/>
  <cols>
    <col min="1" max="1" width="80.7109375" bestFit="1" customWidth="1"/>
    <col min="2" max="2" width="18.28515625" bestFit="1" customWidth="1"/>
    <col min="3" max="3" width="11.28515625" bestFit="1" customWidth="1"/>
    <col min="4" max="4" width="8.85546875" bestFit="1" customWidth="1"/>
    <col min="5" max="6" width="11.28515625" bestFit="1" customWidth="1"/>
    <col min="7" max="7" width="8.85546875" bestFit="1" customWidth="1"/>
    <col min="8" max="8" width="11.28515625" bestFit="1" customWidth="1"/>
  </cols>
  <sheetData>
    <row r="1" spans="1:8">
      <c r="A1" s="149" t="s">
        <v>178</v>
      </c>
    </row>
    <row r="2" spans="1:8">
      <c r="A2" s="149" t="s">
        <v>171</v>
      </c>
    </row>
    <row r="3" spans="1:8" ht="15.75" thickBot="1">
      <c r="A3" s="65"/>
      <c r="B3" s="65"/>
      <c r="C3" s="65"/>
      <c r="D3" s="65"/>
      <c r="E3" s="65"/>
      <c r="F3" s="65"/>
      <c r="G3" s="65"/>
      <c r="H3" s="65"/>
    </row>
    <row r="4" spans="1:8">
      <c r="A4" s="66" t="s">
        <v>14</v>
      </c>
      <c r="B4" s="64"/>
      <c r="C4" s="64"/>
      <c r="D4" s="64"/>
      <c r="E4" s="64"/>
      <c r="F4" s="64"/>
      <c r="G4" s="64"/>
      <c r="H4" s="64"/>
    </row>
    <row r="5" spans="1:8" ht="15.75" thickBot="1">
      <c r="A5" s="65"/>
      <c r="B5" s="65"/>
      <c r="C5" s="65"/>
      <c r="D5" s="65"/>
      <c r="E5" s="65"/>
      <c r="F5" s="65"/>
      <c r="G5" s="65"/>
      <c r="H5" s="65"/>
    </row>
    <row r="6" spans="1:8" ht="15.75" thickBot="1">
      <c r="A6" s="145" t="s">
        <v>69</v>
      </c>
      <c r="B6" s="145" t="s">
        <v>59</v>
      </c>
      <c r="C6" s="145"/>
      <c r="D6" s="145"/>
      <c r="E6" s="145"/>
      <c r="F6" s="145"/>
      <c r="G6" s="145"/>
      <c r="H6" s="145"/>
    </row>
    <row r="7" spans="1:8" ht="39" thickBot="1">
      <c r="A7" s="145"/>
      <c r="B7" s="67" t="s">
        <v>70</v>
      </c>
      <c r="C7" s="67" t="s">
        <v>71</v>
      </c>
      <c r="D7" s="67" t="s">
        <v>72</v>
      </c>
      <c r="E7" s="67" t="s">
        <v>73</v>
      </c>
      <c r="F7" s="67" t="s">
        <v>74</v>
      </c>
      <c r="G7" s="67" t="s">
        <v>75</v>
      </c>
      <c r="H7" s="67" t="s">
        <v>76</v>
      </c>
    </row>
    <row r="8" spans="1:8">
      <c r="A8" s="68" t="s">
        <v>77</v>
      </c>
      <c r="B8" s="69"/>
      <c r="C8" s="69"/>
      <c r="D8" s="69"/>
      <c r="E8" s="69"/>
      <c r="F8" s="69"/>
      <c r="G8" s="69"/>
      <c r="H8" s="69"/>
    </row>
    <row r="9" spans="1:8">
      <c r="A9" s="70" t="s">
        <v>32</v>
      </c>
      <c r="B9" s="69"/>
      <c r="C9" s="69"/>
      <c r="D9" s="69"/>
      <c r="E9" s="69"/>
      <c r="F9" s="69"/>
      <c r="G9" s="69"/>
      <c r="H9" s="69"/>
    </row>
    <row r="10" spans="1:8">
      <c r="A10" s="71" t="s">
        <v>78</v>
      </c>
      <c r="B10" s="69"/>
      <c r="C10" s="69"/>
      <c r="D10" s="69"/>
      <c r="E10" s="69"/>
      <c r="F10" s="69"/>
      <c r="G10" s="69"/>
      <c r="H10" s="69"/>
    </row>
    <row r="11" spans="1:8">
      <c r="A11" s="72" t="s">
        <v>79</v>
      </c>
      <c r="B11" s="69"/>
      <c r="C11" s="69"/>
      <c r="D11" s="69"/>
      <c r="E11" s="69"/>
      <c r="F11" s="69"/>
      <c r="G11" s="69"/>
      <c r="H11" s="69"/>
    </row>
    <row r="12" spans="1:8" ht="15.75" thickBot="1">
      <c r="A12" s="73" t="s">
        <v>80</v>
      </c>
      <c r="B12" s="69">
        <v>-844303.55307692289</v>
      </c>
      <c r="C12" s="69">
        <v>-844303.55307692289</v>
      </c>
      <c r="D12" s="69">
        <v>0</v>
      </c>
      <c r="E12" s="69">
        <v>-844303.55307692289</v>
      </c>
      <c r="F12" s="69">
        <v>-844303.55307692289</v>
      </c>
      <c r="G12" s="69">
        <v>0</v>
      </c>
      <c r="H12" s="69">
        <v>-844303.55307692289</v>
      </c>
    </row>
    <row r="13" spans="1:8">
      <c r="A13" s="74" t="s">
        <v>79</v>
      </c>
      <c r="B13" s="75">
        <v>-844303.55307692289</v>
      </c>
      <c r="C13" s="75">
        <v>-844303.55307692289</v>
      </c>
      <c r="D13" s="75">
        <v>0</v>
      </c>
      <c r="E13" s="75">
        <v>-844303.55307692289</v>
      </c>
      <c r="F13" s="75">
        <v>-844303.55307692289</v>
      </c>
      <c r="G13" s="75">
        <v>0</v>
      </c>
      <c r="H13" s="75">
        <v>-844303.55307692289</v>
      </c>
    </row>
    <row r="15" spans="1:8">
      <c r="A15" s="72" t="s">
        <v>81</v>
      </c>
      <c r="B15" s="69"/>
      <c r="C15" s="69"/>
      <c r="D15" s="69"/>
      <c r="E15" s="69"/>
      <c r="F15" s="69"/>
      <c r="G15" s="69"/>
      <c r="H15" s="69"/>
    </row>
    <row r="16" spans="1:8">
      <c r="A16" s="73" t="s">
        <v>82</v>
      </c>
      <c r="B16" s="69">
        <v>1261.8499999999999</v>
      </c>
      <c r="C16" s="69">
        <v>1261.8499999999999</v>
      </c>
      <c r="D16" s="69">
        <v>0</v>
      </c>
      <c r="E16" s="69">
        <v>1261.8499999999999</v>
      </c>
      <c r="F16" s="69">
        <v>1261.8499999999999</v>
      </c>
      <c r="G16" s="69">
        <v>0</v>
      </c>
      <c r="H16" s="69">
        <v>1261.8499999999999</v>
      </c>
    </row>
    <row r="17" spans="1:8">
      <c r="A17" s="73" t="s">
        <v>83</v>
      </c>
      <c r="B17" s="69">
        <v>-12031575.649999999</v>
      </c>
      <c r="C17" s="69">
        <v>-12031575.649999999</v>
      </c>
      <c r="D17" s="69">
        <v>0</v>
      </c>
      <c r="E17" s="69">
        <v>-12031575.649999999</v>
      </c>
      <c r="F17" s="69">
        <v>-12031575.649999999</v>
      </c>
      <c r="G17" s="69">
        <v>0</v>
      </c>
      <c r="H17" s="69">
        <v>-12031575.649999999</v>
      </c>
    </row>
    <row r="18" spans="1:8" ht="15.75" thickBot="1">
      <c r="A18" s="73" t="s">
        <v>84</v>
      </c>
      <c r="B18" s="69">
        <v>-621389.52923076914</v>
      </c>
      <c r="C18" s="69">
        <v>-621389.52923076914</v>
      </c>
      <c r="D18" s="69">
        <v>621389.52923076914</v>
      </c>
      <c r="E18" s="69">
        <v>0</v>
      </c>
      <c r="F18" s="69">
        <v>-621389.52923076914</v>
      </c>
      <c r="G18" s="69">
        <v>621389.52923076914</v>
      </c>
      <c r="H18" s="69">
        <v>0</v>
      </c>
    </row>
    <row r="19" spans="1:8">
      <c r="A19" s="74" t="s">
        <v>81</v>
      </c>
      <c r="B19" s="75">
        <v>-12651703.329230769</v>
      </c>
      <c r="C19" s="75">
        <v>-12651703.329230769</v>
      </c>
      <c r="D19" s="75">
        <v>621389.52923076914</v>
      </c>
      <c r="E19" s="75">
        <v>-12030313.799999999</v>
      </c>
      <c r="F19" s="75">
        <v>-12651703.329230769</v>
      </c>
      <c r="G19" s="75">
        <v>621389.52923076914</v>
      </c>
      <c r="H19" s="75">
        <v>-12030313.799999999</v>
      </c>
    </row>
    <row r="22" spans="1:8">
      <c r="A22" s="76" t="s">
        <v>85</v>
      </c>
      <c r="B22" s="77">
        <f>'B-10'!AE16</f>
        <v>13496006.882307691</v>
      </c>
    </row>
    <row r="23" spans="1:8" ht="15.75">
      <c r="A23" s="76" t="s">
        <v>86</v>
      </c>
      <c r="B23" s="78">
        <f>SUM(B13,B19)+B22</f>
        <v>0</v>
      </c>
    </row>
  </sheetData>
  <mergeCells count="2">
    <mergeCell ref="B6:H6"/>
    <mergeCell ref="A6:A7"/>
  </mergeCells>
  <pageMargins left="0.7" right="0.7" top="0.75" bottom="0.75" header="0.3" footer="0.3"/>
  <pageSetup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73EF85-8099-4B45-8354-8699523F39C9}">
  <dimension ref="A1:O23"/>
  <sheetViews>
    <sheetView workbookViewId="0">
      <pane xSplit="1" ySplit="7" topLeftCell="B8" activePane="bottomRight" state="frozen"/>
      <selection sqref="A1:A2"/>
      <selection pane="topRight" sqref="A1:A2"/>
      <selection pane="bottomLeft" sqref="A1:A2"/>
      <selection pane="bottomRight" sqref="A1:A2"/>
    </sheetView>
  </sheetViews>
  <sheetFormatPr defaultRowHeight="15"/>
  <cols>
    <col min="1" max="1" width="67" bestFit="1" customWidth="1"/>
    <col min="2" max="10" width="17.7109375" bestFit="1" customWidth="1"/>
    <col min="11" max="15" width="15" bestFit="1" customWidth="1"/>
  </cols>
  <sheetData>
    <row r="1" spans="1:15">
      <c r="A1" s="149" t="s">
        <v>179</v>
      </c>
    </row>
    <row r="2" spans="1:15">
      <c r="A2" s="149" t="s">
        <v>171</v>
      </c>
    </row>
    <row r="3" spans="1:15" ht="15.75" thickBot="1">
      <c r="A3" s="21"/>
      <c r="B3" s="21"/>
      <c r="C3" s="21"/>
      <c r="D3" s="21"/>
      <c r="E3" s="21"/>
      <c r="F3" s="21"/>
      <c r="G3" s="21"/>
      <c r="H3" s="21"/>
      <c r="I3" s="21"/>
      <c r="J3" s="21"/>
      <c r="K3" s="21"/>
      <c r="L3" s="21"/>
      <c r="M3" s="21"/>
      <c r="N3" s="21"/>
    </row>
    <row r="4" spans="1:15">
      <c r="A4" s="22" t="s">
        <v>14</v>
      </c>
      <c r="B4" s="20"/>
      <c r="C4" s="20"/>
      <c r="D4" s="20"/>
      <c r="E4" s="20"/>
      <c r="F4" s="20"/>
      <c r="G4" s="20"/>
      <c r="H4" s="20"/>
      <c r="I4" s="20"/>
      <c r="J4" s="20"/>
      <c r="K4" s="20"/>
      <c r="L4" s="20"/>
      <c r="M4" s="20"/>
      <c r="N4" s="20"/>
    </row>
    <row r="5" spans="1:15" ht="15.75" thickBot="1">
      <c r="A5" s="21"/>
      <c r="B5" s="21"/>
      <c r="C5" s="21"/>
      <c r="D5" s="21"/>
      <c r="E5" s="21"/>
      <c r="F5" s="21"/>
      <c r="G5" s="21"/>
      <c r="H5" s="21"/>
      <c r="I5" s="21"/>
      <c r="J5" s="21"/>
      <c r="K5" s="21"/>
      <c r="L5" s="21"/>
      <c r="M5" s="21"/>
      <c r="N5" s="21"/>
    </row>
    <row r="6" spans="1:15" ht="15.75" thickBot="1">
      <c r="A6" s="23" t="s">
        <v>15</v>
      </c>
      <c r="B6" s="23" t="s">
        <v>16</v>
      </c>
      <c r="C6" s="23" t="s">
        <v>17</v>
      </c>
      <c r="D6" s="23" t="s">
        <v>18</v>
      </c>
      <c r="E6" s="23" t="s">
        <v>19</v>
      </c>
      <c r="F6" s="23" t="s">
        <v>20</v>
      </c>
      <c r="G6" s="23" t="s">
        <v>21</v>
      </c>
      <c r="H6" s="23" t="s">
        <v>22</v>
      </c>
      <c r="I6" s="23" t="s">
        <v>23</v>
      </c>
      <c r="J6" s="23" t="s">
        <v>24</v>
      </c>
      <c r="K6" s="23" t="s">
        <v>25</v>
      </c>
      <c r="L6" s="23" t="s">
        <v>26</v>
      </c>
      <c r="M6" s="23" t="s">
        <v>27</v>
      </c>
      <c r="N6" s="23" t="s">
        <v>28</v>
      </c>
      <c r="O6" s="146" t="s">
        <v>41</v>
      </c>
    </row>
    <row r="7" spans="1:15" ht="15.75" thickBot="1">
      <c r="A7" s="23"/>
      <c r="B7" s="23" t="s">
        <v>30</v>
      </c>
      <c r="C7" s="23" t="s">
        <v>30</v>
      </c>
      <c r="D7" s="23" t="s">
        <v>30</v>
      </c>
      <c r="E7" s="23" t="s">
        <v>30</v>
      </c>
      <c r="F7" s="23" t="s">
        <v>30</v>
      </c>
      <c r="G7" s="23" t="s">
        <v>30</v>
      </c>
      <c r="H7" s="23" t="s">
        <v>30</v>
      </c>
      <c r="I7" s="23" t="s">
        <v>30</v>
      </c>
      <c r="J7" s="23" t="s">
        <v>30</v>
      </c>
      <c r="K7" s="23" t="s">
        <v>30</v>
      </c>
      <c r="L7" s="23" t="s">
        <v>30</v>
      </c>
      <c r="M7" s="23" t="s">
        <v>30</v>
      </c>
      <c r="N7" s="23" t="s">
        <v>30</v>
      </c>
      <c r="O7" s="147"/>
    </row>
    <row r="8" spans="1:15">
      <c r="A8" s="24" t="s">
        <v>1</v>
      </c>
      <c r="B8" s="25"/>
      <c r="C8" s="25"/>
      <c r="D8" s="25"/>
      <c r="E8" s="25"/>
      <c r="F8" s="25"/>
      <c r="G8" s="25"/>
      <c r="H8" s="25"/>
      <c r="I8" s="25"/>
      <c r="J8" s="25"/>
      <c r="K8" s="25"/>
      <c r="L8" s="25"/>
      <c r="M8" s="25"/>
      <c r="N8" s="25"/>
    </row>
    <row r="9" spans="1:15">
      <c r="A9" s="26" t="s">
        <v>31</v>
      </c>
      <c r="B9" s="25"/>
      <c r="C9" s="25"/>
      <c r="D9" s="25"/>
      <c r="E9" s="25"/>
      <c r="F9" s="25"/>
      <c r="G9" s="25"/>
      <c r="H9" s="25"/>
      <c r="I9" s="25"/>
      <c r="J9" s="25"/>
      <c r="K9" s="25"/>
      <c r="L9" s="25"/>
      <c r="M9" s="25"/>
      <c r="N9" s="25"/>
    </row>
    <row r="10" spans="1:15">
      <c r="A10" s="27" t="s">
        <v>32</v>
      </c>
      <c r="B10" s="25"/>
      <c r="C10" s="25"/>
      <c r="D10" s="25"/>
      <c r="E10" s="25"/>
      <c r="F10" s="25"/>
      <c r="G10" s="25"/>
      <c r="H10" s="25"/>
      <c r="I10" s="25"/>
      <c r="J10" s="25"/>
      <c r="K10" s="25"/>
      <c r="L10" s="25"/>
      <c r="M10" s="25"/>
      <c r="N10" s="25"/>
    </row>
    <row r="11" spans="1:15">
      <c r="A11" s="28" t="s">
        <v>33</v>
      </c>
      <c r="B11" s="25"/>
      <c r="C11" s="25"/>
      <c r="D11" s="25"/>
      <c r="E11" s="25"/>
      <c r="F11" s="25"/>
      <c r="G11" s="25"/>
      <c r="H11" s="25"/>
      <c r="I11" s="25"/>
      <c r="J11" s="25"/>
      <c r="K11" s="25"/>
      <c r="L11" s="25"/>
      <c r="M11" s="25"/>
      <c r="N11" s="25"/>
      <c r="O11" s="20"/>
    </row>
    <row r="12" spans="1:15">
      <c r="A12" s="29" t="s">
        <v>36</v>
      </c>
      <c r="B12" s="25">
        <v>-190111350.04000002</v>
      </c>
      <c r="C12" s="25">
        <v>-191224832.50999999</v>
      </c>
      <c r="D12" s="25">
        <v>-183357245.68999997</v>
      </c>
      <c r="E12" s="25">
        <v>-183512430.85999998</v>
      </c>
      <c r="F12" s="25">
        <v>-183330483.99000001</v>
      </c>
      <c r="G12" s="25">
        <v>-183656233.06</v>
      </c>
      <c r="H12" s="25">
        <v>-183009192.5</v>
      </c>
      <c r="I12" s="25">
        <v>-183669806.60999998</v>
      </c>
      <c r="J12" s="25">
        <v>-184134256.45000002</v>
      </c>
      <c r="K12" s="25">
        <v>-184987033.37</v>
      </c>
      <c r="L12" s="25">
        <v>-185996541.41</v>
      </c>
      <c r="M12" s="25">
        <v>-186782620.12</v>
      </c>
      <c r="N12" s="25">
        <v>-186376021.88</v>
      </c>
      <c r="O12" s="25">
        <f t="shared" ref="O12:O18" si="0">SUM(B12:N12)/13</f>
        <v>-185396003.73000002</v>
      </c>
    </row>
    <row r="13" spans="1:15">
      <c r="A13" s="29" t="s">
        <v>37</v>
      </c>
      <c r="B13" s="25">
        <v>586842.39</v>
      </c>
      <c r="C13" s="25">
        <v>573820.23</v>
      </c>
      <c r="D13" s="25">
        <v>543090.46</v>
      </c>
      <c r="E13" s="25">
        <v>846986.8</v>
      </c>
      <c r="F13" s="25">
        <v>804086.22000000009</v>
      </c>
      <c r="G13" s="25">
        <v>751603.86</v>
      </c>
      <c r="H13" s="25">
        <v>-692324.6</v>
      </c>
      <c r="I13" s="25">
        <v>-751008.11</v>
      </c>
      <c r="J13" s="25">
        <v>-814101.83</v>
      </c>
      <c r="K13" s="25">
        <v>-878408.80999999994</v>
      </c>
      <c r="L13" s="25">
        <v>-945029.92</v>
      </c>
      <c r="M13" s="25">
        <v>-1015085.56</v>
      </c>
      <c r="N13" s="25">
        <v>-1089136.1400000001</v>
      </c>
      <c r="O13" s="25">
        <f t="shared" si="0"/>
        <v>-159897.30846153849</v>
      </c>
    </row>
    <row r="14" spans="1:15">
      <c r="A14" s="19" t="s">
        <v>38</v>
      </c>
      <c r="B14" s="32">
        <v>-252467.13</v>
      </c>
      <c r="C14" s="32">
        <v>-297615.87</v>
      </c>
      <c r="D14" s="32">
        <v>-342764.61</v>
      </c>
      <c r="E14" s="32">
        <v>-387913.31</v>
      </c>
      <c r="F14" s="32">
        <v>-433062.01</v>
      </c>
      <c r="G14" s="32">
        <v>-478210.75</v>
      </c>
      <c r="H14" s="32">
        <v>-523359.47</v>
      </c>
      <c r="I14" s="32">
        <v>-568508.17999999993</v>
      </c>
      <c r="J14" s="32">
        <v>-613656.93000000005</v>
      </c>
      <c r="K14" s="32">
        <v>-680132.96000000008</v>
      </c>
      <c r="L14" s="32">
        <v>-729704.46</v>
      </c>
      <c r="M14" s="32">
        <v>-767315.05999999994</v>
      </c>
      <c r="N14" s="32">
        <v>-908965.71000000008</v>
      </c>
      <c r="O14" s="32">
        <f t="shared" si="0"/>
        <v>-537205.88076923066</v>
      </c>
    </row>
    <row r="15" spans="1:15">
      <c r="A15" s="19" t="s">
        <v>34</v>
      </c>
      <c r="B15" s="32">
        <v>0</v>
      </c>
      <c r="C15" s="32">
        <v>0</v>
      </c>
      <c r="D15" s="32">
        <v>0</v>
      </c>
      <c r="E15" s="32">
        <v>0</v>
      </c>
      <c r="F15" s="32">
        <v>0</v>
      </c>
      <c r="G15" s="32">
        <v>0</v>
      </c>
      <c r="H15" s="32">
        <v>0</v>
      </c>
      <c r="I15" s="32">
        <v>0</v>
      </c>
      <c r="J15" s="32">
        <v>-1527626.23</v>
      </c>
      <c r="K15" s="32">
        <v>-1571478.59</v>
      </c>
      <c r="L15" s="32">
        <v>-1615471.6300000001</v>
      </c>
      <c r="M15" s="32">
        <v>-1659605.8199999998</v>
      </c>
      <c r="N15" s="32">
        <v>-1703881.61</v>
      </c>
      <c r="O15" s="32">
        <f t="shared" si="0"/>
        <v>-621389.52923076926</v>
      </c>
    </row>
    <row r="16" spans="1:15">
      <c r="A16" s="19" t="s">
        <v>39</v>
      </c>
      <c r="B16" s="32">
        <v>-166667.20000000001</v>
      </c>
      <c r="C16" s="32">
        <v>-190225.86000000002</v>
      </c>
      <c r="D16" s="32">
        <v>-214111.46</v>
      </c>
      <c r="E16" s="32">
        <v>-238165.02</v>
      </c>
      <c r="F16" s="32">
        <v>-261483.56999999998</v>
      </c>
      <c r="G16" s="32">
        <v>-284067.13</v>
      </c>
      <c r="H16" s="32">
        <v>-306650.7</v>
      </c>
      <c r="I16" s="32">
        <v>-329234.23</v>
      </c>
      <c r="J16" s="32">
        <v>-351817.77999999997</v>
      </c>
      <c r="K16" s="32">
        <v>-374401.34</v>
      </c>
      <c r="L16" s="32">
        <v>-396984.88</v>
      </c>
      <c r="M16" s="32">
        <v>-419568.42</v>
      </c>
      <c r="N16" s="32">
        <v>-442488.1</v>
      </c>
      <c r="O16" s="32">
        <f t="shared" si="0"/>
        <v>-305835.82230769232</v>
      </c>
    </row>
    <row r="17" spans="1:15" ht="15.75" thickBot="1">
      <c r="A17" s="19" t="s">
        <v>40</v>
      </c>
      <c r="B17" s="32">
        <v>-11670628.43</v>
      </c>
      <c r="C17" s="32">
        <v>-11730786.299999999</v>
      </c>
      <c r="D17" s="32">
        <v>-11790944.17</v>
      </c>
      <c r="E17" s="32">
        <v>-11851102.039999999</v>
      </c>
      <c r="F17" s="32">
        <v>-11911259.909999998</v>
      </c>
      <c r="G17" s="32">
        <v>-11971417.779999999</v>
      </c>
      <c r="H17" s="32">
        <v>-12031575.649999999</v>
      </c>
      <c r="I17" s="32">
        <v>-12091733.52</v>
      </c>
      <c r="J17" s="32">
        <v>-12151891.389999999</v>
      </c>
      <c r="K17" s="32">
        <v>-12212049.26</v>
      </c>
      <c r="L17" s="32">
        <v>-12272207.129999999</v>
      </c>
      <c r="M17" s="32">
        <v>-12332365</v>
      </c>
      <c r="N17" s="32">
        <v>-12392522.869999999</v>
      </c>
      <c r="O17" s="32">
        <f t="shared" si="0"/>
        <v>-12031575.649999999</v>
      </c>
    </row>
    <row r="18" spans="1:15">
      <c r="A18" s="30" t="s">
        <v>33</v>
      </c>
      <c r="B18" s="31">
        <v>-201614270.41000003</v>
      </c>
      <c r="C18" s="31">
        <v>-202869640.31000003</v>
      </c>
      <c r="D18" s="31">
        <v>-195161975.46999997</v>
      </c>
      <c r="E18" s="31">
        <v>-195142624.42999998</v>
      </c>
      <c r="F18" s="31">
        <v>-195132203.25999999</v>
      </c>
      <c r="G18" s="31">
        <v>-195638324.85999998</v>
      </c>
      <c r="H18" s="31">
        <v>-196563102.91999999</v>
      </c>
      <c r="I18" s="31">
        <v>-197410290.65000001</v>
      </c>
      <c r="J18" s="31">
        <v>-199593350.61000001</v>
      </c>
      <c r="K18" s="31">
        <v>-200703504.33000001</v>
      </c>
      <c r="L18" s="31">
        <v>-201955939.42999998</v>
      </c>
      <c r="M18" s="31">
        <v>-202976559.97999999</v>
      </c>
      <c r="N18" s="31">
        <v>-202913016.31</v>
      </c>
      <c r="O18" s="31">
        <f t="shared" si="0"/>
        <v>-199051907.92076921</v>
      </c>
    </row>
    <row r="20" spans="1:15">
      <c r="A20" s="19" t="s">
        <v>42</v>
      </c>
      <c r="B20" s="34">
        <f>SUM(B14:B17)</f>
        <v>-12089762.76</v>
      </c>
      <c r="C20" s="34">
        <f t="shared" ref="C20:O20" si="1">SUM(C14:C17)</f>
        <v>-12218628.029999999</v>
      </c>
      <c r="D20" s="34">
        <f t="shared" si="1"/>
        <v>-12347820.24</v>
      </c>
      <c r="E20" s="34">
        <f t="shared" si="1"/>
        <v>-12477180.369999999</v>
      </c>
      <c r="F20" s="34">
        <f t="shared" si="1"/>
        <v>-12605805.489999998</v>
      </c>
      <c r="G20" s="34">
        <f t="shared" si="1"/>
        <v>-12733695.66</v>
      </c>
      <c r="H20" s="34">
        <f t="shared" si="1"/>
        <v>-12861585.819999998</v>
      </c>
      <c r="I20" s="34">
        <f t="shared" si="1"/>
        <v>-12989475.93</v>
      </c>
      <c r="J20" s="34">
        <f t="shared" si="1"/>
        <v>-14644992.329999998</v>
      </c>
      <c r="K20" s="34">
        <f t="shared" si="1"/>
        <v>-14838062.15</v>
      </c>
      <c r="L20" s="34">
        <f t="shared" si="1"/>
        <v>-15014368.099999998</v>
      </c>
      <c r="M20" s="34">
        <f t="shared" si="1"/>
        <v>-15178854.300000001</v>
      </c>
      <c r="N20" s="34">
        <f t="shared" si="1"/>
        <v>-15447858.289999999</v>
      </c>
      <c r="O20" s="34">
        <f t="shared" si="1"/>
        <v>-13496006.882307691</v>
      </c>
    </row>
    <row r="21" spans="1:15">
      <c r="A21" s="33"/>
      <c r="B21" s="33"/>
      <c r="C21" s="33"/>
      <c r="D21" s="33"/>
      <c r="E21" s="33"/>
      <c r="F21" s="33"/>
      <c r="G21" s="33"/>
      <c r="H21" s="33"/>
      <c r="I21" s="33"/>
      <c r="J21" s="33"/>
      <c r="K21" s="33"/>
      <c r="L21" s="33"/>
      <c r="M21" s="33"/>
      <c r="N21" s="33"/>
      <c r="O21" s="33"/>
    </row>
    <row r="22" spans="1:15">
      <c r="A22" s="35" t="s">
        <v>44</v>
      </c>
      <c r="B22" s="36">
        <f>'B-10'!E16</f>
        <v>12089762.76</v>
      </c>
      <c r="C22" s="36">
        <f>'B-10'!G16</f>
        <v>12218628.029999999</v>
      </c>
      <c r="D22" s="36">
        <f>'B-10'!I16</f>
        <v>12347820.24</v>
      </c>
      <c r="E22" s="36">
        <f>'B-10'!K16</f>
        <v>12477180.369999999</v>
      </c>
      <c r="F22" s="36">
        <f>'B-10'!M16</f>
        <v>12605805.489999998</v>
      </c>
      <c r="G22" s="36">
        <f>'B-10'!O16</f>
        <v>12733695.66</v>
      </c>
      <c r="H22" s="36">
        <f>'B-10'!Q16</f>
        <v>12861585.819999998</v>
      </c>
      <c r="I22" s="36">
        <f>'B-10'!S16</f>
        <v>12989475.93</v>
      </c>
      <c r="J22" s="36">
        <f>'B-10'!U16</f>
        <v>14644992.329999998</v>
      </c>
      <c r="K22" s="36">
        <f>'B-10'!W16</f>
        <v>14838062.15</v>
      </c>
      <c r="L22" s="36">
        <f>'B-10'!Y16</f>
        <v>15014368.099999998</v>
      </c>
      <c r="M22" s="36">
        <f>'B-10'!AA16</f>
        <v>15178854.300000001</v>
      </c>
      <c r="N22" s="36">
        <f>'B-10'!AC16</f>
        <v>15447858.289999999</v>
      </c>
      <c r="O22" s="36">
        <f>'B-10'!AE16</f>
        <v>13496006.882307691</v>
      </c>
    </row>
    <row r="23" spans="1:15">
      <c r="A23" s="37" t="s">
        <v>43</v>
      </c>
      <c r="B23" s="38">
        <f>SUM(B14:B17)+B22</f>
        <v>0</v>
      </c>
      <c r="C23" s="38">
        <f t="shared" ref="C23:O23" si="2">SUM(C14:C17)+C22</f>
        <v>0</v>
      </c>
      <c r="D23" s="38">
        <f t="shared" si="2"/>
        <v>0</v>
      </c>
      <c r="E23" s="38">
        <f t="shared" si="2"/>
        <v>0</v>
      </c>
      <c r="F23" s="38">
        <f t="shared" si="2"/>
        <v>0</v>
      </c>
      <c r="G23" s="38">
        <f t="shared" si="2"/>
        <v>0</v>
      </c>
      <c r="H23" s="38">
        <f t="shared" si="2"/>
        <v>0</v>
      </c>
      <c r="I23" s="38">
        <f t="shared" si="2"/>
        <v>0</v>
      </c>
      <c r="J23" s="38">
        <f t="shared" si="2"/>
        <v>0</v>
      </c>
      <c r="K23" s="38">
        <f t="shared" si="2"/>
        <v>0</v>
      </c>
      <c r="L23" s="38">
        <f t="shared" si="2"/>
        <v>0</v>
      </c>
      <c r="M23" s="38">
        <f t="shared" si="2"/>
        <v>0</v>
      </c>
      <c r="N23" s="38">
        <f t="shared" si="2"/>
        <v>0</v>
      </c>
      <c r="O23" s="38">
        <f t="shared" si="2"/>
        <v>0</v>
      </c>
    </row>
  </sheetData>
  <mergeCells count="1">
    <mergeCell ref="O6:O7"/>
  </mergeCells>
  <pageMargins left="0.7" right="0.7" top="0.75" bottom="0.75" header="0.3" footer="0.3"/>
  <pageSetup orientation="portrait" horizontalDpi="12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1065D0-30C6-45B9-938D-769878077E7A}">
  <dimension ref="A1:AA62"/>
  <sheetViews>
    <sheetView showGridLines="0" tabSelected="1" topLeftCell="A4" workbookViewId="0">
      <pane ySplit="7" topLeftCell="A11" activePane="bottomLeft" state="frozen"/>
      <selection sqref="A1:A2"/>
      <selection pane="bottomLeft" activeCell="K4" sqref="K4"/>
    </sheetView>
  </sheetViews>
  <sheetFormatPr defaultRowHeight="15"/>
  <cols>
    <col min="1" max="1" width="21" style="83" customWidth="1"/>
    <col min="2" max="3" width="9.140625" style="83"/>
    <col min="4" max="4" width="15" style="83" customWidth="1"/>
    <col min="5" max="5" width="14.140625" style="83" customWidth="1"/>
    <col min="6" max="6" width="13.85546875" style="83" customWidth="1"/>
    <col min="7" max="7" width="12.5703125" style="83" customWidth="1"/>
    <col min="8" max="8" width="11.85546875" style="83" customWidth="1"/>
    <col min="9" max="9" width="13.85546875" style="83" customWidth="1"/>
    <col min="10" max="11" width="12.85546875" style="83" customWidth="1"/>
    <col min="12" max="16384" width="9.140625" style="83"/>
  </cols>
  <sheetData>
    <row r="1" spans="1:25">
      <c r="A1" s="149" t="s">
        <v>180</v>
      </c>
    </row>
    <row r="2" spans="1:25">
      <c r="A2" s="149" t="s">
        <v>171</v>
      </c>
    </row>
    <row r="3" spans="1:25">
      <c r="A3" s="87"/>
      <c r="B3" s="87"/>
      <c r="C3" s="87"/>
      <c r="D3" s="87"/>
      <c r="E3" s="87"/>
      <c r="F3" s="87"/>
      <c r="G3" s="87"/>
      <c r="H3" s="87"/>
      <c r="I3" s="87"/>
      <c r="J3" s="87"/>
      <c r="K3" s="85"/>
      <c r="L3" s="87"/>
      <c r="M3" s="87"/>
      <c r="N3" s="87"/>
      <c r="O3" s="87"/>
      <c r="P3" s="87"/>
      <c r="Q3" s="87"/>
      <c r="R3" s="87"/>
      <c r="S3" s="87"/>
      <c r="T3" s="87"/>
      <c r="U3" s="87"/>
      <c r="V3" s="87"/>
      <c r="W3" s="87"/>
      <c r="X3" s="87"/>
      <c r="Y3" s="87"/>
    </row>
    <row r="4" spans="1:25">
      <c r="A4" s="87"/>
      <c r="B4" s="88" t="s">
        <v>87</v>
      </c>
      <c r="C4" s="88"/>
      <c r="D4" s="89"/>
      <c r="E4" s="89"/>
      <c r="F4" s="89"/>
      <c r="G4" s="89"/>
      <c r="H4" s="89"/>
      <c r="I4" s="89">
        <f ca="1">_xlfn.SHEETS()</f>
        <v>9</v>
      </c>
      <c r="J4" s="89"/>
      <c r="K4" s="89"/>
      <c r="L4" s="87"/>
      <c r="M4" s="87"/>
      <c r="N4" s="87"/>
      <c r="O4" s="87"/>
      <c r="P4" s="87"/>
      <c r="Q4" s="87"/>
      <c r="R4" s="87"/>
      <c r="S4" s="87"/>
      <c r="T4" s="87"/>
      <c r="U4" s="87"/>
      <c r="V4" s="87"/>
      <c r="W4" s="87"/>
      <c r="X4" s="87"/>
      <c r="Y4" s="87"/>
    </row>
    <row r="5" spans="1:25">
      <c r="A5" s="87"/>
      <c r="B5" s="148" t="s">
        <v>88</v>
      </c>
      <c r="C5" s="148"/>
      <c r="D5" s="148"/>
      <c r="E5" s="148"/>
      <c r="F5" s="148"/>
      <c r="G5" s="148"/>
      <c r="H5" s="148"/>
      <c r="I5" s="148"/>
      <c r="J5" s="148"/>
      <c r="K5" s="148"/>
      <c r="L5" s="87"/>
      <c r="M5" s="87"/>
      <c r="N5" s="87"/>
      <c r="O5" s="87"/>
      <c r="P5" s="87"/>
      <c r="Q5" s="87"/>
      <c r="R5" s="87"/>
      <c r="S5" s="87"/>
      <c r="T5" s="87"/>
      <c r="U5" s="87"/>
      <c r="V5" s="87"/>
      <c r="W5" s="87"/>
      <c r="X5" s="87"/>
      <c r="Y5" s="87"/>
    </row>
    <row r="6" spans="1:25">
      <c r="A6" s="87"/>
      <c r="B6" s="87"/>
      <c r="C6" s="87"/>
      <c r="D6" s="90"/>
      <c r="E6" s="90"/>
      <c r="F6" s="91" t="s">
        <v>89</v>
      </c>
      <c r="G6" s="90"/>
      <c r="H6" s="90"/>
      <c r="I6" s="90"/>
      <c r="J6" s="90"/>
      <c r="K6" s="90"/>
      <c r="L6" s="87"/>
      <c r="M6" s="87"/>
      <c r="N6" s="87"/>
      <c r="O6" s="87"/>
      <c r="P6" s="87"/>
      <c r="Q6" s="87"/>
      <c r="R6" s="87"/>
      <c r="S6" s="87"/>
      <c r="T6" s="87"/>
      <c r="U6" s="87"/>
      <c r="V6" s="87"/>
      <c r="W6" s="87"/>
      <c r="X6" s="87"/>
      <c r="Y6" s="87"/>
    </row>
    <row r="7" spans="1:25">
      <c r="A7" s="87"/>
      <c r="B7" s="92"/>
      <c r="C7" s="92"/>
      <c r="D7" s="87"/>
      <c r="E7" s="87"/>
      <c r="F7" s="87"/>
      <c r="G7" s="87"/>
      <c r="H7" s="87"/>
      <c r="I7" s="87"/>
      <c r="J7" s="87"/>
      <c r="K7" s="87"/>
      <c r="L7" s="87"/>
      <c r="M7" s="87"/>
      <c r="N7" s="87"/>
      <c r="O7" s="87"/>
      <c r="P7" s="87"/>
      <c r="Q7" s="87"/>
      <c r="R7" s="87"/>
      <c r="S7" s="87"/>
      <c r="T7" s="87"/>
      <c r="U7" s="87"/>
      <c r="V7" s="87"/>
      <c r="W7" s="87"/>
      <c r="X7" s="87"/>
      <c r="Y7" s="87"/>
    </row>
    <row r="8" spans="1:25">
      <c r="A8" s="87"/>
      <c r="B8" s="93"/>
      <c r="C8" s="93"/>
      <c r="D8" s="90" t="s">
        <v>90</v>
      </c>
      <c r="E8" s="90" t="s">
        <v>91</v>
      </c>
      <c r="F8" s="90" t="s">
        <v>92</v>
      </c>
      <c r="G8" s="90" t="s">
        <v>93</v>
      </c>
      <c r="H8" s="90" t="s">
        <v>94</v>
      </c>
      <c r="I8" s="94" t="s">
        <v>95</v>
      </c>
      <c r="J8" s="90" t="s">
        <v>96</v>
      </c>
      <c r="K8" s="90" t="s">
        <v>97</v>
      </c>
      <c r="L8" s="87"/>
      <c r="M8" s="87"/>
      <c r="N8" s="87"/>
      <c r="O8" s="87"/>
      <c r="P8" s="87"/>
      <c r="Q8" s="87"/>
      <c r="R8" s="87"/>
      <c r="S8" s="87"/>
      <c r="T8" s="87"/>
      <c r="U8" s="87"/>
      <c r="V8" s="87"/>
      <c r="W8" s="87"/>
      <c r="X8" s="87"/>
      <c r="Y8" s="87"/>
    </row>
    <row r="9" spans="1:25" ht="60">
      <c r="A9" s="95" t="s">
        <v>98</v>
      </c>
      <c r="B9" s="96"/>
      <c r="C9" s="96"/>
      <c r="D9" s="97" t="s">
        <v>35</v>
      </c>
      <c r="E9" s="97" t="s">
        <v>99</v>
      </c>
      <c r="F9" s="97" t="s">
        <v>100</v>
      </c>
      <c r="G9" s="97" t="s">
        <v>101</v>
      </c>
      <c r="H9" s="98" t="s">
        <v>102</v>
      </c>
      <c r="I9" s="97" t="s">
        <v>32</v>
      </c>
      <c r="J9" s="97" t="s">
        <v>103</v>
      </c>
      <c r="K9" s="97" t="s">
        <v>104</v>
      </c>
      <c r="L9" s="98"/>
      <c r="M9" s="98"/>
      <c r="N9" s="98"/>
      <c r="O9" s="98"/>
      <c r="P9" s="98"/>
      <c r="Q9" s="98"/>
      <c r="R9" s="98"/>
      <c r="S9" s="98"/>
      <c r="T9" s="98"/>
      <c r="U9" s="98"/>
      <c r="V9" s="98"/>
      <c r="W9" s="98"/>
      <c r="X9" s="98"/>
      <c r="Y9" s="98"/>
    </row>
    <row r="10" spans="1:25">
      <c r="A10" s="99">
        <v>1</v>
      </c>
      <c r="B10" s="100" t="s">
        <v>105</v>
      </c>
      <c r="C10" s="100"/>
      <c r="D10" s="101">
        <v>543279475.15692294</v>
      </c>
      <c r="E10" s="102">
        <v>199051907.9207693</v>
      </c>
      <c r="F10" s="102">
        <v>344227567.2361536</v>
      </c>
      <c r="G10" s="103">
        <v>0</v>
      </c>
      <c r="H10" s="102">
        <v>27602673.824615385</v>
      </c>
      <c r="I10" s="102">
        <v>371830241.06076896</v>
      </c>
      <c r="J10" s="102">
        <v>28932348.242307693</v>
      </c>
      <c r="K10" s="102">
        <v>400762589.30307662</v>
      </c>
      <c r="L10" s="104"/>
      <c r="M10" s="104"/>
      <c r="N10" s="105"/>
      <c r="O10" s="104"/>
      <c r="P10" s="104"/>
      <c r="Q10" s="104"/>
      <c r="R10" s="87"/>
      <c r="S10" s="87"/>
      <c r="T10" s="87"/>
      <c r="U10" s="87"/>
      <c r="V10" s="87"/>
      <c r="W10" s="87"/>
      <c r="X10" s="87"/>
      <c r="Y10" s="87"/>
    </row>
    <row r="11" spans="1:25">
      <c r="A11" s="99">
        <v>2</v>
      </c>
      <c r="B11" s="87"/>
      <c r="C11" s="87"/>
      <c r="D11" s="87"/>
      <c r="E11" s="103"/>
      <c r="F11" s="103"/>
      <c r="G11" s="103"/>
      <c r="H11" s="103"/>
      <c r="I11" s="103"/>
      <c r="J11" s="103"/>
      <c r="K11" s="103"/>
      <c r="L11" s="87"/>
      <c r="M11" s="87"/>
      <c r="N11" s="87"/>
      <c r="O11" s="87"/>
      <c r="P11" s="87"/>
      <c r="Q11" s="87"/>
      <c r="R11" s="87"/>
      <c r="S11" s="87"/>
      <c r="T11" s="87"/>
      <c r="U11" s="87"/>
      <c r="V11" s="87"/>
      <c r="W11" s="87"/>
      <c r="X11" s="87"/>
      <c r="Y11" s="87"/>
    </row>
    <row r="12" spans="1:25" ht="16.5">
      <c r="A12" s="99">
        <v>3</v>
      </c>
      <c r="B12" s="106" t="s">
        <v>106</v>
      </c>
      <c r="C12" s="107"/>
      <c r="D12" s="87"/>
      <c r="E12" s="103"/>
      <c r="F12" s="103"/>
      <c r="G12" s="103"/>
      <c r="H12" s="103"/>
      <c r="I12" s="103"/>
      <c r="J12" s="103"/>
      <c r="K12" s="103"/>
      <c r="L12" s="87"/>
      <c r="M12" s="87"/>
      <c r="N12" s="87"/>
      <c r="O12" s="87"/>
      <c r="P12" s="87"/>
      <c r="Q12" s="87"/>
      <c r="R12" s="87"/>
      <c r="S12" s="87"/>
      <c r="T12" s="87"/>
      <c r="U12" s="87"/>
      <c r="V12" s="87"/>
      <c r="W12" s="87"/>
      <c r="X12" s="87"/>
      <c r="Y12" s="87"/>
    </row>
    <row r="13" spans="1:25">
      <c r="A13" s="99">
        <v>4</v>
      </c>
      <c r="B13" s="108" t="s">
        <v>107</v>
      </c>
      <c r="C13" s="108"/>
      <c r="D13" s="101">
        <v>-25094010.086923081</v>
      </c>
      <c r="E13" s="102">
        <v>-159897.30846153846</v>
      </c>
      <c r="F13" s="102">
        <v>-24934112.778461542</v>
      </c>
      <c r="G13" s="102">
        <v>0</v>
      </c>
      <c r="H13" s="102">
        <v>-3658085.6969230771</v>
      </c>
      <c r="I13" s="102">
        <v>-28592198.475384619</v>
      </c>
      <c r="J13" s="102">
        <v>0</v>
      </c>
      <c r="K13" s="102">
        <v>-28592198.475384619</v>
      </c>
      <c r="L13" s="109"/>
      <c r="M13" s="109"/>
      <c r="N13" s="87"/>
      <c r="O13" s="87"/>
      <c r="P13" s="87"/>
      <c r="Q13" s="87"/>
      <c r="R13" s="87"/>
      <c r="S13" s="87"/>
      <c r="T13" s="87"/>
      <c r="U13" s="87"/>
      <c r="V13" s="87"/>
      <c r="W13" s="87"/>
      <c r="X13" s="87"/>
      <c r="Y13" s="87"/>
    </row>
    <row r="14" spans="1:25">
      <c r="A14" s="99">
        <v>5</v>
      </c>
      <c r="B14" s="108" t="s">
        <v>108</v>
      </c>
      <c r="C14" s="108"/>
      <c r="D14" s="102">
        <v>0</v>
      </c>
      <c r="E14" s="102">
        <v>0</v>
      </c>
      <c r="F14" s="102">
        <v>0</v>
      </c>
      <c r="G14" s="102">
        <v>0</v>
      </c>
      <c r="H14" s="102">
        <v>0</v>
      </c>
      <c r="I14" s="102">
        <v>0</v>
      </c>
      <c r="J14" s="102">
        <v>-7016298.1823076913</v>
      </c>
      <c r="K14" s="102">
        <v>-7016298.1823076913</v>
      </c>
      <c r="L14" s="109"/>
      <c r="M14" s="109"/>
      <c r="N14" s="87"/>
      <c r="O14" s="87"/>
      <c r="P14" s="87"/>
      <c r="Q14" s="87"/>
      <c r="R14" s="87"/>
      <c r="S14" s="87"/>
      <c r="T14" s="87"/>
      <c r="U14" s="87"/>
      <c r="V14" s="87"/>
      <c r="W14" s="87"/>
      <c r="X14" s="87"/>
      <c r="Y14" s="87"/>
    </row>
    <row r="15" spans="1:25">
      <c r="A15" s="99">
        <v>6</v>
      </c>
      <c r="B15" s="100" t="s">
        <v>109</v>
      </c>
      <c r="C15" s="100"/>
      <c r="D15" s="102">
        <v>0</v>
      </c>
      <c r="E15" s="102">
        <v>0</v>
      </c>
      <c r="F15" s="102">
        <v>0</v>
      </c>
      <c r="G15" s="102">
        <v>0</v>
      </c>
      <c r="H15" s="102">
        <v>0</v>
      </c>
      <c r="I15" s="102">
        <v>0</v>
      </c>
      <c r="J15" s="102">
        <v>-84467.63307692307</v>
      </c>
      <c r="K15" s="102">
        <v>-84467.63307692307</v>
      </c>
      <c r="L15" s="109"/>
      <c r="M15" s="109"/>
      <c r="N15" s="87"/>
      <c r="O15" s="87"/>
      <c r="P15" s="87"/>
      <c r="Q15" s="87"/>
      <c r="R15" s="87"/>
      <c r="S15" s="87"/>
      <c r="T15" s="87"/>
      <c r="U15" s="87"/>
      <c r="V15" s="87"/>
      <c r="W15" s="87"/>
      <c r="X15" s="87"/>
      <c r="Y15" s="87"/>
    </row>
    <row r="16" spans="1:25">
      <c r="A16" s="99">
        <v>7</v>
      </c>
      <c r="B16" s="110" t="s">
        <v>110</v>
      </c>
      <c r="C16" s="110"/>
      <c r="D16" s="102">
        <v>0</v>
      </c>
      <c r="E16" s="102">
        <v>0</v>
      </c>
      <c r="F16" s="102">
        <v>0</v>
      </c>
      <c r="G16" s="102">
        <v>0</v>
      </c>
      <c r="H16" s="102">
        <v>0</v>
      </c>
      <c r="I16" s="102">
        <v>0</v>
      </c>
      <c r="J16" s="102">
        <v>-2740948.2299999995</v>
      </c>
      <c r="K16" s="102">
        <v>-2740948.2299999995</v>
      </c>
      <c r="L16" s="109"/>
      <c r="M16" s="109"/>
      <c r="N16" s="87"/>
      <c r="O16" s="87"/>
      <c r="P16" s="87"/>
      <c r="Q16" s="87"/>
      <c r="R16" s="87"/>
      <c r="S16" s="87"/>
      <c r="T16" s="87"/>
      <c r="U16" s="87"/>
      <c r="V16" s="87"/>
      <c r="W16" s="87"/>
      <c r="X16" s="87"/>
      <c r="Y16" s="87"/>
    </row>
    <row r="17" spans="1:27">
      <c r="A17" s="99">
        <v>8</v>
      </c>
      <c r="B17" s="100" t="s">
        <v>111</v>
      </c>
      <c r="C17" s="100"/>
      <c r="D17" s="102">
        <v>-4989393.1061538458</v>
      </c>
      <c r="E17" s="102">
        <v>-621389.52923076914</v>
      </c>
      <c r="F17" s="102">
        <v>-4368003.576923077</v>
      </c>
      <c r="G17" s="102">
        <v>0</v>
      </c>
      <c r="H17" s="102">
        <v>0</v>
      </c>
      <c r="I17" s="102">
        <v>-4368003.576923077</v>
      </c>
      <c r="J17" s="102">
        <v>0</v>
      </c>
      <c r="K17" s="102">
        <v>-4368003.576923077</v>
      </c>
      <c r="L17" s="109"/>
      <c r="M17" s="109"/>
      <c r="N17" s="87"/>
      <c r="O17" s="87"/>
      <c r="P17" s="87"/>
      <c r="Q17" s="87"/>
      <c r="R17" s="87"/>
      <c r="S17" s="87"/>
      <c r="T17" s="87"/>
      <c r="U17" s="87"/>
      <c r="V17" s="87"/>
      <c r="W17" s="87"/>
      <c r="X17" s="87"/>
      <c r="Y17" s="87"/>
    </row>
    <row r="18" spans="1:27">
      <c r="A18" s="99">
        <v>9</v>
      </c>
      <c r="B18" s="100" t="s">
        <v>112</v>
      </c>
      <c r="C18" s="100"/>
      <c r="D18" s="102">
        <v>0</v>
      </c>
      <c r="E18" s="102">
        <v>0</v>
      </c>
      <c r="F18" s="102">
        <v>0</v>
      </c>
      <c r="G18" s="102">
        <v>0</v>
      </c>
      <c r="H18" s="102">
        <v>0</v>
      </c>
      <c r="I18" s="102">
        <v>0</v>
      </c>
      <c r="J18" s="102">
        <v>42039.327692307692</v>
      </c>
      <c r="K18" s="102">
        <v>42039.327692307692</v>
      </c>
      <c r="L18" s="109"/>
      <c r="M18" s="109"/>
      <c r="N18" s="87"/>
      <c r="O18" s="87"/>
      <c r="P18" s="87"/>
      <c r="Q18" s="87"/>
      <c r="R18" s="87"/>
      <c r="S18" s="87"/>
      <c r="T18" s="87"/>
      <c r="U18" s="87"/>
      <c r="V18" s="87"/>
      <c r="W18" s="87"/>
      <c r="X18" s="87"/>
      <c r="Y18" s="87"/>
    </row>
    <row r="19" spans="1:27" ht="16.5">
      <c r="A19" s="99">
        <v>10</v>
      </c>
      <c r="B19" s="100" t="s">
        <v>113</v>
      </c>
      <c r="C19" s="100"/>
      <c r="D19" s="111">
        <v>0</v>
      </c>
      <c r="E19" s="111">
        <v>0</v>
      </c>
      <c r="F19" s="111">
        <v>0</v>
      </c>
      <c r="G19" s="111">
        <v>0</v>
      </c>
      <c r="H19" s="111">
        <v>0</v>
      </c>
      <c r="I19" s="111">
        <v>0</v>
      </c>
      <c r="J19" s="111">
        <v>-5412853.0907692313</v>
      </c>
      <c r="K19" s="111">
        <v>-5412853.0907692313</v>
      </c>
      <c r="L19" s="109"/>
      <c r="M19" s="109"/>
      <c r="N19" s="87"/>
      <c r="O19" s="87"/>
      <c r="P19" s="87"/>
      <c r="Q19" s="87"/>
      <c r="R19" s="87"/>
      <c r="S19" s="87"/>
      <c r="T19" s="87"/>
      <c r="U19" s="87"/>
      <c r="V19" s="87"/>
      <c r="W19" s="87"/>
      <c r="X19" s="87"/>
      <c r="Y19" s="87"/>
      <c r="Z19" s="87"/>
      <c r="AA19" s="87"/>
    </row>
    <row r="20" spans="1:27" ht="16.5">
      <c r="A20" s="99">
        <v>11</v>
      </c>
      <c r="B20" s="100" t="s">
        <v>114</v>
      </c>
      <c r="C20" s="100"/>
      <c r="D20" s="112">
        <v>-30083403.193076927</v>
      </c>
      <c r="E20" s="112">
        <v>-781286.83769230754</v>
      </c>
      <c r="F20" s="112">
        <v>-29302116.355384618</v>
      </c>
      <c r="G20" s="112">
        <v>0</v>
      </c>
      <c r="H20" s="112">
        <v>-3658085.6969230771</v>
      </c>
      <c r="I20" s="112">
        <v>-32960202.052307695</v>
      </c>
      <c r="J20" s="112">
        <v>-15212527.808461538</v>
      </c>
      <c r="K20" s="112">
        <v>-48172729.860769235</v>
      </c>
      <c r="L20" s="113"/>
      <c r="M20" s="113"/>
      <c r="N20" s="104"/>
      <c r="O20" s="104"/>
      <c r="P20" s="104"/>
      <c r="Q20" s="104"/>
      <c r="R20" s="104"/>
      <c r="S20" s="104"/>
      <c r="T20" s="104"/>
      <c r="U20" s="104"/>
      <c r="V20" s="104"/>
      <c r="W20" s="104"/>
      <c r="X20" s="104"/>
      <c r="Y20" s="104"/>
      <c r="Z20" s="104"/>
      <c r="AA20" s="104"/>
    </row>
    <row r="21" spans="1:27">
      <c r="A21" s="99">
        <v>12</v>
      </c>
      <c r="B21" s="87"/>
      <c r="C21" s="87"/>
      <c r="D21" s="114" t="s">
        <v>0</v>
      </c>
      <c r="E21" s="114" t="s">
        <v>0</v>
      </c>
      <c r="F21" s="114" t="s">
        <v>0</v>
      </c>
      <c r="G21" s="114" t="s">
        <v>0</v>
      </c>
      <c r="H21" s="114" t="s">
        <v>0</v>
      </c>
      <c r="I21" s="114" t="s">
        <v>0</v>
      </c>
      <c r="J21" s="114" t="s">
        <v>0</v>
      </c>
      <c r="K21" s="114" t="s">
        <v>0</v>
      </c>
      <c r="L21" s="104"/>
      <c r="M21" s="104"/>
      <c r="N21" s="104"/>
      <c r="O21" s="104"/>
      <c r="P21" s="104"/>
      <c r="Q21" s="104"/>
      <c r="R21" s="104"/>
      <c r="S21" s="104"/>
      <c r="T21" s="104"/>
      <c r="U21" s="104"/>
      <c r="V21" s="104"/>
      <c r="W21" s="104"/>
      <c r="X21" s="104"/>
      <c r="Y21" s="104"/>
      <c r="Z21" s="104"/>
      <c r="AA21" s="104"/>
    </row>
    <row r="22" spans="1:27" ht="16.5">
      <c r="A22" s="99">
        <v>13</v>
      </c>
      <c r="B22" s="100" t="s">
        <v>115</v>
      </c>
      <c r="C22" s="100"/>
      <c r="D22" s="115">
        <v>513196071.96384603</v>
      </c>
      <c r="E22" s="116">
        <v>198270621.08307698</v>
      </c>
      <c r="F22" s="116">
        <v>314925450.88076901</v>
      </c>
      <c r="G22" s="116">
        <v>0</v>
      </c>
      <c r="H22" s="116">
        <v>23944588.127692308</v>
      </c>
      <c r="I22" s="116">
        <v>338870039.00846124</v>
      </c>
      <c r="J22" s="116">
        <v>13719820.433846155</v>
      </c>
      <c r="K22" s="116">
        <v>352589859.44230741</v>
      </c>
      <c r="L22" s="104"/>
      <c r="M22" s="104"/>
      <c r="N22" s="104"/>
      <c r="O22" s="104"/>
      <c r="P22" s="104"/>
      <c r="Q22" s="104"/>
      <c r="R22" s="104"/>
      <c r="S22" s="104"/>
      <c r="T22" s="104"/>
      <c r="U22" s="104"/>
      <c r="V22" s="104"/>
      <c r="W22" s="104"/>
      <c r="X22" s="104"/>
      <c r="Y22" s="104"/>
      <c r="Z22" s="104"/>
      <c r="AA22" s="104"/>
    </row>
    <row r="23" spans="1:27">
      <c r="A23" s="99">
        <v>14</v>
      </c>
      <c r="B23" s="87"/>
      <c r="C23" s="87"/>
      <c r="D23" s="104"/>
      <c r="E23" s="103"/>
      <c r="F23" s="103"/>
      <c r="G23" s="103"/>
      <c r="H23" s="103"/>
      <c r="I23" s="103"/>
      <c r="J23" s="103"/>
      <c r="K23" s="103"/>
      <c r="L23" s="104"/>
      <c r="M23" s="104"/>
      <c r="N23" s="104"/>
      <c r="O23" s="104"/>
      <c r="P23" s="104"/>
      <c r="Q23" s="104"/>
      <c r="R23" s="104"/>
      <c r="S23" s="104"/>
      <c r="T23" s="104"/>
      <c r="U23" s="104"/>
      <c r="V23" s="104"/>
      <c r="W23" s="104"/>
      <c r="X23" s="104"/>
      <c r="Y23" s="104"/>
      <c r="Z23" s="104"/>
      <c r="AA23" s="104"/>
    </row>
    <row r="24" spans="1:27" ht="16.5">
      <c r="A24" s="99">
        <v>15</v>
      </c>
      <c r="B24" s="100" t="s">
        <v>116</v>
      </c>
      <c r="C24" s="100"/>
      <c r="D24" s="117">
        <v>0</v>
      </c>
      <c r="E24" s="112">
        <v>0</v>
      </c>
      <c r="F24" s="112">
        <v>0</v>
      </c>
      <c r="G24" s="112">
        <v>0</v>
      </c>
      <c r="H24" s="112">
        <v>0</v>
      </c>
      <c r="I24" s="112">
        <v>0</v>
      </c>
      <c r="J24" s="112">
        <v>0</v>
      </c>
      <c r="K24" s="112">
        <v>0</v>
      </c>
      <c r="L24" s="104"/>
      <c r="M24" s="104"/>
      <c r="N24" s="104"/>
      <c r="O24" s="104"/>
      <c r="P24" s="104"/>
      <c r="Q24" s="104"/>
      <c r="R24" s="104"/>
      <c r="S24" s="104"/>
      <c r="T24" s="104"/>
      <c r="U24" s="104"/>
      <c r="V24" s="104"/>
      <c r="W24" s="104"/>
      <c r="X24" s="104"/>
      <c r="Y24" s="104"/>
      <c r="Z24" s="104"/>
      <c r="AA24" s="104"/>
    </row>
    <row r="25" spans="1:27">
      <c r="A25" s="99">
        <v>16</v>
      </c>
      <c r="B25" s="87"/>
      <c r="C25" s="87"/>
      <c r="D25" s="105"/>
      <c r="E25" s="103"/>
      <c r="F25" s="103"/>
      <c r="G25" s="103"/>
      <c r="H25" s="103"/>
      <c r="I25" s="103"/>
      <c r="J25" s="103"/>
      <c r="K25" s="103"/>
      <c r="L25" s="104"/>
      <c r="M25" s="104"/>
      <c r="N25" s="104"/>
      <c r="O25" s="104"/>
      <c r="P25" s="104"/>
      <c r="Q25" s="104"/>
      <c r="R25" s="104"/>
      <c r="S25" s="104"/>
      <c r="T25" s="104"/>
      <c r="U25" s="104"/>
      <c r="V25" s="104"/>
      <c r="W25" s="104"/>
      <c r="X25" s="104"/>
      <c r="Y25" s="104"/>
      <c r="Z25" s="104"/>
      <c r="AA25" s="104"/>
    </row>
    <row r="26" spans="1:27" ht="16.5">
      <c r="A26" s="99">
        <v>17</v>
      </c>
      <c r="B26" s="100" t="s">
        <v>117</v>
      </c>
      <c r="C26" s="100"/>
      <c r="D26" s="115">
        <v>513196071.96384603</v>
      </c>
      <c r="E26" s="116">
        <v>198270621.08307698</v>
      </c>
      <c r="F26" s="116">
        <v>314925450.88076901</v>
      </c>
      <c r="G26" s="116">
        <v>0</v>
      </c>
      <c r="H26" s="116">
        <v>23944588.127692308</v>
      </c>
      <c r="I26" s="116">
        <v>338870039.00846124</v>
      </c>
      <c r="J26" s="116">
        <v>13719820.433846155</v>
      </c>
      <c r="K26" s="116">
        <v>352589859.44230741</v>
      </c>
      <c r="L26" s="104"/>
      <c r="M26" s="104"/>
      <c r="N26" s="104"/>
      <c r="O26" s="104"/>
      <c r="P26" s="104"/>
      <c r="Q26" s="104"/>
      <c r="R26" s="104"/>
      <c r="S26" s="104"/>
      <c r="T26" s="104"/>
      <c r="U26" s="104"/>
      <c r="V26" s="104"/>
      <c r="W26" s="104"/>
      <c r="X26" s="104"/>
      <c r="Y26" s="104"/>
      <c r="Z26" s="104"/>
      <c r="AA26" s="104"/>
    </row>
    <row r="27" spans="1:27">
      <c r="A27" s="87"/>
      <c r="B27" s="87"/>
      <c r="C27" s="87"/>
      <c r="D27" s="104"/>
      <c r="E27" s="104"/>
      <c r="F27" s="104"/>
      <c r="G27" s="104"/>
      <c r="H27" s="104"/>
      <c r="I27" s="104"/>
      <c r="J27" s="104"/>
      <c r="K27" s="104"/>
      <c r="L27" s="104"/>
      <c r="M27" s="104"/>
      <c r="N27" s="104"/>
      <c r="O27" s="104"/>
      <c r="P27" s="104"/>
      <c r="Q27" s="104"/>
      <c r="R27" s="104"/>
      <c r="S27" s="104"/>
      <c r="T27" s="104"/>
      <c r="U27" s="104"/>
      <c r="V27" s="104"/>
      <c r="W27" s="104"/>
      <c r="X27" s="104"/>
      <c r="Y27" s="104"/>
      <c r="Z27" s="104"/>
      <c r="AA27" s="104"/>
    </row>
    <row r="28" spans="1:27" ht="16.5">
      <c r="A28" s="87"/>
      <c r="B28" s="100" t="s">
        <v>118</v>
      </c>
      <c r="C28" s="100"/>
      <c r="D28" s="115"/>
      <c r="E28" s="115"/>
      <c r="F28" s="115"/>
      <c r="G28" s="115"/>
      <c r="H28" s="115"/>
      <c r="I28" s="115"/>
      <c r="J28" s="115"/>
      <c r="K28" s="115"/>
      <c r="L28" s="104"/>
      <c r="M28" s="104"/>
      <c r="N28" s="104"/>
      <c r="O28" s="104"/>
      <c r="P28" s="104"/>
      <c r="Q28" s="104"/>
      <c r="R28" s="104"/>
      <c r="S28" s="104"/>
      <c r="T28" s="104"/>
      <c r="U28" s="104"/>
      <c r="V28" s="104"/>
      <c r="W28" s="104"/>
      <c r="X28" s="104"/>
      <c r="Y28" s="104"/>
      <c r="Z28" s="104"/>
      <c r="AA28" s="104"/>
    </row>
    <row r="29" spans="1:27" ht="16.5">
      <c r="A29" s="87"/>
      <c r="B29" s="118" t="s">
        <v>119</v>
      </c>
      <c r="C29" s="119"/>
      <c r="D29" s="119"/>
      <c r="E29" s="119"/>
      <c r="F29" s="119"/>
      <c r="G29" s="119"/>
      <c r="H29" s="119"/>
      <c r="I29" s="115"/>
      <c r="J29" s="115"/>
      <c r="K29" s="115"/>
      <c r="L29" s="104"/>
      <c r="M29" s="104"/>
      <c r="N29" s="104"/>
      <c r="O29" s="104"/>
      <c r="P29" s="104"/>
      <c r="Q29" s="104"/>
      <c r="R29" s="104"/>
      <c r="S29" s="104"/>
      <c r="T29" s="104"/>
      <c r="U29" s="104"/>
      <c r="V29" s="104"/>
      <c r="W29" s="104"/>
      <c r="X29" s="104"/>
      <c r="Y29" s="104"/>
      <c r="Z29" s="104"/>
      <c r="AA29" s="104"/>
    </row>
    <row r="30" spans="1:27" ht="16.5">
      <c r="A30" s="87"/>
      <c r="B30" s="120" t="s">
        <v>120</v>
      </c>
      <c r="C30" s="119"/>
      <c r="D30" s="119"/>
      <c r="E30" s="119"/>
      <c r="F30" s="119"/>
      <c r="G30" s="119"/>
      <c r="H30" s="119"/>
      <c r="I30" s="115"/>
      <c r="J30" s="115"/>
      <c r="K30" s="115"/>
      <c r="L30" s="104"/>
      <c r="M30" s="104"/>
      <c r="N30" s="104"/>
      <c r="O30" s="104"/>
      <c r="P30" s="104"/>
      <c r="Q30" s="104"/>
      <c r="R30" s="104"/>
      <c r="S30" s="104"/>
      <c r="T30" s="104"/>
      <c r="U30" s="104"/>
      <c r="V30" s="104"/>
      <c r="W30" s="104"/>
      <c r="X30" s="104"/>
      <c r="Y30" s="104"/>
      <c r="Z30" s="104"/>
      <c r="AA30" s="104"/>
    </row>
    <row r="31" spans="1:27" ht="16.5">
      <c r="A31" s="87"/>
      <c r="B31" s="87"/>
      <c r="C31" s="87"/>
      <c r="D31" s="115"/>
      <c r="E31" s="115"/>
      <c r="F31" s="115"/>
      <c r="G31" s="115"/>
      <c r="H31" s="115"/>
      <c r="I31" s="115"/>
      <c r="J31" s="115"/>
      <c r="K31" s="115"/>
      <c r="L31" s="104"/>
      <c r="M31" s="104"/>
      <c r="N31" s="104"/>
      <c r="O31" s="104"/>
      <c r="P31" s="104"/>
      <c r="Q31" s="104"/>
      <c r="R31" s="104"/>
      <c r="S31" s="104"/>
      <c r="T31" s="104"/>
      <c r="U31" s="104"/>
      <c r="V31" s="104"/>
      <c r="W31" s="104"/>
      <c r="X31" s="104"/>
      <c r="Y31" s="104"/>
      <c r="Z31" s="104"/>
      <c r="AA31" s="104"/>
    </row>
    <row r="32" spans="1:27" ht="16.5">
      <c r="A32" s="87"/>
      <c r="B32" s="87"/>
      <c r="C32" s="87"/>
      <c r="D32" s="115"/>
      <c r="E32" s="115"/>
      <c r="F32" s="115"/>
      <c r="G32" s="115"/>
      <c r="H32" s="115"/>
      <c r="I32" s="115"/>
      <c r="J32" s="115"/>
      <c r="K32" s="115"/>
      <c r="L32" s="104"/>
      <c r="M32" s="104"/>
      <c r="N32" s="104"/>
      <c r="O32" s="104"/>
      <c r="P32" s="104"/>
      <c r="Q32" s="104"/>
      <c r="R32" s="104"/>
      <c r="S32" s="104"/>
      <c r="T32" s="104"/>
      <c r="U32" s="104"/>
      <c r="V32" s="104"/>
      <c r="W32" s="104"/>
      <c r="X32" s="104"/>
      <c r="Y32" s="104"/>
      <c r="Z32" s="104"/>
      <c r="AA32" s="104"/>
    </row>
    <row r="33" spans="1:27" ht="16.5">
      <c r="A33" s="87"/>
      <c r="B33" s="87"/>
      <c r="C33" s="87"/>
      <c r="D33" s="82" t="s">
        <v>122</v>
      </c>
      <c r="E33" s="136">
        <f>'B-9'!AE63</f>
        <v>185555901.03846154</v>
      </c>
      <c r="F33" s="115"/>
      <c r="G33" s="115"/>
      <c r="H33" s="115"/>
      <c r="I33" s="115"/>
      <c r="J33" s="115"/>
      <c r="K33" s="115"/>
      <c r="L33" s="104"/>
      <c r="M33" s="104"/>
      <c r="N33" s="104"/>
      <c r="O33" s="104"/>
      <c r="P33" s="104"/>
      <c r="Q33" s="104"/>
      <c r="R33" s="104"/>
      <c r="S33" s="104"/>
      <c r="T33" s="104"/>
      <c r="U33" s="104"/>
      <c r="V33" s="104"/>
      <c r="W33" s="104"/>
      <c r="X33" s="104"/>
      <c r="Y33" s="104"/>
      <c r="Z33" s="104"/>
      <c r="AA33" s="104"/>
    </row>
    <row r="34" spans="1:27" ht="17.25">
      <c r="A34" s="87"/>
      <c r="B34" s="86"/>
      <c r="D34" s="121" t="s">
        <v>121</v>
      </c>
      <c r="E34" s="80">
        <f>'B-10'!AE16</f>
        <v>13496006.882307691</v>
      </c>
      <c r="F34" s="115"/>
      <c r="G34" s="115"/>
      <c r="H34" s="115"/>
      <c r="I34" s="115"/>
      <c r="J34" s="115"/>
      <c r="K34" s="115"/>
      <c r="L34" s="104"/>
      <c r="M34" s="104"/>
      <c r="N34" s="104"/>
      <c r="O34" s="104"/>
      <c r="P34" s="104"/>
      <c r="Q34" s="104"/>
      <c r="R34" s="104"/>
      <c r="S34" s="104"/>
      <c r="T34" s="104"/>
      <c r="U34" s="104"/>
      <c r="V34" s="104"/>
      <c r="W34" s="104"/>
      <c r="X34" s="104"/>
      <c r="Y34" s="104"/>
      <c r="Z34" s="104"/>
      <c r="AA34" s="104"/>
    </row>
    <row r="35" spans="1:27">
      <c r="E35" s="79">
        <f>SUM(E33:E34)</f>
        <v>199051907.92076921</v>
      </c>
      <c r="F35" s="104"/>
      <c r="G35" s="104"/>
      <c r="H35" s="104"/>
      <c r="I35" s="104"/>
      <c r="J35" s="104"/>
      <c r="K35" s="104"/>
      <c r="L35" s="104"/>
      <c r="M35" s="104"/>
      <c r="N35" s="104"/>
      <c r="O35" s="104"/>
      <c r="P35" s="104"/>
      <c r="Q35" s="104"/>
      <c r="R35" s="104"/>
      <c r="S35" s="104"/>
      <c r="T35" s="104"/>
      <c r="U35" s="104"/>
      <c r="V35" s="104"/>
      <c r="W35" s="104"/>
      <c r="X35" s="104"/>
      <c r="Y35" s="104"/>
      <c r="Z35" s="104"/>
      <c r="AA35" s="104"/>
    </row>
    <row r="36" spans="1:27" ht="15.75">
      <c r="C36" s="86"/>
      <c r="D36" s="104"/>
      <c r="E36" s="104"/>
      <c r="F36" s="104"/>
      <c r="G36" s="104"/>
      <c r="H36" s="104"/>
      <c r="I36" s="104"/>
      <c r="J36" s="104"/>
      <c r="K36" s="104"/>
      <c r="L36" s="104"/>
      <c r="M36" s="104"/>
      <c r="N36" s="104"/>
      <c r="O36" s="104"/>
      <c r="P36" s="104"/>
      <c r="Q36" s="104"/>
      <c r="R36" s="104"/>
      <c r="S36" s="104"/>
      <c r="T36" s="104"/>
      <c r="U36" s="104"/>
      <c r="V36" s="104"/>
      <c r="W36" s="104"/>
      <c r="X36" s="104"/>
      <c r="Y36" s="104"/>
      <c r="Z36" s="104"/>
      <c r="AA36" s="104"/>
    </row>
    <row r="37" spans="1:27" ht="15.75">
      <c r="C37" s="86"/>
      <c r="D37" s="81" t="s">
        <v>68</v>
      </c>
      <c r="E37" s="84">
        <f>E10-E35</f>
        <v>0</v>
      </c>
      <c r="F37" s="104"/>
      <c r="G37" s="104"/>
      <c r="H37" s="104"/>
      <c r="I37" s="104"/>
      <c r="J37" s="104"/>
      <c r="K37" s="104"/>
      <c r="L37" s="104"/>
      <c r="M37" s="104"/>
      <c r="N37" s="104"/>
      <c r="O37" s="104"/>
      <c r="P37" s="104"/>
      <c r="Q37" s="104"/>
      <c r="R37" s="104"/>
      <c r="S37" s="104"/>
      <c r="T37" s="104"/>
      <c r="U37" s="104"/>
      <c r="V37" s="104"/>
      <c r="W37" s="104"/>
      <c r="X37" s="104"/>
      <c r="Y37" s="104"/>
      <c r="Z37" s="104"/>
      <c r="AA37" s="104"/>
    </row>
    <row r="38" spans="1:27" ht="15.75">
      <c r="C38" s="86"/>
      <c r="D38" s="104"/>
      <c r="E38" s="104"/>
      <c r="F38" s="104"/>
      <c r="G38" s="104"/>
      <c r="H38" s="104"/>
      <c r="I38" s="104"/>
      <c r="J38" s="104"/>
      <c r="K38" s="104"/>
      <c r="L38" s="104"/>
      <c r="M38" s="104"/>
      <c r="N38" s="104"/>
      <c r="O38" s="104"/>
      <c r="P38" s="104"/>
      <c r="Q38" s="104"/>
      <c r="R38" s="104"/>
      <c r="S38" s="104"/>
      <c r="T38" s="104"/>
      <c r="U38" s="104"/>
      <c r="V38" s="104"/>
      <c r="W38" s="104"/>
      <c r="X38" s="104"/>
      <c r="Y38" s="104"/>
      <c r="Z38" s="104"/>
      <c r="AA38" s="104"/>
    </row>
    <row r="39" spans="1:27" ht="15.75">
      <c r="C39" s="86"/>
      <c r="D39" s="104"/>
      <c r="E39" s="104"/>
      <c r="F39" s="104"/>
      <c r="G39" s="104"/>
      <c r="H39" s="104"/>
      <c r="I39" s="104"/>
      <c r="J39" s="104"/>
      <c r="K39" s="104"/>
      <c r="L39" s="104"/>
      <c r="M39" s="104"/>
      <c r="N39" s="104"/>
      <c r="O39" s="104"/>
      <c r="P39" s="104"/>
      <c r="Q39" s="104"/>
      <c r="R39" s="104"/>
      <c r="S39" s="104"/>
      <c r="T39" s="104"/>
      <c r="U39" s="104"/>
      <c r="V39" s="104"/>
      <c r="W39" s="104"/>
      <c r="X39" s="104"/>
      <c r="Y39" s="104"/>
      <c r="Z39" s="104"/>
      <c r="AA39" s="104"/>
    </row>
    <row r="40" spans="1:27" ht="15.75">
      <c r="C40" s="86"/>
      <c r="D40" s="104"/>
      <c r="E40" s="104"/>
      <c r="F40" s="104"/>
      <c r="G40" s="104"/>
      <c r="H40" s="104"/>
      <c r="I40" s="104"/>
      <c r="J40" s="104"/>
      <c r="K40" s="104"/>
      <c r="L40" s="104"/>
      <c r="M40" s="104"/>
      <c r="N40" s="104"/>
      <c r="O40" s="104"/>
      <c r="P40" s="104"/>
      <c r="Q40" s="104"/>
      <c r="R40" s="104"/>
      <c r="S40" s="104"/>
      <c r="T40" s="104"/>
      <c r="U40" s="104"/>
      <c r="V40" s="104"/>
      <c r="W40" s="104"/>
      <c r="X40" s="104"/>
      <c r="Y40" s="104"/>
      <c r="Z40" s="104"/>
      <c r="AA40" s="104"/>
    </row>
    <row r="41" spans="1:27" ht="15.75">
      <c r="C41" s="86"/>
      <c r="D41" s="104"/>
      <c r="E41" s="104"/>
      <c r="F41" s="104"/>
      <c r="G41" s="104"/>
      <c r="H41" s="104"/>
      <c r="I41" s="104"/>
      <c r="J41" s="104"/>
      <c r="K41" s="104"/>
      <c r="L41" s="104"/>
      <c r="M41" s="104"/>
      <c r="N41" s="104"/>
      <c r="O41" s="104"/>
      <c r="P41" s="104"/>
      <c r="Q41" s="104"/>
      <c r="R41" s="104"/>
      <c r="S41" s="104"/>
      <c r="T41" s="104"/>
      <c r="U41" s="104"/>
      <c r="V41" s="104"/>
      <c r="W41" s="104"/>
      <c r="X41" s="104"/>
      <c r="Y41" s="104"/>
      <c r="Z41" s="104"/>
      <c r="AA41" s="104"/>
    </row>
    <row r="42" spans="1:27" ht="15.75">
      <c r="C42" s="86"/>
      <c r="D42" s="104"/>
      <c r="E42" s="104"/>
      <c r="F42" s="104"/>
      <c r="G42" s="104"/>
      <c r="H42" s="104"/>
      <c r="I42" s="104"/>
      <c r="J42" s="104"/>
      <c r="K42" s="104"/>
      <c r="L42" s="104"/>
      <c r="M42" s="104"/>
      <c r="N42" s="104"/>
      <c r="O42" s="104"/>
      <c r="P42" s="104"/>
      <c r="Q42" s="104"/>
      <c r="R42" s="104"/>
      <c r="S42" s="104"/>
      <c r="T42" s="104"/>
      <c r="U42" s="104"/>
      <c r="V42" s="104"/>
      <c r="W42" s="104"/>
      <c r="X42" s="104"/>
      <c r="Y42" s="104"/>
      <c r="Z42" s="104"/>
      <c r="AA42" s="104"/>
    </row>
    <row r="43" spans="1:27" ht="15.75">
      <c r="C43" s="86"/>
      <c r="D43" s="104"/>
      <c r="E43" s="104"/>
      <c r="F43" s="104"/>
      <c r="G43" s="104"/>
      <c r="H43" s="104"/>
      <c r="I43" s="104"/>
      <c r="J43" s="104"/>
      <c r="K43" s="104"/>
      <c r="L43" s="104"/>
      <c r="M43" s="104"/>
      <c r="N43" s="104"/>
      <c r="O43" s="104"/>
      <c r="P43" s="104"/>
      <c r="Q43" s="104"/>
      <c r="R43" s="104"/>
      <c r="S43" s="104"/>
      <c r="T43" s="104"/>
      <c r="U43" s="104"/>
      <c r="V43" s="104"/>
      <c r="W43" s="104"/>
      <c r="X43" s="104"/>
      <c r="Y43" s="104"/>
      <c r="Z43" s="104"/>
      <c r="AA43" s="104"/>
    </row>
    <row r="44" spans="1:27" ht="15.75">
      <c r="C44" s="86"/>
      <c r="D44" s="104"/>
      <c r="E44" s="104"/>
      <c r="F44" s="104"/>
      <c r="G44" s="104"/>
      <c r="H44" s="104"/>
      <c r="I44" s="104"/>
      <c r="J44" s="104"/>
      <c r="K44" s="104"/>
      <c r="L44" s="104"/>
      <c r="M44" s="104"/>
      <c r="N44" s="104"/>
      <c r="O44" s="104"/>
      <c r="P44" s="104"/>
      <c r="Q44" s="104"/>
      <c r="R44" s="104"/>
      <c r="S44" s="104"/>
      <c r="T44" s="104"/>
      <c r="U44" s="104"/>
      <c r="V44" s="104"/>
      <c r="W44" s="104"/>
      <c r="X44" s="104"/>
      <c r="Y44" s="104"/>
      <c r="Z44" s="104"/>
      <c r="AA44" s="104"/>
    </row>
    <row r="45" spans="1:27" ht="15.75">
      <c r="C45" s="86"/>
      <c r="D45" s="104"/>
      <c r="E45" s="104"/>
      <c r="F45" s="104"/>
      <c r="G45" s="104"/>
      <c r="H45" s="104"/>
      <c r="I45" s="104"/>
      <c r="J45" s="104"/>
      <c r="K45" s="104"/>
      <c r="L45" s="104"/>
      <c r="M45" s="104"/>
      <c r="N45" s="104"/>
      <c r="O45" s="104"/>
      <c r="P45" s="104"/>
      <c r="Q45" s="104"/>
      <c r="R45" s="104"/>
      <c r="S45" s="104"/>
      <c r="T45" s="104"/>
      <c r="U45" s="104"/>
      <c r="V45" s="104"/>
      <c r="W45" s="104"/>
      <c r="X45" s="104"/>
      <c r="Y45" s="104"/>
      <c r="Z45" s="104"/>
      <c r="AA45" s="104"/>
    </row>
    <row r="46" spans="1:27" ht="15.75">
      <c r="C46" s="86"/>
      <c r="D46" s="104"/>
      <c r="E46" s="104"/>
      <c r="F46" s="104"/>
      <c r="G46" s="104"/>
      <c r="H46" s="104"/>
      <c r="I46" s="104"/>
      <c r="J46" s="104"/>
      <c r="K46" s="104"/>
      <c r="L46" s="104"/>
      <c r="M46" s="104"/>
      <c r="N46" s="104"/>
      <c r="O46" s="104"/>
      <c r="P46" s="104"/>
      <c r="Q46" s="104"/>
      <c r="R46" s="104"/>
      <c r="S46" s="104"/>
      <c r="T46" s="104"/>
      <c r="U46" s="104"/>
      <c r="V46" s="104"/>
      <c r="W46" s="104"/>
      <c r="X46" s="104"/>
      <c r="Y46" s="104"/>
      <c r="Z46" s="104"/>
      <c r="AA46" s="104"/>
    </row>
    <row r="47" spans="1:27" ht="15.75">
      <c r="C47" s="86"/>
      <c r="D47" s="104"/>
      <c r="E47" s="104"/>
      <c r="F47" s="104"/>
      <c r="G47" s="104"/>
      <c r="H47" s="104"/>
      <c r="I47" s="104"/>
      <c r="J47" s="104"/>
      <c r="K47" s="104"/>
      <c r="L47" s="104"/>
      <c r="M47" s="104"/>
      <c r="N47" s="104"/>
      <c r="O47" s="104"/>
      <c r="P47" s="104"/>
      <c r="Q47" s="104"/>
      <c r="R47" s="104"/>
      <c r="S47" s="104"/>
      <c r="T47" s="104"/>
      <c r="U47" s="104"/>
      <c r="V47" s="104"/>
      <c r="W47" s="104"/>
      <c r="X47" s="104"/>
      <c r="Y47" s="104"/>
      <c r="Z47" s="104"/>
      <c r="AA47" s="104"/>
    </row>
    <row r="48" spans="1:27" ht="15.75">
      <c r="C48" s="86"/>
      <c r="D48" s="104"/>
      <c r="E48" s="104"/>
      <c r="F48" s="104"/>
      <c r="G48" s="104"/>
      <c r="H48" s="104"/>
      <c r="I48" s="104"/>
      <c r="J48" s="104"/>
      <c r="K48" s="104"/>
      <c r="L48" s="104"/>
      <c r="M48" s="104"/>
      <c r="N48" s="104"/>
      <c r="O48" s="104"/>
      <c r="P48" s="104"/>
      <c r="Q48" s="104"/>
      <c r="R48" s="104"/>
      <c r="S48" s="104"/>
      <c r="T48" s="104"/>
      <c r="U48" s="104"/>
      <c r="V48" s="104"/>
      <c r="W48" s="104"/>
      <c r="X48" s="104"/>
      <c r="Y48" s="104"/>
      <c r="Z48" s="104"/>
      <c r="AA48" s="104"/>
    </row>
    <row r="49" spans="3:27" ht="15.75">
      <c r="C49" s="86"/>
      <c r="D49" s="104"/>
      <c r="E49" s="104"/>
      <c r="F49" s="104"/>
      <c r="G49" s="104"/>
      <c r="H49" s="104"/>
      <c r="I49" s="104"/>
      <c r="J49" s="104"/>
      <c r="K49" s="104"/>
      <c r="L49" s="104"/>
      <c r="M49" s="104"/>
      <c r="N49" s="104"/>
      <c r="O49" s="104"/>
      <c r="P49" s="104"/>
      <c r="Q49" s="104"/>
      <c r="R49" s="104"/>
      <c r="S49" s="104"/>
      <c r="T49" s="104"/>
      <c r="U49" s="104"/>
      <c r="V49" s="104"/>
      <c r="W49" s="104"/>
      <c r="X49" s="104"/>
      <c r="Y49" s="104"/>
      <c r="Z49" s="104"/>
      <c r="AA49" s="104"/>
    </row>
    <row r="50" spans="3:27" ht="15.75">
      <c r="C50" s="86"/>
      <c r="D50" s="104"/>
      <c r="E50" s="104"/>
      <c r="F50" s="104"/>
      <c r="G50" s="104"/>
      <c r="H50" s="104"/>
      <c r="I50" s="104"/>
      <c r="J50" s="104"/>
      <c r="K50" s="104"/>
      <c r="L50" s="104"/>
      <c r="M50" s="104"/>
      <c r="N50" s="104"/>
      <c r="O50" s="104"/>
      <c r="P50" s="104"/>
      <c r="Q50" s="104"/>
      <c r="R50" s="104"/>
      <c r="S50" s="104"/>
      <c r="T50" s="104"/>
      <c r="U50" s="104"/>
      <c r="V50" s="104"/>
      <c r="W50" s="104"/>
      <c r="X50" s="104"/>
      <c r="Y50" s="104"/>
      <c r="Z50" s="104"/>
      <c r="AA50" s="104"/>
    </row>
    <row r="51" spans="3:27">
      <c r="D51" s="104"/>
      <c r="E51" s="104"/>
      <c r="F51" s="104"/>
      <c r="G51" s="104"/>
      <c r="H51" s="104"/>
      <c r="I51" s="104"/>
      <c r="J51" s="104"/>
      <c r="K51" s="104"/>
      <c r="L51" s="104"/>
      <c r="M51" s="104"/>
      <c r="N51" s="104"/>
      <c r="O51" s="104"/>
      <c r="P51" s="104"/>
      <c r="Q51" s="104"/>
      <c r="R51" s="104"/>
      <c r="S51" s="104"/>
      <c r="T51" s="104"/>
      <c r="U51" s="104"/>
      <c r="V51" s="104"/>
      <c r="W51" s="104"/>
      <c r="X51" s="104"/>
      <c r="Y51" s="104"/>
      <c r="Z51" s="104"/>
      <c r="AA51" s="104"/>
    </row>
    <row r="52" spans="3:27">
      <c r="D52" s="104"/>
      <c r="E52" s="104"/>
      <c r="F52" s="104"/>
      <c r="G52" s="104"/>
      <c r="H52" s="104"/>
      <c r="I52" s="104"/>
      <c r="J52" s="104"/>
      <c r="K52" s="104"/>
      <c r="L52" s="104"/>
      <c r="M52" s="104"/>
      <c r="N52" s="104"/>
      <c r="O52" s="104"/>
      <c r="P52" s="104"/>
      <c r="Q52" s="104"/>
      <c r="R52" s="104"/>
      <c r="S52" s="104"/>
      <c r="T52" s="104"/>
      <c r="U52" s="104"/>
      <c r="V52" s="104"/>
      <c r="W52" s="104"/>
      <c r="X52" s="104"/>
      <c r="Y52" s="104"/>
      <c r="Z52" s="104"/>
      <c r="AA52" s="104"/>
    </row>
    <row r="53" spans="3:27">
      <c r="D53" s="104"/>
      <c r="E53" s="104"/>
      <c r="F53" s="104"/>
      <c r="G53" s="104"/>
      <c r="H53" s="104"/>
      <c r="I53" s="104"/>
      <c r="J53" s="104"/>
      <c r="K53" s="104"/>
      <c r="L53" s="104"/>
      <c r="M53" s="104"/>
      <c r="N53" s="104"/>
      <c r="O53" s="104"/>
      <c r="P53" s="104"/>
      <c r="Q53" s="104"/>
      <c r="R53" s="104"/>
      <c r="S53" s="104"/>
      <c r="T53" s="104"/>
      <c r="U53" s="104"/>
      <c r="V53" s="104"/>
      <c r="W53" s="104"/>
      <c r="X53" s="104"/>
      <c r="Y53" s="104"/>
      <c r="Z53" s="104"/>
      <c r="AA53" s="104"/>
    </row>
    <row r="54" spans="3:27">
      <c r="D54" s="104"/>
      <c r="E54" s="104"/>
      <c r="F54" s="104"/>
      <c r="G54" s="104"/>
      <c r="H54" s="104"/>
      <c r="I54" s="104"/>
      <c r="J54" s="104"/>
      <c r="K54" s="104"/>
      <c r="L54" s="104"/>
      <c r="M54" s="104"/>
      <c r="N54" s="104"/>
      <c r="O54" s="104"/>
      <c r="P54" s="104"/>
      <c r="Q54" s="104"/>
      <c r="R54" s="104"/>
      <c r="S54" s="104"/>
      <c r="T54" s="104"/>
      <c r="U54" s="104"/>
      <c r="V54" s="104"/>
      <c r="W54" s="104"/>
      <c r="X54" s="104"/>
      <c r="Y54" s="104"/>
      <c r="Z54" s="104"/>
      <c r="AA54" s="104"/>
    </row>
    <row r="55" spans="3:27">
      <c r="D55" s="104"/>
      <c r="E55" s="104"/>
      <c r="F55" s="104"/>
      <c r="G55" s="104"/>
      <c r="H55" s="104"/>
      <c r="I55" s="104"/>
      <c r="J55" s="104"/>
      <c r="K55" s="104"/>
      <c r="L55" s="104"/>
      <c r="M55" s="104"/>
      <c r="N55" s="104"/>
      <c r="O55" s="104"/>
      <c r="P55" s="104"/>
      <c r="Q55" s="104"/>
      <c r="R55" s="104"/>
      <c r="S55" s="104"/>
      <c r="T55" s="104"/>
      <c r="U55" s="104"/>
      <c r="V55" s="104"/>
      <c r="W55" s="104"/>
      <c r="X55" s="104"/>
      <c r="Y55" s="104"/>
      <c r="Z55" s="104"/>
      <c r="AA55" s="104"/>
    </row>
    <row r="56" spans="3:27">
      <c r="D56" s="104"/>
      <c r="E56" s="104"/>
      <c r="F56" s="104"/>
      <c r="G56" s="104"/>
      <c r="H56" s="104"/>
      <c r="I56" s="104"/>
      <c r="J56" s="104"/>
      <c r="K56" s="104"/>
      <c r="L56" s="104"/>
      <c r="M56" s="104"/>
      <c r="N56" s="104"/>
      <c r="O56" s="104"/>
      <c r="P56" s="104"/>
      <c r="Q56" s="104"/>
      <c r="R56" s="104"/>
      <c r="S56" s="104"/>
      <c r="T56" s="104"/>
      <c r="U56" s="104"/>
      <c r="V56" s="104"/>
      <c r="W56" s="104"/>
      <c r="X56" s="104"/>
      <c r="Y56" s="104"/>
      <c r="Z56" s="104"/>
      <c r="AA56" s="104"/>
    </row>
    <row r="57" spans="3:27">
      <c r="D57" s="104"/>
      <c r="E57" s="104"/>
      <c r="F57" s="104"/>
      <c r="G57" s="104"/>
      <c r="H57" s="104"/>
      <c r="I57" s="104"/>
      <c r="J57" s="104"/>
      <c r="K57" s="104"/>
      <c r="L57" s="104"/>
      <c r="M57" s="104"/>
      <c r="N57" s="104"/>
      <c r="O57" s="104"/>
      <c r="P57" s="104"/>
      <c r="Q57" s="104"/>
      <c r="R57" s="104"/>
      <c r="S57" s="104"/>
      <c r="T57" s="104"/>
      <c r="U57" s="104"/>
      <c r="V57" s="104"/>
      <c r="W57" s="104"/>
      <c r="X57" s="104"/>
      <c r="Y57" s="104"/>
      <c r="Z57" s="104"/>
      <c r="AA57" s="104"/>
    </row>
    <row r="58" spans="3:27">
      <c r="D58" s="104"/>
      <c r="E58" s="104"/>
      <c r="F58" s="104"/>
      <c r="G58" s="104"/>
      <c r="H58" s="104"/>
      <c r="I58" s="104"/>
      <c r="J58" s="104"/>
      <c r="K58" s="104"/>
      <c r="L58" s="104"/>
      <c r="M58" s="104"/>
      <c r="N58" s="104"/>
      <c r="O58" s="104"/>
      <c r="P58" s="104"/>
      <c r="Q58" s="104"/>
      <c r="R58" s="104"/>
      <c r="S58" s="104"/>
      <c r="T58" s="104"/>
      <c r="U58" s="104"/>
      <c r="V58" s="104"/>
      <c r="W58" s="104"/>
      <c r="X58" s="104"/>
      <c r="Y58" s="104"/>
      <c r="Z58" s="104"/>
      <c r="AA58" s="104"/>
    </row>
    <row r="59" spans="3:27">
      <c r="D59" s="104"/>
      <c r="E59" s="104"/>
      <c r="F59" s="104"/>
      <c r="G59" s="104"/>
      <c r="H59" s="104"/>
      <c r="I59" s="104"/>
      <c r="J59" s="104"/>
      <c r="K59" s="104"/>
      <c r="L59" s="104"/>
      <c r="M59" s="104"/>
      <c r="N59" s="104"/>
      <c r="O59" s="104"/>
      <c r="P59" s="104"/>
      <c r="Q59" s="104"/>
      <c r="R59" s="104"/>
      <c r="S59" s="104"/>
      <c r="T59" s="104"/>
      <c r="U59" s="104"/>
      <c r="V59" s="104"/>
      <c r="W59" s="104"/>
      <c r="X59" s="104"/>
      <c r="Y59" s="104"/>
      <c r="Z59" s="104"/>
      <c r="AA59" s="104"/>
    </row>
    <row r="60" spans="3:27">
      <c r="D60" s="104"/>
      <c r="E60" s="104"/>
      <c r="F60" s="104"/>
      <c r="G60" s="104"/>
      <c r="H60" s="104"/>
      <c r="I60" s="104"/>
      <c r="J60" s="104"/>
      <c r="K60" s="104"/>
      <c r="L60" s="104"/>
      <c r="M60" s="104"/>
      <c r="N60" s="104"/>
      <c r="O60" s="104"/>
      <c r="P60" s="104"/>
      <c r="Q60" s="104"/>
      <c r="R60" s="104"/>
      <c r="S60" s="104"/>
      <c r="T60" s="104"/>
      <c r="U60" s="104"/>
      <c r="V60" s="104"/>
      <c r="W60" s="104"/>
      <c r="X60" s="104"/>
      <c r="Y60" s="104"/>
      <c r="Z60" s="104"/>
      <c r="AA60" s="104"/>
    </row>
    <row r="61" spans="3:27">
      <c r="D61" s="104"/>
      <c r="E61" s="104"/>
      <c r="F61" s="104"/>
      <c r="G61" s="104"/>
      <c r="H61" s="104"/>
      <c r="I61" s="104"/>
      <c r="J61" s="104"/>
      <c r="K61" s="104"/>
      <c r="L61" s="104"/>
      <c r="M61" s="104"/>
      <c r="N61" s="104"/>
      <c r="O61" s="104"/>
      <c r="P61" s="104"/>
      <c r="Q61" s="104"/>
      <c r="R61" s="104"/>
      <c r="S61" s="104"/>
      <c r="T61" s="104"/>
      <c r="U61" s="104"/>
      <c r="V61" s="104"/>
      <c r="W61" s="104"/>
      <c r="X61" s="104"/>
      <c r="Y61" s="104"/>
      <c r="Z61" s="104"/>
      <c r="AA61" s="104"/>
    </row>
    <row r="62" spans="3:27">
      <c r="D62" s="104"/>
      <c r="E62" s="104"/>
      <c r="F62" s="104"/>
      <c r="G62" s="104"/>
      <c r="H62" s="104"/>
      <c r="I62" s="104"/>
      <c r="J62" s="104"/>
      <c r="K62" s="104"/>
      <c r="L62" s="104"/>
      <c r="M62" s="104"/>
      <c r="N62" s="104"/>
      <c r="O62" s="104"/>
      <c r="P62" s="104"/>
      <c r="Q62" s="104"/>
      <c r="R62" s="104"/>
      <c r="S62" s="104"/>
      <c r="T62" s="104"/>
      <c r="U62" s="104"/>
      <c r="V62" s="104"/>
      <c r="W62" s="104"/>
      <c r="X62" s="104"/>
      <c r="Y62" s="104"/>
      <c r="Z62" s="104"/>
      <c r="AA62" s="104"/>
    </row>
  </sheetData>
  <mergeCells count="1">
    <mergeCell ref="B5:K5"/>
  </mergeCells>
  <pageMargins left="0.7" right="0.7" top="0.75" bottom="0.75" header="0.3" footer="0.3"/>
  <pageSetup orientation="portrait" horizontalDpi="90" verticalDpi="9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B-10</vt:lpstr>
      <vt:lpstr>Support --&gt;</vt:lpstr>
      <vt:lpstr>CDR Reserve Data</vt:lpstr>
      <vt:lpstr>Capital Leases</vt:lpstr>
      <vt:lpstr>B-9</vt:lpstr>
      <vt:lpstr>Reconciliations --&gt;</vt:lpstr>
      <vt:lpstr>Rate Base</vt:lpstr>
      <vt:lpstr>General Ledger</vt:lpstr>
      <vt:lpstr>ESR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2022-06-22T00:41:48Z</dcterms:created>
  <dcterms:modified xsi:type="dcterms:W3CDTF">2022-06-22T00:42:35Z</dcterms:modified>
</cp:coreProperties>
</file>