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defaultThemeVersion="166925"/>
  <xr:revisionPtr revIDLastSave="0" documentId="13_ncr:1_{CA8CFED7-E09A-495C-BDC2-C12F6F92E00A}" xr6:coauthVersionLast="46" xr6:coauthVersionMax="46" xr10:uidLastSave="{00000000-0000-0000-0000-000000000000}"/>
  <bookViews>
    <workbookView xWindow="33765" yWindow="1800" windowWidth="20475" windowHeight="10590" activeTab="2" xr2:uid="{00000000-000D-0000-FFFF-FFFF00000000}"/>
  </bookViews>
  <sheets>
    <sheet name="C-37" sheetId="1" r:id="rId1"/>
    <sheet name="customers" sheetId="5" r:id="rId2"/>
    <sheet name="CPI" sheetId="4" r:id="rId3"/>
  </sheets>
  <externalReferences>
    <externalReference r:id="rId4"/>
  </externalReferences>
  <definedNames>
    <definedName name="\A">#REF!</definedName>
    <definedName name="\B">#REF!</definedName>
    <definedName name="\C">#REF!</definedName>
    <definedName name="\D">#REF!</definedName>
    <definedName name="\M">'[1]B-17 3of4'!#REF!</definedName>
    <definedName name="\Z">#REF!</definedName>
    <definedName name="_B2">#REF!</definedName>
    <definedName name="_B3">#REF!</definedName>
    <definedName name="_Key1" hidden="1">'[1]G1-1'!#REF!</definedName>
    <definedName name="_Order1" hidden="1">255</definedName>
    <definedName name="A10CWIP">#REF!</definedName>
    <definedName name="A11CUSTADV">#REF!</definedName>
    <definedName name="A12JOBSUP">#REF!</definedName>
    <definedName name="A12LPINV">#REF!</definedName>
    <definedName name="A13WORKCAP">#REF!</definedName>
    <definedName name="A14ADDRBASE">#REF!</definedName>
    <definedName name="A16NOIADJ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A30REACQBONDS">#REF!</definedName>
    <definedName name="A31DEFINCTAX">#REF!</definedName>
    <definedName name="A33TAXCHECK">#REF!</definedName>
    <definedName name="A3ADJRBASE">#REF!</definedName>
    <definedName name="A4PLBAL">#REF!</definedName>
    <definedName name="A5BKDEP">#REF!</definedName>
    <definedName name="A5DEPEXP">#REF!</definedName>
    <definedName name="A5PLDEP">#REF!</definedName>
    <definedName name="A6DEPRES">#REF!</definedName>
    <definedName name="A7COMPL">#REF!</definedName>
    <definedName name="A8COMRES">#REF!</definedName>
    <definedName name="A9FUTUSE">#REF!</definedName>
    <definedName name="COVER">#REF!</definedName>
    <definedName name="EXEC">#REF!</definedName>
    <definedName name="INDEX">#REF!</definedName>
    <definedName name="INTERIM">#REF!</definedName>
    <definedName name="NOI">#REF!</definedName>
    <definedName name="_xlnm.Print_Area" localSheetId="0">'C-37'!$A$3:$H$46</definedName>
    <definedName name="_xlnm.Print_Area">#REF!</definedName>
    <definedName name="RATE">#REF!</definedName>
    <definedName name="RATEBASE">#REF!</definedName>
    <definedName name="ROR">#REF!</definedName>
    <definedName name="SCHA2">#REF!</definedName>
    <definedName name="SCHA4RC">#REF!</definedName>
    <definedName name="SCHB5P1">#REF!</definedName>
    <definedName name="SCHB5P2">#REF!</definedName>
    <definedName name="SCHB5P3">#REF!</definedName>
    <definedName name="SCHB7P1">#REF!</definedName>
    <definedName name="SCHB7P2">#REF!</definedName>
    <definedName name="TAXES">#REF!</definedName>
    <definedName name="TIT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1" l="1"/>
  <c r="B18" i="1"/>
  <c r="B16" i="1"/>
  <c r="B14" i="1"/>
  <c r="B12" i="1"/>
  <c r="B10" i="1"/>
  <c r="BU30" i="5"/>
  <c r="BT30" i="5"/>
  <c r="BS30" i="5"/>
  <c r="BR30" i="5"/>
  <c r="BQ30" i="5"/>
  <c r="BP30" i="5"/>
  <c r="BO30" i="5"/>
  <c r="BN30" i="5"/>
  <c r="BM30" i="5"/>
  <c r="BL30" i="5"/>
  <c r="BK30" i="5"/>
  <c r="BJ30" i="5"/>
  <c r="BI30" i="5"/>
  <c r="BH30" i="5"/>
  <c r="BG30" i="5"/>
  <c r="BF30" i="5"/>
  <c r="BE30" i="5"/>
  <c r="BD30" i="5"/>
  <c r="BC30" i="5"/>
  <c r="BB30" i="5"/>
  <c r="BA30" i="5"/>
  <c r="AZ30" i="5"/>
  <c r="AY30" i="5"/>
  <c r="AX30" i="5"/>
  <c r="AW30" i="5"/>
  <c r="AV30" i="5"/>
  <c r="AU30" i="5"/>
  <c r="AT30" i="5"/>
  <c r="AS30" i="5"/>
  <c r="AR30" i="5"/>
  <c r="AQ30" i="5"/>
  <c r="AP30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Y31" i="5" l="1"/>
  <c r="M31" i="5"/>
  <c r="BI31" i="5"/>
  <c r="AK31" i="5"/>
  <c r="BU31" i="5"/>
  <c r="AW31" i="5"/>
  <c r="E20" i="1"/>
  <c r="E18" i="1"/>
  <c r="E16" i="1"/>
  <c r="E14" i="1"/>
  <c r="E12" i="1"/>
  <c r="E10" i="1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D10" i="4" s="1"/>
  <c r="C9" i="4"/>
  <c r="D9" i="4" s="1"/>
  <c r="D11" i="4" l="1"/>
  <c r="D12" i="4"/>
  <c r="D13" i="4"/>
  <c r="D14" i="4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C20" i="1" l="1"/>
  <c r="C16" i="1"/>
  <c r="C14" i="1"/>
  <c r="C12" i="1"/>
  <c r="D12" i="1" s="1"/>
  <c r="H10" i="1"/>
  <c r="F20" i="1"/>
  <c r="F18" i="1"/>
  <c r="F16" i="1"/>
  <c r="F14" i="1"/>
  <c r="F12" i="1"/>
  <c r="G12" i="1" s="1"/>
  <c r="D14" i="1" l="1"/>
  <c r="G14" i="1"/>
  <c r="G16" i="1" s="1"/>
  <c r="G18" i="1" s="1"/>
  <c r="G20" i="1" s="1"/>
  <c r="H12" i="1"/>
  <c r="C18" i="1"/>
  <c r="D16" i="1" l="1"/>
  <c r="H14" i="1"/>
  <c r="D18" i="1" l="1"/>
  <c r="H16" i="1"/>
  <c r="D20" i="1" l="1"/>
  <c r="H18" i="1"/>
  <c r="H20" i="1" l="1"/>
</calcChain>
</file>

<file path=xl/sharedStrings.xml><?xml version="1.0" encoding="utf-8"?>
<sst xmlns="http://schemas.openxmlformats.org/spreadsheetml/2006/main" count="132" uniqueCount="46">
  <si>
    <t>Total Customers</t>
  </si>
  <si>
    <t>Average CPI</t>
  </si>
  <si>
    <t>A</t>
  </si>
  <si>
    <t>B</t>
  </si>
  <si>
    <t>Year</t>
  </si>
  <si>
    <t>Amount</t>
  </si>
  <si>
    <t>% Increase</t>
  </si>
  <si>
    <t>Compound Multiplier</t>
  </si>
  <si>
    <t>(A X B)</t>
  </si>
  <si>
    <t xml:space="preserve">Inflation &amp; Growth </t>
  </si>
  <si>
    <t>Actual</t>
  </si>
  <si>
    <t>RS-1</t>
  </si>
  <si>
    <t>RS-100</t>
  </si>
  <si>
    <t>RS-600</t>
  </si>
  <si>
    <t>GS-1</t>
  </si>
  <si>
    <t>GS-1 (Transportation)</t>
  </si>
  <si>
    <t>GS-6K</t>
  </si>
  <si>
    <t>GS-6K (Transportation)</t>
  </si>
  <si>
    <t>GS-25K</t>
  </si>
  <si>
    <t>GS-25K (Transportation)</t>
  </si>
  <si>
    <t>GS-120K</t>
  </si>
  <si>
    <t>GS-120K (Transportation)</t>
  </si>
  <si>
    <t>GS-1250K (Transportation)</t>
  </si>
  <si>
    <t>KDS</t>
  </si>
  <si>
    <t>LES</t>
  </si>
  <si>
    <t>Total</t>
  </si>
  <si>
    <t>Gas Light</t>
  </si>
  <si>
    <t>GS-1250K</t>
  </si>
  <si>
    <t>GS-11 M</t>
  </si>
  <si>
    <t xml:space="preserve"> </t>
  </si>
  <si>
    <t>Consumer Price Index (82-84)</t>
  </si>
  <si>
    <t>% Growth</t>
  </si>
  <si>
    <t>CPI Index</t>
  </si>
  <si>
    <t>CPI Notes</t>
  </si>
  <si>
    <t>Combined</t>
  </si>
  <si>
    <t>Combined - Act through July</t>
  </si>
  <si>
    <t>CPI Updated with August 2021 Forecast values</t>
  </si>
  <si>
    <t>Note: CPI is seasonally adjusted</t>
  </si>
  <si>
    <t>GS-11 M (Transportation)</t>
  </si>
  <si>
    <t>GS-25</t>
  </si>
  <si>
    <t>GS-25 Transportation</t>
  </si>
  <si>
    <t>Titan</t>
  </si>
  <si>
    <t>20220069-GU</t>
  </si>
  <si>
    <t>FCG 000962</t>
  </si>
  <si>
    <t>FCG 000963</t>
  </si>
  <si>
    <t>FCG 000964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</si>
</sst>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000"/>
    <numFmt numFmtId="165" formatCode="0.0"/>
    <numFmt numFmtId="166" formatCode="[$-409]mmm\-yy;@"/>
    <numFmt numFmtId="167" formatCode="_(* #,##0.000_);_(* \(#,##0.000\);_(* &quot;-&quot;??_);_(@_)"/>
    <numFmt numFmtId="168" formatCode="#,##0.000"/>
    <numFmt numFmtId="169" formatCode="0.00000000"/>
    <numFmt numFmtId="170" formatCode="0.0%"/>
    <numFmt numFmtId="171" formatCode="0.000"/>
  </numFmts>
  <fonts count="13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7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0" fontId="2" fillId="0" borderId="0"/>
  </cellStyleXfs>
  <cellXfs count="59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fill"/>
    </xf>
    <xf numFmtId="0" fontId="4" fillId="0" borderId="1" xfId="0" applyFont="1" applyBorder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3" fontId="4" fillId="0" borderId="0" xfId="0" applyNumberFormat="1" applyFont="1"/>
    <xf numFmtId="10" fontId="4" fillId="0" borderId="0" xfId="0" applyNumberFormat="1" applyFont="1"/>
    <xf numFmtId="164" fontId="4" fillId="0" borderId="0" xfId="0" applyNumberFormat="1" applyFont="1"/>
    <xf numFmtId="0" fontId="5" fillId="0" borderId="2" xfId="0" applyFont="1" applyBorder="1" applyAlignment="1">
      <alignment horizontal="center"/>
    </xf>
    <xf numFmtId="0" fontId="7" fillId="3" borderId="0" xfId="3" applyFill="1"/>
    <xf numFmtId="165" fontId="7" fillId="3" borderId="0" xfId="3" applyNumberFormat="1" applyFill="1"/>
    <xf numFmtId="0" fontId="8" fillId="0" borderId="0" xfId="3" applyFont="1"/>
    <xf numFmtId="165" fontId="7" fillId="0" borderId="0" xfId="3" applyNumberFormat="1"/>
    <xf numFmtId="0" fontId="7" fillId="0" borderId="0" xfId="3"/>
    <xf numFmtId="165" fontId="9" fillId="0" borderId="0" xfId="3" applyNumberFormat="1" applyFont="1" applyAlignment="1">
      <alignment horizontal="left"/>
    </xf>
    <xf numFmtId="0" fontId="9" fillId="0" borderId="0" xfId="3" applyFont="1"/>
    <xf numFmtId="0" fontId="9" fillId="0" borderId="0" xfId="3" applyFont="1" applyAlignment="1">
      <alignment horizontal="center"/>
    </xf>
    <xf numFmtId="165" fontId="9" fillId="0" borderId="1" xfId="3" applyNumberFormat="1" applyFont="1" applyBorder="1" applyAlignment="1">
      <alignment horizontal="center" wrapText="1"/>
    </xf>
    <xf numFmtId="0" fontId="9" fillId="0" borderId="1" xfId="3" applyFont="1" applyBorder="1" applyAlignment="1">
      <alignment horizontal="center" wrapText="1"/>
    </xf>
    <xf numFmtId="0" fontId="10" fillId="0" borderId="0" xfId="3" applyFont="1"/>
    <xf numFmtId="0" fontId="8" fillId="0" borderId="0" xfId="3" applyFont="1" applyAlignment="1">
      <alignment horizontal="center"/>
    </xf>
    <xf numFmtId="165" fontId="8" fillId="0" borderId="0" xfId="3" applyNumberFormat="1" applyFont="1" applyAlignment="1">
      <alignment horizontal="center"/>
    </xf>
    <xf numFmtId="3" fontId="8" fillId="0" borderId="0" xfId="3" applyNumberFormat="1" applyFont="1" applyAlignment="1">
      <alignment horizontal="center"/>
    </xf>
    <xf numFmtId="10" fontId="8" fillId="0" borderId="0" xfId="3" applyNumberFormat="1" applyFont="1" applyAlignment="1">
      <alignment horizontal="center"/>
    </xf>
    <xf numFmtId="164" fontId="8" fillId="0" borderId="0" xfId="3" applyNumberFormat="1" applyFont="1" applyAlignment="1">
      <alignment horizontal="center"/>
    </xf>
    <xf numFmtId="167" fontId="8" fillId="0" borderId="0" xfId="4" applyNumberFormat="1" applyFont="1"/>
    <xf numFmtId="168" fontId="8" fillId="0" borderId="0" xfId="3" applyNumberFormat="1" applyFont="1"/>
    <xf numFmtId="169" fontId="8" fillId="0" borderId="0" xfId="3" applyNumberFormat="1" applyFont="1"/>
    <xf numFmtId="10" fontId="8" fillId="0" borderId="0" xfId="5" applyNumberFormat="1" applyFont="1"/>
    <xf numFmtId="170" fontId="8" fillId="0" borderId="0" xfId="5" applyNumberFormat="1" applyFont="1"/>
    <xf numFmtId="170" fontId="12" fillId="0" borderId="0" xfId="5" applyNumberFormat="1" applyFont="1"/>
    <xf numFmtId="171" fontId="8" fillId="0" borderId="0" xfId="3" applyNumberFormat="1" applyFont="1" applyAlignment="1">
      <alignment horizontal="center"/>
    </xf>
    <xf numFmtId="0" fontId="8" fillId="0" borderId="0" xfId="3" applyFont="1" applyAlignment="1">
      <alignment horizontal="left"/>
    </xf>
    <xf numFmtId="165" fontId="8" fillId="0" borderId="0" xfId="3" applyNumberFormat="1" applyFont="1"/>
    <xf numFmtId="0" fontId="2" fillId="0" borderId="0" xfId="6"/>
    <xf numFmtId="0" fontId="2" fillId="0" borderId="0" xfId="6" applyAlignment="1">
      <alignment horizontal="center"/>
    </xf>
    <xf numFmtId="0" fontId="2" fillId="0" borderId="3" xfId="6" applyBorder="1" applyAlignment="1">
      <alignment horizontal="center"/>
    </xf>
    <xf numFmtId="166" fontId="2" fillId="0" borderId="0" xfId="6" applyNumberFormat="1"/>
    <xf numFmtId="166" fontId="2" fillId="0" borderId="3" xfId="6" applyNumberFormat="1" applyBorder="1"/>
    <xf numFmtId="3" fontId="2" fillId="0" borderId="0" xfId="6" applyNumberFormat="1"/>
    <xf numFmtId="3" fontId="2" fillId="0" borderId="3" xfId="6" applyNumberFormat="1" applyBorder="1"/>
    <xf numFmtId="43" fontId="6" fillId="2" borderId="0" xfId="7" applyNumberFormat="1" applyFont="1" applyFill="1"/>
    <xf numFmtId="3" fontId="4" fillId="0" borderId="0" xfId="0" applyNumberFormat="1" applyFont="1" applyFill="1" applyAlignment="1">
      <alignment horizontal="right"/>
    </xf>
    <xf numFmtId="10" fontId="4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3" fontId="4" fillId="0" borderId="0" xfId="0" applyNumberFormat="1" applyFont="1" applyFill="1"/>
    <xf numFmtId="10" fontId="4" fillId="0" borderId="0" xfId="0" applyNumberFormat="1" applyFont="1" applyFill="1"/>
    <xf numFmtId="164" fontId="4" fillId="0" borderId="0" xfId="0" applyNumberFormat="1" applyFont="1" applyFill="1"/>
    <xf numFmtId="165" fontId="8" fillId="0" borderId="0" xfId="3" applyNumberFormat="1" applyFont="1" applyFill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6" applyFont="1"/>
  </cellXfs>
  <cellStyles count="8">
    <cellStyle name="Comma 2" xfId="2" xr:uid="{70A35419-5827-4A8F-8663-C06578D9D05C}"/>
    <cellStyle name="Comma 3" xfId="4" xr:uid="{6A2AF735-2DFD-4D18-B911-70853F9A87A9}"/>
    <cellStyle name="Normal" xfId="0" builtinId="0"/>
    <cellStyle name="Normal 2" xfId="1" xr:uid="{0F6BD047-CBB5-443C-A695-08DD0270525C}"/>
    <cellStyle name="Normal 2 2" xfId="7" xr:uid="{E4187534-CFD5-469F-B18C-A6B42B396DE1}"/>
    <cellStyle name="Normal 3" xfId="3" xr:uid="{21ED15C2-4A12-43EF-90A3-FC69ECB960B3}"/>
    <cellStyle name="Normal 4" xfId="6" xr:uid="{8A6C1527-1E6C-4F60-A566-DBE69DB9B299}"/>
    <cellStyle name="Percent 2" xfId="5" xr:uid="{32E55B08-6967-4E66-8EA1-43D1A326CB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ktmgmt.nee.com/206/DataRequests/15439/Library/Test/MF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9"/>
      <sheetName val="B-10"/>
      <sheetName val="B-11"/>
      <sheetName val="B-12"/>
      <sheetName val="B-13 1of2"/>
      <sheetName val="B-13 2of2"/>
      <sheetName val="B-14"/>
      <sheetName val="B-15"/>
      <sheetName val="B-16"/>
      <sheetName val="B-17 1of4"/>
      <sheetName val="B-17 2of4"/>
      <sheetName val="B-17 3of4"/>
      <sheetName val="B-17 4of4"/>
      <sheetName val="B-18 1of3"/>
      <sheetName val="B-18 2of3"/>
      <sheetName val="B-18 3of3"/>
      <sheetName val="C-1"/>
      <sheetName val="C-2 1of2"/>
      <sheetName val="C-2 2of2"/>
      <sheetName val="C-3"/>
      <sheetName val="C-4"/>
      <sheetName val="C-5 1of2"/>
      <sheetName val="C-5 2of2"/>
      <sheetName val="C-6"/>
      <sheetName val="C-7"/>
      <sheetName val="C-8 1of2"/>
      <sheetName val="C-8 2of2"/>
      <sheetName val="C-9 1of2"/>
      <sheetName val="C-9 2of2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 1of2"/>
      <sheetName val="C-25 2of2"/>
      <sheetName val="C-26"/>
      <sheetName val="C-27"/>
      <sheetName val="C-28"/>
      <sheetName val="C-29"/>
      <sheetName val="C-30 1of2"/>
      <sheetName val="C-30 2of2"/>
      <sheetName val="C-31"/>
      <sheetName val="C-32"/>
      <sheetName val="C-33"/>
      <sheetName val="C-34"/>
      <sheetName val="C-35"/>
      <sheetName val="C-36"/>
      <sheetName val="C-37"/>
      <sheetName val="C-38"/>
      <sheetName val="D-1 1of2"/>
      <sheetName val="D-1 2of2"/>
      <sheetName val="D-2 1of2"/>
      <sheetName val="D-2 2of2"/>
      <sheetName val="D-3"/>
      <sheetName val="D-4"/>
      <sheetName val="D-5"/>
      <sheetName val="D-6"/>
      <sheetName val="D-7"/>
      <sheetName val="D-8"/>
      <sheetName val="D-9"/>
      <sheetName val="D-10"/>
      <sheetName val="D-11 1of3"/>
      <sheetName val="D-11 2of3"/>
      <sheetName val="D11 3of3"/>
      <sheetName val="D-12"/>
      <sheetName val="E-1 1of3"/>
      <sheetName val="E-1 2of3"/>
      <sheetName val="E-1 3of3"/>
      <sheetName val="E-2"/>
      <sheetName val="E-3 1of6"/>
      <sheetName val="E-3 2of6"/>
      <sheetName val="E-3 3of6"/>
      <sheetName val="E-3 4of6"/>
      <sheetName val="E-3 5of6"/>
      <sheetName val="E-3 6of6"/>
      <sheetName val="E-4"/>
      <sheetName val="E-5 1of4"/>
      <sheetName val="E-5 2of4"/>
      <sheetName val="E-5 3of4"/>
      <sheetName val="E-5 4of4"/>
      <sheetName val="E-6 1of5"/>
      <sheetName val="E-6 2of5"/>
      <sheetName val="E-6 3of5"/>
      <sheetName val="E-6 4of5"/>
      <sheetName val="E-6 5of5"/>
      <sheetName val="E-7"/>
      <sheetName val="E-8"/>
      <sheetName val="E-9"/>
      <sheetName val="F-1"/>
      <sheetName val="F-2 1of2"/>
      <sheetName val="F-2 2of2"/>
      <sheetName val="F-3"/>
      <sheetName val="F-4"/>
      <sheetName val="F-5 1of2"/>
      <sheetName val="F-5 2of2"/>
      <sheetName val="F-6"/>
      <sheetName val="F-7"/>
      <sheetName val="F-8"/>
      <sheetName val="F-9"/>
      <sheetName val="F-10"/>
      <sheetName val="G1-1"/>
      <sheetName val="G1-2"/>
      <sheetName val="G1-3"/>
      <sheetName val="G1-4"/>
      <sheetName val="G1-5"/>
      <sheetName val="G1-6"/>
      <sheetName val="G1-7"/>
      <sheetName val="G1-8"/>
      <sheetName val="G1-9"/>
      <sheetName val="G1-10"/>
      <sheetName val="G1-11"/>
      <sheetName val="G1-12"/>
      <sheetName val="G1-13"/>
      <sheetName val="G1-14"/>
      <sheetName val="G1-15"/>
      <sheetName val="G1-16a"/>
      <sheetName val="G1-16b"/>
      <sheetName val="G1-16c"/>
      <sheetName val="G1-16d"/>
      <sheetName val="G1-17"/>
      <sheetName val="G1-18"/>
      <sheetName val="G1-19a"/>
      <sheetName val="G1-19b"/>
      <sheetName val="G1-19c"/>
      <sheetName val="G1-19d"/>
      <sheetName val="G1-20"/>
      <sheetName val="G1-21"/>
      <sheetName val="G1-22"/>
      <sheetName val="G1-23"/>
      <sheetName val="G1-24"/>
      <sheetName val="G1-25"/>
      <sheetName val="G1-26"/>
      <sheetName val="G1-27"/>
      <sheetName val="G1-28"/>
      <sheetName val="G2-1"/>
      <sheetName val="G2-2"/>
      <sheetName val="G2-3"/>
      <sheetName val="G2-4"/>
      <sheetName val="G2-5"/>
      <sheetName val="G2-6"/>
      <sheetName val="G2-7"/>
      <sheetName val="G2-8"/>
      <sheetName val="G2-9"/>
      <sheetName val="G2-10"/>
      <sheetName val="G2-11"/>
      <sheetName val="G2-12"/>
      <sheetName val="G2-13"/>
      <sheetName val="G2-14"/>
      <sheetName val="G2-15"/>
      <sheetName val="G2-16"/>
      <sheetName val="G2-17"/>
      <sheetName val="G2-18"/>
      <sheetName val="G2-19"/>
      <sheetName val="G2-20"/>
      <sheetName val="G2-21"/>
      <sheetName val="G2-22"/>
      <sheetName val="G2-23"/>
      <sheetName val="G2-24"/>
      <sheetName val="G2-25"/>
      <sheetName val="G2-26"/>
      <sheetName val="G2-27"/>
      <sheetName val="G2-28"/>
      <sheetName val="G2-29"/>
      <sheetName val="G2-30"/>
      <sheetName val="G2-31"/>
      <sheetName val="G3-1"/>
      <sheetName val="G3-2"/>
      <sheetName val="G3-3"/>
      <sheetName val="G3-4"/>
      <sheetName val="G3-5"/>
      <sheetName val="G3-6"/>
      <sheetName val="G3-7"/>
      <sheetName val="G3-8"/>
      <sheetName val="G3-9"/>
      <sheetName val="G3-10"/>
      <sheetName val="G3-11"/>
      <sheetName val="G4"/>
      <sheetName val="G5"/>
      <sheetName val="G6 1of3"/>
      <sheetName val="G6 2of3"/>
      <sheetName val="G6 3of3"/>
      <sheetName val="G7 1of2"/>
      <sheetName val="G7 2of2"/>
      <sheetName val="H-1 1of6"/>
      <sheetName val="H-1 2of6"/>
      <sheetName val="H-1 3of6"/>
      <sheetName val="H-1 4of6"/>
      <sheetName val="H-1 5of6"/>
      <sheetName val="H-1 6of6"/>
      <sheetName val="H-2 1of6"/>
      <sheetName val="H-2 2of6"/>
      <sheetName val="H-2 3of6"/>
      <sheetName val="H-2 4of6"/>
      <sheetName val="H-2 5of6"/>
      <sheetName val="H-2 6of6"/>
      <sheetName val="H-3 1of5"/>
      <sheetName val="H-3 2of5"/>
      <sheetName val="H-3 3of5"/>
      <sheetName val="H-3 4of5"/>
      <sheetName val="H-3 5of5"/>
      <sheetName val="I-1"/>
      <sheetName val="I-2"/>
      <sheetName val="I-3 1of3"/>
      <sheetName val="I-3 2of3"/>
      <sheetName val="I-3 3of3"/>
      <sheetName val="I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9">
    <pageSetUpPr fitToPage="1"/>
  </sheetPr>
  <dimension ref="A1:J43"/>
  <sheetViews>
    <sheetView showGridLines="0" showOutlineSymbols="0" zoomScale="70" zoomScaleNormal="70" workbookViewId="0">
      <pane xSplit="1" ySplit="8" topLeftCell="B9" activePane="bottomRight" state="frozen"/>
      <selection pane="topRight" activeCell="B1" sqref="B1"/>
      <selection pane="bottomLeft" activeCell="A15" sqref="A15"/>
      <selection pane="bottomRight" sqref="A1:A2"/>
    </sheetView>
  </sheetViews>
  <sheetFormatPr defaultColWidth="15.6640625" defaultRowHeight="15" x14ac:dyDescent="0.2"/>
  <cols>
    <col min="1" max="1" width="10.109375" style="1" customWidth="1"/>
    <col min="2" max="3" width="15.21875" style="1" customWidth="1"/>
    <col min="4" max="4" width="16.21875" style="1" customWidth="1"/>
    <col min="5" max="6" width="15.21875" style="1" customWidth="1"/>
    <col min="7" max="7" width="16.21875" style="1" customWidth="1"/>
    <col min="8" max="8" width="19" style="1" customWidth="1"/>
    <col min="9" max="9" width="15.6640625" style="1" customWidth="1"/>
    <col min="10" max="16384" width="15.6640625" style="1"/>
  </cols>
  <sheetData>
    <row r="1" spans="1:10" x14ac:dyDescent="0.2">
      <c r="A1" s="1" t="s">
        <v>43</v>
      </c>
    </row>
    <row r="2" spans="1:10" x14ac:dyDescent="0.2">
      <c r="A2" s="1" t="s">
        <v>42</v>
      </c>
    </row>
    <row r="3" spans="1:10" ht="15.75" thickBot="1" x14ac:dyDescent="0.25">
      <c r="A3" s="3"/>
      <c r="B3" s="3"/>
      <c r="C3" s="3"/>
      <c r="D3" s="3"/>
      <c r="E3" s="3"/>
      <c r="F3" s="3"/>
      <c r="G3" s="3"/>
      <c r="H3" s="3"/>
    </row>
    <row r="5" spans="1:10" x14ac:dyDescent="0.2">
      <c r="B5" s="57" t="s">
        <v>0</v>
      </c>
      <c r="C5" s="57"/>
      <c r="D5" s="57"/>
      <c r="E5" s="57" t="s">
        <v>1</v>
      </c>
      <c r="F5" s="57"/>
      <c r="G5" s="57"/>
      <c r="H5" s="15" t="s">
        <v>9</v>
      </c>
    </row>
    <row r="6" spans="1:10" x14ac:dyDescent="0.2">
      <c r="D6" s="4" t="s">
        <v>2</v>
      </c>
      <c r="G6" s="4" t="s">
        <v>3</v>
      </c>
      <c r="H6" s="4" t="s">
        <v>8</v>
      </c>
      <c r="I6" s="4"/>
    </row>
    <row r="7" spans="1:10" x14ac:dyDescent="0.2">
      <c r="A7" s="4" t="s">
        <v>4</v>
      </c>
      <c r="B7" s="4" t="s">
        <v>5</v>
      </c>
      <c r="C7" s="4" t="s">
        <v>6</v>
      </c>
      <c r="D7" s="4" t="s">
        <v>7</v>
      </c>
      <c r="E7" s="4" t="s">
        <v>5</v>
      </c>
      <c r="F7" s="4" t="s">
        <v>6</v>
      </c>
      <c r="G7" s="4" t="s">
        <v>7</v>
      </c>
      <c r="H7" s="4" t="s">
        <v>7</v>
      </c>
    </row>
    <row r="8" spans="1:10" ht="15.75" thickBot="1" x14ac:dyDescent="0.25">
      <c r="A8" s="5"/>
      <c r="B8" s="5"/>
      <c r="C8" s="5"/>
      <c r="D8" s="5"/>
      <c r="E8" s="5"/>
      <c r="F8" s="5"/>
      <c r="G8" s="5"/>
      <c r="H8" s="3"/>
    </row>
    <row r="9" spans="1:10" x14ac:dyDescent="0.2">
      <c r="B9" s="6"/>
      <c r="C9" s="7"/>
      <c r="D9" s="8"/>
      <c r="E9" s="7"/>
      <c r="F9" s="7"/>
      <c r="G9" s="8"/>
      <c r="H9" s="7"/>
    </row>
    <row r="10" spans="1:10" x14ac:dyDescent="0.2">
      <c r="A10" s="9">
        <v>2016</v>
      </c>
      <c r="B10" s="49">
        <f>+customers!M31</f>
        <v>107558.41666666667</v>
      </c>
      <c r="C10" s="50"/>
      <c r="D10" s="51">
        <v>1</v>
      </c>
      <c r="E10" s="52">
        <f>+CPI!B36</f>
        <v>240.00633329999999</v>
      </c>
      <c r="F10" s="10"/>
      <c r="G10" s="8">
        <v>1</v>
      </c>
      <c r="H10" s="8">
        <f>(D10*G10)</f>
        <v>1</v>
      </c>
      <c r="J10" s="14"/>
    </row>
    <row r="11" spans="1:10" x14ac:dyDescent="0.2">
      <c r="B11" s="49"/>
      <c r="C11" s="50"/>
      <c r="D11" s="51"/>
      <c r="E11" s="52"/>
      <c r="F11" s="7"/>
      <c r="G11" s="8"/>
      <c r="H11" s="8"/>
    </row>
    <row r="12" spans="1:10" x14ac:dyDescent="0.2">
      <c r="A12" s="9">
        <v>2017</v>
      </c>
      <c r="B12" s="49">
        <f>+customers!Y31</f>
        <v>108585.58333333333</v>
      </c>
      <c r="C12" s="50">
        <f>(B12-B10)/B10</f>
        <v>9.5498492679558494E-3</v>
      </c>
      <c r="D12" s="51">
        <f>(D10*C12)+D10</f>
        <v>1.0095498492679558</v>
      </c>
      <c r="E12" s="52">
        <f>+CPI!B37</f>
        <v>245.13550000000001</v>
      </c>
      <c r="F12" s="10">
        <f>(E12-E10)/E10</f>
        <v>2.1370963963641427E-2</v>
      </c>
      <c r="G12" s="8">
        <f>(G10*F12)+G10</f>
        <v>1.0213709639636415</v>
      </c>
      <c r="H12" s="8">
        <f>(D12*G12)</f>
        <v>1.0311249027161609</v>
      </c>
      <c r="J12" s="14"/>
    </row>
    <row r="13" spans="1:10" x14ac:dyDescent="0.2">
      <c r="B13" s="49"/>
      <c r="C13" s="50"/>
      <c r="D13" s="51"/>
      <c r="E13" s="52"/>
      <c r="F13" s="7"/>
      <c r="G13" s="8"/>
      <c r="H13" s="8"/>
    </row>
    <row r="14" spans="1:10" x14ac:dyDescent="0.2">
      <c r="A14" s="9">
        <v>2018</v>
      </c>
      <c r="B14" s="49">
        <f>+customers!AK31</f>
        <v>109701.5</v>
      </c>
      <c r="C14" s="50">
        <f>(B14-B12)/B12</f>
        <v>1.0276840004082846E-2</v>
      </c>
      <c r="D14" s="51">
        <f>(D12*C14)+D12</f>
        <v>1.0199248315450284</v>
      </c>
      <c r="E14" s="52">
        <f>+CPI!B38</f>
        <v>251.10233333333301</v>
      </c>
      <c r="F14" s="10">
        <f>(E14-E12)/E12</f>
        <v>2.4340959727713853E-2</v>
      </c>
      <c r="G14" s="8">
        <f>(G12*F14)+G12</f>
        <v>1.0462321134645367</v>
      </c>
      <c r="H14" s="8">
        <f>(D14*G14)</f>
        <v>1.0670781120823167</v>
      </c>
      <c r="J14" s="14"/>
    </row>
    <row r="15" spans="1:10" x14ac:dyDescent="0.2">
      <c r="B15" s="49"/>
      <c r="C15" s="50"/>
      <c r="D15" s="51"/>
      <c r="E15" s="52"/>
      <c r="F15" s="7"/>
      <c r="G15" s="8"/>
      <c r="H15" s="8"/>
    </row>
    <row r="16" spans="1:10" x14ac:dyDescent="0.2">
      <c r="A16" s="9">
        <v>2019</v>
      </c>
      <c r="B16" s="49">
        <f>+customers!AW31</f>
        <v>111216.75</v>
      </c>
      <c r="C16" s="50">
        <f>(B16-B14)/B14</f>
        <v>1.3812482053572649E-2</v>
      </c>
      <c r="D16" s="51">
        <f>(D14*C16)+D14</f>
        <v>1.0340125249767373</v>
      </c>
      <c r="E16" s="52">
        <f>+CPI!B39</f>
        <v>255.65258333333301</v>
      </c>
      <c r="F16" s="10">
        <f>(E16-E14)/E14</f>
        <v>1.8121098038382803E-2</v>
      </c>
      <c r="G16" s="8">
        <f>(G14*F16)+G14</f>
        <v>1.065190988163532</v>
      </c>
      <c r="H16" s="8">
        <f>(D16*G16)</f>
        <v>1.1014208232534397</v>
      </c>
      <c r="J16" s="14"/>
    </row>
    <row r="17" spans="1:10" x14ac:dyDescent="0.2">
      <c r="A17" s="9"/>
      <c r="B17" s="49"/>
      <c r="C17" s="50"/>
      <c r="D17" s="51"/>
      <c r="E17" s="52"/>
      <c r="F17" s="7"/>
      <c r="G17" s="7"/>
      <c r="H17" s="8"/>
    </row>
    <row r="18" spans="1:10" x14ac:dyDescent="0.2">
      <c r="A18" s="9">
        <v>2020</v>
      </c>
      <c r="B18" s="49">
        <f>+customers!BI31</f>
        <v>113618.3125</v>
      </c>
      <c r="C18" s="50">
        <f>(B18-B16)/B16</f>
        <v>2.1593532449024091E-2</v>
      </c>
      <c r="D18" s="51">
        <f>(D16*C18)+D16</f>
        <v>1.0563405079875199</v>
      </c>
      <c r="E18" s="52">
        <f>+CPI!B40</f>
        <v>258.844083333333</v>
      </c>
      <c r="F18" s="10">
        <f>(E18-E16)/E16</f>
        <v>1.2483738511019655E-2</v>
      </c>
      <c r="G18" s="8">
        <f>(G16*F18)+G16</f>
        <v>1.0784885539240601</v>
      </c>
      <c r="H18" s="8">
        <f>(D18*G18)</f>
        <v>1.1392511469108673</v>
      </c>
      <c r="J18" s="14"/>
    </row>
    <row r="19" spans="1:10" x14ac:dyDescent="0.2">
      <c r="A19" s="9"/>
      <c r="B19" s="53"/>
      <c r="C19" s="54"/>
      <c r="D19" s="55"/>
      <c r="E19" s="52"/>
      <c r="H19" s="14"/>
    </row>
    <row r="20" spans="1:10" x14ac:dyDescent="0.2">
      <c r="A20" s="9">
        <v>2021</v>
      </c>
      <c r="B20" s="53">
        <f>+customers!BU31</f>
        <v>115641.83333333333</v>
      </c>
      <c r="C20" s="50">
        <f>(B20-B18)/B18</f>
        <v>1.7809812422036532E-2</v>
      </c>
      <c r="D20" s="51">
        <f>(D18*C20)+D18</f>
        <v>1.0751537342885764</v>
      </c>
      <c r="E20" s="52">
        <f>+CPI!B41</f>
        <v>269.721957057027</v>
      </c>
      <c r="F20" s="10">
        <f>(E20-E18)/E18</f>
        <v>4.2024811166673406E-2</v>
      </c>
      <c r="G20" s="8">
        <f>(G18*F20)+G18</f>
        <v>1.1238118317481374</v>
      </c>
      <c r="H20" s="8">
        <f>(D20*G20)</f>
        <v>1.2082704875416952</v>
      </c>
      <c r="J20" s="14"/>
    </row>
    <row r="21" spans="1:10" x14ac:dyDescent="0.2">
      <c r="A21" s="9"/>
      <c r="B21" s="53"/>
      <c r="C21" s="54"/>
      <c r="D21" s="55"/>
      <c r="E21" s="52"/>
      <c r="H21" s="14"/>
    </row>
    <row r="22" spans="1:10" x14ac:dyDescent="0.2">
      <c r="B22" s="12"/>
      <c r="C22" s="13"/>
      <c r="D22" s="14"/>
      <c r="E22" s="11"/>
      <c r="H22" s="14"/>
    </row>
    <row r="23" spans="1:10" x14ac:dyDescent="0.2">
      <c r="B23" s="12"/>
      <c r="C23" s="13"/>
    </row>
    <row r="24" spans="1:10" x14ac:dyDescent="0.2">
      <c r="B24" s="12"/>
      <c r="C24" s="13"/>
    </row>
    <row r="25" spans="1:10" x14ac:dyDescent="0.2">
      <c r="B25" s="12"/>
      <c r="C25" s="13"/>
    </row>
    <row r="26" spans="1:10" x14ac:dyDescent="0.2">
      <c r="B26" s="12"/>
      <c r="C26" s="13"/>
    </row>
    <row r="27" spans="1:10" x14ac:dyDescent="0.2">
      <c r="B27" s="12"/>
    </row>
    <row r="28" spans="1:10" x14ac:dyDescent="0.2">
      <c r="B28" s="12"/>
    </row>
    <row r="29" spans="1:10" x14ac:dyDescent="0.2">
      <c r="B29" s="12"/>
    </row>
    <row r="30" spans="1:10" x14ac:dyDescent="0.2">
      <c r="B30" s="12"/>
    </row>
    <row r="31" spans="1:10" x14ac:dyDescent="0.2">
      <c r="B31" s="12"/>
    </row>
    <row r="32" spans="1:10" x14ac:dyDescent="0.2">
      <c r="B32" s="12"/>
    </row>
    <row r="43" spans="1:8" ht="15.75" thickBot="1" x14ac:dyDescent="0.25">
      <c r="A43" s="2"/>
      <c r="B43" s="2"/>
      <c r="C43" s="2"/>
      <c r="D43" s="2"/>
      <c r="E43" s="2"/>
      <c r="F43" s="2"/>
      <c r="G43" s="2"/>
      <c r="H43" s="2"/>
    </row>
  </sheetData>
  <mergeCells count="2">
    <mergeCell ref="B5:D5"/>
    <mergeCell ref="E5:G5"/>
  </mergeCells>
  <printOptions horizontalCentered="1"/>
  <pageMargins left="0.5" right="0.5" top="0.5" bottom="0.5" header="0" footer="0"/>
  <pageSetup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E8F60-77D9-4AD9-8F5C-A1375DB0A505}">
  <dimension ref="A1:BU31"/>
  <sheetViews>
    <sheetView workbookViewId="0">
      <pane xSplit="1" ySplit="4" topLeftCell="B5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5" x14ac:dyDescent="0.25"/>
  <cols>
    <col min="1" max="1" width="19" style="41" bestFit="1" customWidth="1"/>
    <col min="2" max="12" width="5.88671875" style="41" bestFit="1" customWidth="1"/>
    <col min="13" max="13" width="9" style="41" bestFit="1" customWidth="1"/>
    <col min="14" max="24" width="5.88671875" style="41" bestFit="1" customWidth="1"/>
    <col min="25" max="25" width="9" style="41" bestFit="1" customWidth="1"/>
    <col min="26" max="36" width="5.88671875" style="41" bestFit="1" customWidth="1"/>
    <col min="37" max="37" width="9" style="41" bestFit="1" customWidth="1"/>
    <col min="38" max="48" width="5.88671875" style="41" bestFit="1" customWidth="1"/>
    <col min="49" max="49" width="9" style="41" bestFit="1" customWidth="1"/>
    <col min="50" max="60" width="5.88671875" style="41" bestFit="1" customWidth="1"/>
    <col min="61" max="61" width="9" style="41" bestFit="1" customWidth="1"/>
    <col min="62" max="72" width="5.88671875" style="41" bestFit="1" customWidth="1"/>
    <col min="73" max="73" width="9" style="41" bestFit="1" customWidth="1"/>
    <col min="74" max="16384" width="8.88671875" style="41"/>
  </cols>
  <sheetData>
    <row r="1" spans="1:73" x14ac:dyDescent="0.25">
      <c r="A1" s="58" t="s">
        <v>44</v>
      </c>
    </row>
    <row r="2" spans="1:73" x14ac:dyDescent="0.25">
      <c r="A2" s="41" t="s">
        <v>42</v>
      </c>
    </row>
    <row r="3" spans="1:73" x14ac:dyDescent="0.25">
      <c r="B3" s="42" t="s">
        <v>10</v>
      </c>
      <c r="C3" s="42" t="s">
        <v>10</v>
      </c>
      <c r="D3" s="42" t="s">
        <v>10</v>
      </c>
      <c r="E3" s="42" t="s">
        <v>10</v>
      </c>
      <c r="F3" s="42" t="s">
        <v>10</v>
      </c>
      <c r="G3" s="42" t="s">
        <v>10</v>
      </c>
      <c r="H3" s="42" t="s">
        <v>10</v>
      </c>
      <c r="I3" s="42" t="s">
        <v>10</v>
      </c>
      <c r="J3" s="42" t="s">
        <v>10</v>
      </c>
      <c r="K3" s="42" t="s">
        <v>10</v>
      </c>
      <c r="L3" s="42" t="s">
        <v>10</v>
      </c>
      <c r="M3" s="42" t="s">
        <v>10</v>
      </c>
      <c r="N3" s="42" t="s">
        <v>10</v>
      </c>
      <c r="O3" s="42" t="s">
        <v>10</v>
      </c>
      <c r="P3" s="42" t="s">
        <v>10</v>
      </c>
      <c r="Q3" s="42" t="s">
        <v>10</v>
      </c>
      <c r="R3" s="42" t="s">
        <v>10</v>
      </c>
      <c r="S3" s="42" t="s">
        <v>10</v>
      </c>
      <c r="T3" s="42" t="s">
        <v>10</v>
      </c>
      <c r="U3" s="42" t="s">
        <v>10</v>
      </c>
      <c r="V3" s="42" t="s">
        <v>10</v>
      </c>
      <c r="W3" s="42" t="s">
        <v>10</v>
      </c>
      <c r="X3" s="42" t="s">
        <v>10</v>
      </c>
      <c r="Y3" s="42" t="s">
        <v>10</v>
      </c>
      <c r="Z3" s="42" t="s">
        <v>10</v>
      </c>
      <c r="AA3" s="42" t="s">
        <v>10</v>
      </c>
      <c r="AB3" s="42" t="s">
        <v>10</v>
      </c>
      <c r="AC3" s="42" t="s">
        <v>10</v>
      </c>
      <c r="AD3" s="42" t="s">
        <v>10</v>
      </c>
      <c r="AE3" s="42" t="s">
        <v>10</v>
      </c>
      <c r="AF3" s="42" t="s">
        <v>10</v>
      </c>
      <c r="AG3" s="42" t="s">
        <v>10</v>
      </c>
      <c r="AH3" s="42" t="s">
        <v>10</v>
      </c>
      <c r="AI3" s="42" t="s">
        <v>10</v>
      </c>
      <c r="AJ3" s="42" t="s">
        <v>10</v>
      </c>
      <c r="AK3" s="42" t="s">
        <v>10</v>
      </c>
      <c r="AL3" s="42" t="s">
        <v>10</v>
      </c>
      <c r="AM3" s="42" t="s">
        <v>10</v>
      </c>
      <c r="AN3" s="42" t="s">
        <v>10</v>
      </c>
      <c r="AO3" s="42" t="s">
        <v>10</v>
      </c>
      <c r="AP3" s="42" t="s">
        <v>10</v>
      </c>
      <c r="AQ3" s="42" t="s">
        <v>10</v>
      </c>
      <c r="AR3" s="42" t="s">
        <v>10</v>
      </c>
      <c r="AS3" s="42" t="s">
        <v>10</v>
      </c>
      <c r="AT3" s="42" t="s">
        <v>10</v>
      </c>
      <c r="AU3" s="42" t="s">
        <v>10</v>
      </c>
      <c r="AV3" s="42" t="s">
        <v>10</v>
      </c>
      <c r="AW3" s="42" t="s">
        <v>10</v>
      </c>
      <c r="AX3" s="42" t="s">
        <v>10</v>
      </c>
      <c r="AY3" s="42" t="s">
        <v>10</v>
      </c>
      <c r="AZ3" s="42" t="s">
        <v>10</v>
      </c>
      <c r="BA3" s="42" t="s">
        <v>10</v>
      </c>
      <c r="BB3" s="42" t="s">
        <v>10</v>
      </c>
      <c r="BC3" s="42" t="s">
        <v>10</v>
      </c>
      <c r="BD3" s="42" t="s">
        <v>10</v>
      </c>
      <c r="BE3" s="42" t="s">
        <v>10</v>
      </c>
      <c r="BF3" s="42" t="s">
        <v>10</v>
      </c>
      <c r="BG3" s="42" t="s">
        <v>10</v>
      </c>
      <c r="BH3" s="42" t="s">
        <v>10</v>
      </c>
      <c r="BI3" s="42" t="s">
        <v>10</v>
      </c>
      <c r="BJ3" s="42" t="s">
        <v>10</v>
      </c>
      <c r="BK3" s="42" t="s">
        <v>10</v>
      </c>
      <c r="BL3" s="42" t="s">
        <v>10</v>
      </c>
      <c r="BM3" s="42" t="s">
        <v>10</v>
      </c>
      <c r="BN3" s="42" t="s">
        <v>10</v>
      </c>
      <c r="BO3" s="42" t="s">
        <v>10</v>
      </c>
      <c r="BP3" s="42" t="s">
        <v>10</v>
      </c>
      <c r="BQ3" s="42" t="s">
        <v>10</v>
      </c>
      <c r="BR3" s="42" t="s">
        <v>10</v>
      </c>
      <c r="BS3" s="42" t="s">
        <v>10</v>
      </c>
      <c r="BT3" s="42" t="s">
        <v>10</v>
      </c>
      <c r="BU3" s="43" t="s">
        <v>10</v>
      </c>
    </row>
    <row r="4" spans="1:73" x14ac:dyDescent="0.25">
      <c r="B4" s="44">
        <v>42370</v>
      </c>
      <c r="C4" s="44">
        <v>42401</v>
      </c>
      <c r="D4" s="44">
        <v>42430</v>
      </c>
      <c r="E4" s="44">
        <v>42461</v>
      </c>
      <c r="F4" s="44">
        <v>42491</v>
      </c>
      <c r="G4" s="44">
        <v>42522</v>
      </c>
      <c r="H4" s="44">
        <v>42552</v>
      </c>
      <c r="I4" s="44">
        <v>42583</v>
      </c>
      <c r="J4" s="44">
        <v>42614</v>
      </c>
      <c r="K4" s="44">
        <v>42644</v>
      </c>
      <c r="L4" s="44">
        <v>42675</v>
      </c>
      <c r="M4" s="44">
        <v>42705</v>
      </c>
      <c r="N4" s="44">
        <v>42736</v>
      </c>
      <c r="O4" s="44">
        <v>42767</v>
      </c>
      <c r="P4" s="44">
        <v>42795</v>
      </c>
      <c r="Q4" s="44">
        <v>42826</v>
      </c>
      <c r="R4" s="44">
        <v>42856</v>
      </c>
      <c r="S4" s="44">
        <v>42887</v>
      </c>
      <c r="T4" s="44">
        <v>42917</v>
      </c>
      <c r="U4" s="44">
        <v>42948</v>
      </c>
      <c r="V4" s="44">
        <v>42979</v>
      </c>
      <c r="W4" s="44">
        <v>43009</v>
      </c>
      <c r="X4" s="44">
        <v>43040</v>
      </c>
      <c r="Y4" s="44">
        <v>43070</v>
      </c>
      <c r="Z4" s="44">
        <v>43101</v>
      </c>
      <c r="AA4" s="44">
        <v>43132</v>
      </c>
      <c r="AB4" s="44">
        <v>43160</v>
      </c>
      <c r="AC4" s="44">
        <v>43191</v>
      </c>
      <c r="AD4" s="44">
        <v>43221</v>
      </c>
      <c r="AE4" s="44">
        <v>43252</v>
      </c>
      <c r="AF4" s="44">
        <v>43282</v>
      </c>
      <c r="AG4" s="44">
        <v>43313</v>
      </c>
      <c r="AH4" s="44">
        <v>43344</v>
      </c>
      <c r="AI4" s="44">
        <v>43374</v>
      </c>
      <c r="AJ4" s="44">
        <v>43405</v>
      </c>
      <c r="AK4" s="44">
        <v>43435</v>
      </c>
      <c r="AL4" s="44">
        <v>43466</v>
      </c>
      <c r="AM4" s="44">
        <v>43497</v>
      </c>
      <c r="AN4" s="44">
        <v>43525</v>
      </c>
      <c r="AO4" s="44">
        <v>43556</v>
      </c>
      <c r="AP4" s="44">
        <v>43586</v>
      </c>
      <c r="AQ4" s="44">
        <v>43617</v>
      </c>
      <c r="AR4" s="44">
        <v>43647</v>
      </c>
      <c r="AS4" s="44">
        <v>43678</v>
      </c>
      <c r="AT4" s="44">
        <v>43709</v>
      </c>
      <c r="AU4" s="44">
        <v>43739</v>
      </c>
      <c r="AV4" s="44">
        <v>43770</v>
      </c>
      <c r="AW4" s="44">
        <v>43800</v>
      </c>
      <c r="AX4" s="44">
        <v>43831</v>
      </c>
      <c r="AY4" s="44">
        <v>43862</v>
      </c>
      <c r="AZ4" s="44">
        <v>43891</v>
      </c>
      <c r="BA4" s="44">
        <v>43922</v>
      </c>
      <c r="BB4" s="44">
        <v>43952</v>
      </c>
      <c r="BC4" s="44">
        <v>43983</v>
      </c>
      <c r="BD4" s="44">
        <v>44013</v>
      </c>
      <c r="BE4" s="44">
        <v>44044</v>
      </c>
      <c r="BF4" s="44">
        <v>44075</v>
      </c>
      <c r="BG4" s="44">
        <v>44105</v>
      </c>
      <c r="BH4" s="44">
        <v>44136</v>
      </c>
      <c r="BI4" s="44">
        <v>44166</v>
      </c>
      <c r="BJ4" s="44">
        <v>44197</v>
      </c>
      <c r="BK4" s="44">
        <v>44228</v>
      </c>
      <c r="BL4" s="44">
        <v>44256</v>
      </c>
      <c r="BM4" s="44">
        <v>44287</v>
      </c>
      <c r="BN4" s="44">
        <v>44317</v>
      </c>
      <c r="BO4" s="44">
        <v>44348</v>
      </c>
      <c r="BP4" s="44">
        <v>44378</v>
      </c>
      <c r="BQ4" s="44">
        <v>44409</v>
      </c>
      <c r="BR4" s="44">
        <v>44440</v>
      </c>
      <c r="BS4" s="44">
        <v>44470</v>
      </c>
      <c r="BT4" s="44">
        <v>44501</v>
      </c>
      <c r="BU4" s="45">
        <v>44531</v>
      </c>
    </row>
    <row r="5" spans="1:73" x14ac:dyDescent="0.25">
      <c r="A5" s="41" t="s">
        <v>11</v>
      </c>
      <c r="B5" s="46">
        <v>26864</v>
      </c>
      <c r="C5" s="46">
        <v>26872</v>
      </c>
      <c r="D5" s="46">
        <v>26842</v>
      </c>
      <c r="E5" s="46">
        <v>26815</v>
      </c>
      <c r="F5" s="46">
        <v>26710</v>
      </c>
      <c r="G5" s="46">
        <v>26665</v>
      </c>
      <c r="H5" s="46">
        <v>26647</v>
      </c>
      <c r="I5" s="46">
        <v>26632</v>
      </c>
      <c r="J5" s="46">
        <v>26626</v>
      </c>
      <c r="K5" s="46">
        <v>26597</v>
      </c>
      <c r="L5" s="46">
        <v>26630</v>
      </c>
      <c r="M5" s="46">
        <v>26581</v>
      </c>
      <c r="N5" s="46">
        <v>26572</v>
      </c>
      <c r="O5" s="46">
        <v>30399</v>
      </c>
      <c r="P5" s="46">
        <v>30427</v>
      </c>
      <c r="Q5" s="46">
        <v>30375</v>
      </c>
      <c r="R5" s="46">
        <v>30333</v>
      </c>
      <c r="S5" s="46">
        <v>30278</v>
      </c>
      <c r="T5" s="46">
        <v>34364</v>
      </c>
      <c r="U5" s="46">
        <v>34897</v>
      </c>
      <c r="V5" s="46">
        <v>35520</v>
      </c>
      <c r="W5" s="46">
        <v>36179</v>
      </c>
      <c r="X5" s="46">
        <v>36855</v>
      </c>
      <c r="Y5" s="46">
        <v>35856</v>
      </c>
      <c r="Z5" s="46">
        <v>35930</v>
      </c>
      <c r="AA5" s="46">
        <v>35980</v>
      </c>
      <c r="AB5" s="46">
        <v>35399</v>
      </c>
      <c r="AC5" s="46">
        <v>35464</v>
      </c>
      <c r="AD5" s="46">
        <v>35464</v>
      </c>
      <c r="AE5" s="46">
        <v>41892</v>
      </c>
      <c r="AF5" s="46">
        <v>35640</v>
      </c>
      <c r="AG5" s="46">
        <v>35747</v>
      </c>
      <c r="AH5" s="46">
        <v>35901</v>
      </c>
      <c r="AI5" s="46">
        <v>35011</v>
      </c>
      <c r="AJ5" s="46">
        <v>33710</v>
      </c>
      <c r="AK5" s="46">
        <v>33852</v>
      </c>
      <c r="AL5" s="46">
        <v>34034</v>
      </c>
      <c r="AM5" s="46">
        <v>34201</v>
      </c>
      <c r="AN5" s="46">
        <v>34355</v>
      </c>
      <c r="AO5" s="46">
        <v>34484</v>
      </c>
      <c r="AP5" s="46">
        <v>34656</v>
      </c>
      <c r="AQ5" s="46">
        <v>34759</v>
      </c>
      <c r="AR5" s="46">
        <v>34870</v>
      </c>
      <c r="AS5" s="46">
        <v>35048</v>
      </c>
      <c r="AT5" s="46">
        <v>35198</v>
      </c>
      <c r="AU5" s="46">
        <v>35365</v>
      </c>
      <c r="AV5" s="46">
        <v>36435</v>
      </c>
      <c r="AW5" s="46">
        <v>36731</v>
      </c>
      <c r="AX5" s="46">
        <v>36943</v>
      </c>
      <c r="AY5" s="46">
        <v>37139</v>
      </c>
      <c r="AZ5" s="46">
        <v>37343</v>
      </c>
      <c r="BA5" s="46">
        <v>37501</v>
      </c>
      <c r="BB5" s="46">
        <v>37658</v>
      </c>
      <c r="BC5" s="46">
        <v>37812</v>
      </c>
      <c r="BD5" s="46">
        <v>37812</v>
      </c>
      <c r="BE5" s="46">
        <v>37812</v>
      </c>
      <c r="BF5" s="46">
        <v>37811</v>
      </c>
      <c r="BG5" s="46">
        <v>37778</v>
      </c>
      <c r="BH5" s="46">
        <v>37643</v>
      </c>
      <c r="BI5" s="46">
        <v>37861</v>
      </c>
      <c r="BJ5" s="46">
        <v>37377</v>
      </c>
      <c r="BK5" s="46">
        <v>37237</v>
      </c>
      <c r="BL5" s="46">
        <v>37080</v>
      </c>
      <c r="BM5" s="46">
        <v>36938</v>
      </c>
      <c r="BN5" s="46">
        <v>36834</v>
      </c>
      <c r="BO5" s="46">
        <v>36688</v>
      </c>
      <c r="BP5" s="46">
        <v>36496</v>
      </c>
      <c r="BQ5" s="46">
        <v>36338</v>
      </c>
      <c r="BR5" s="46">
        <v>32829</v>
      </c>
      <c r="BS5" s="46">
        <v>32657</v>
      </c>
      <c r="BT5" s="46">
        <v>32541</v>
      </c>
      <c r="BU5" s="47">
        <v>32447</v>
      </c>
    </row>
    <row r="6" spans="1:73" x14ac:dyDescent="0.25">
      <c r="A6" s="41" t="s">
        <v>12</v>
      </c>
      <c r="B6" s="46">
        <v>71902</v>
      </c>
      <c r="C6" s="46">
        <v>72042</v>
      </c>
      <c r="D6" s="46">
        <v>72201</v>
      </c>
      <c r="E6" s="46">
        <v>72266</v>
      </c>
      <c r="F6" s="46">
        <v>72321</v>
      </c>
      <c r="G6" s="46">
        <v>72325</v>
      </c>
      <c r="H6" s="46">
        <v>72333</v>
      </c>
      <c r="I6" s="46">
        <v>72294</v>
      </c>
      <c r="J6" s="46">
        <v>72386</v>
      </c>
      <c r="K6" s="46">
        <v>72431</v>
      </c>
      <c r="L6" s="46">
        <v>72518</v>
      </c>
      <c r="M6" s="46">
        <v>72687</v>
      </c>
      <c r="N6" s="46">
        <v>72853</v>
      </c>
      <c r="O6" s="46">
        <v>69188</v>
      </c>
      <c r="P6" s="46">
        <v>69274</v>
      </c>
      <c r="Q6" s="46">
        <v>69375</v>
      </c>
      <c r="R6" s="46">
        <v>69409</v>
      </c>
      <c r="S6" s="46">
        <v>69406</v>
      </c>
      <c r="T6" s="46">
        <v>65417</v>
      </c>
      <c r="U6" s="46">
        <v>65013</v>
      </c>
      <c r="V6" s="46">
        <v>64561</v>
      </c>
      <c r="W6" s="46">
        <v>64025</v>
      </c>
      <c r="X6" s="46">
        <v>63601</v>
      </c>
      <c r="Y6" s="46">
        <v>64674</v>
      </c>
      <c r="Z6" s="46">
        <v>64722</v>
      </c>
      <c r="AA6" s="46">
        <v>64797</v>
      </c>
      <c r="AB6" s="46">
        <v>65361</v>
      </c>
      <c r="AC6" s="46">
        <v>65323</v>
      </c>
      <c r="AD6" s="46">
        <v>65323</v>
      </c>
      <c r="AE6" s="46">
        <v>59348</v>
      </c>
      <c r="AF6" s="46">
        <v>65028</v>
      </c>
      <c r="AG6" s="46">
        <v>65002</v>
      </c>
      <c r="AH6" s="46">
        <v>65099</v>
      </c>
      <c r="AI6" s="46">
        <v>65863</v>
      </c>
      <c r="AJ6" s="46">
        <v>67233</v>
      </c>
      <c r="AK6" s="46">
        <v>67292</v>
      </c>
      <c r="AL6" s="46">
        <v>67318</v>
      </c>
      <c r="AM6" s="46">
        <v>67300</v>
      </c>
      <c r="AN6" s="46">
        <v>67281</v>
      </c>
      <c r="AO6" s="46">
        <v>67243</v>
      </c>
      <c r="AP6" s="46">
        <v>67190</v>
      </c>
      <c r="AQ6" s="46">
        <v>67155</v>
      </c>
      <c r="AR6" s="46">
        <v>67071</v>
      </c>
      <c r="AS6" s="46">
        <v>67157</v>
      </c>
      <c r="AT6" s="46">
        <v>67122</v>
      </c>
      <c r="AU6" s="46">
        <v>67095</v>
      </c>
      <c r="AV6" s="46">
        <v>66238</v>
      </c>
      <c r="AW6" s="46">
        <v>66223</v>
      </c>
      <c r="AX6" s="46">
        <v>66213</v>
      </c>
      <c r="AY6" s="46">
        <v>66192</v>
      </c>
      <c r="AZ6" s="46">
        <v>66193</v>
      </c>
      <c r="BA6" s="46">
        <v>66188</v>
      </c>
      <c r="BB6" s="46">
        <v>66008</v>
      </c>
      <c r="BC6" s="46">
        <v>65984</v>
      </c>
      <c r="BD6" s="46">
        <v>65984</v>
      </c>
      <c r="BE6" s="46">
        <v>65984</v>
      </c>
      <c r="BF6" s="46">
        <v>67474</v>
      </c>
      <c r="BG6" s="46">
        <v>68007</v>
      </c>
      <c r="BH6" s="46">
        <v>68023</v>
      </c>
      <c r="BI6" s="46">
        <v>68048</v>
      </c>
      <c r="BJ6" s="46">
        <v>67965</v>
      </c>
      <c r="BK6" s="46">
        <v>68190</v>
      </c>
      <c r="BL6" s="46">
        <v>68536</v>
      </c>
      <c r="BM6" s="46">
        <v>68908</v>
      </c>
      <c r="BN6" s="46">
        <v>69171</v>
      </c>
      <c r="BO6" s="46">
        <v>69515</v>
      </c>
      <c r="BP6" s="46">
        <v>70044</v>
      </c>
      <c r="BQ6" s="46">
        <v>70143</v>
      </c>
      <c r="BR6" s="46">
        <v>73332</v>
      </c>
      <c r="BS6" s="46">
        <v>73605</v>
      </c>
      <c r="BT6" s="46">
        <v>73955</v>
      </c>
      <c r="BU6" s="47">
        <v>74264</v>
      </c>
    </row>
    <row r="7" spans="1:73" x14ac:dyDescent="0.25">
      <c r="A7" s="41" t="s">
        <v>13</v>
      </c>
      <c r="B7" s="46">
        <v>942</v>
      </c>
      <c r="C7" s="46">
        <v>940</v>
      </c>
      <c r="D7" s="46">
        <v>945</v>
      </c>
      <c r="E7" s="46">
        <v>948</v>
      </c>
      <c r="F7" s="46">
        <v>947</v>
      </c>
      <c r="G7" s="46">
        <v>948</v>
      </c>
      <c r="H7" s="46">
        <v>954</v>
      </c>
      <c r="I7" s="46">
        <v>968</v>
      </c>
      <c r="J7" s="46">
        <v>972</v>
      </c>
      <c r="K7" s="46">
        <v>977</v>
      </c>
      <c r="L7" s="46">
        <v>979</v>
      </c>
      <c r="M7" s="46">
        <v>980</v>
      </c>
      <c r="N7" s="46">
        <v>981</v>
      </c>
      <c r="O7" s="46">
        <v>909</v>
      </c>
      <c r="P7" s="46">
        <v>912</v>
      </c>
      <c r="Q7" s="46">
        <v>916</v>
      </c>
      <c r="R7" s="46">
        <v>920</v>
      </c>
      <c r="S7" s="46">
        <v>921</v>
      </c>
      <c r="T7" s="46">
        <v>943</v>
      </c>
      <c r="U7" s="46">
        <v>938</v>
      </c>
      <c r="V7" s="46">
        <v>933</v>
      </c>
      <c r="W7" s="46">
        <v>925</v>
      </c>
      <c r="X7" s="46">
        <v>922</v>
      </c>
      <c r="Y7" s="46">
        <v>935</v>
      </c>
      <c r="Z7" s="46">
        <v>936</v>
      </c>
      <c r="AA7" s="46">
        <v>941</v>
      </c>
      <c r="AB7" s="46">
        <v>944</v>
      </c>
      <c r="AC7" s="46">
        <v>946</v>
      </c>
      <c r="AD7" s="46">
        <v>946</v>
      </c>
      <c r="AE7" s="46">
        <v>407</v>
      </c>
      <c r="AF7" s="46">
        <v>946</v>
      </c>
      <c r="AG7" s="46">
        <v>945</v>
      </c>
      <c r="AH7" s="46">
        <v>947</v>
      </c>
      <c r="AI7" s="46">
        <v>1071</v>
      </c>
      <c r="AJ7" s="46">
        <v>1121</v>
      </c>
      <c r="AK7" s="46">
        <v>1123</v>
      </c>
      <c r="AL7" s="46">
        <v>1119</v>
      </c>
      <c r="AM7" s="46">
        <v>1121</v>
      </c>
      <c r="AN7" s="46">
        <v>1123</v>
      </c>
      <c r="AO7" s="46">
        <v>1120</v>
      </c>
      <c r="AP7" s="46">
        <v>1119</v>
      </c>
      <c r="AQ7" s="46">
        <v>1119</v>
      </c>
      <c r="AR7" s="46">
        <v>1121</v>
      </c>
      <c r="AS7" s="46">
        <v>1123</v>
      </c>
      <c r="AT7" s="46">
        <v>1122</v>
      </c>
      <c r="AU7" s="46">
        <v>1169</v>
      </c>
      <c r="AV7" s="46">
        <v>1164</v>
      </c>
      <c r="AW7" s="46">
        <v>1166</v>
      </c>
      <c r="AX7" s="46">
        <v>1168</v>
      </c>
      <c r="AY7" s="46">
        <v>1169</v>
      </c>
      <c r="AZ7" s="46">
        <v>1166</v>
      </c>
      <c r="BA7" s="46">
        <v>1164</v>
      </c>
      <c r="BB7" s="46">
        <v>1164</v>
      </c>
      <c r="BC7" s="46">
        <v>1166.25</v>
      </c>
      <c r="BD7" s="46">
        <v>1166.25</v>
      </c>
      <c r="BE7" s="46">
        <v>1166.25</v>
      </c>
      <c r="BF7" s="46">
        <v>1160</v>
      </c>
      <c r="BG7" s="46">
        <v>1162</v>
      </c>
      <c r="BH7" s="46">
        <v>1158</v>
      </c>
      <c r="BI7" s="46">
        <v>1190</v>
      </c>
      <c r="BJ7" s="46">
        <v>1185</v>
      </c>
      <c r="BK7" s="46">
        <v>1184</v>
      </c>
      <c r="BL7" s="46">
        <v>1172</v>
      </c>
      <c r="BM7" s="46">
        <v>1172</v>
      </c>
      <c r="BN7" s="46">
        <v>1178</v>
      </c>
      <c r="BO7" s="46">
        <v>1171</v>
      </c>
      <c r="BP7" s="46">
        <v>1171</v>
      </c>
      <c r="BQ7" s="46">
        <v>1168</v>
      </c>
      <c r="BR7" s="46">
        <v>1602</v>
      </c>
      <c r="BS7" s="46">
        <v>1596</v>
      </c>
      <c r="BT7" s="46">
        <v>1596</v>
      </c>
      <c r="BU7" s="47">
        <v>1595</v>
      </c>
    </row>
    <row r="8" spans="1:73" x14ac:dyDescent="0.25"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7"/>
    </row>
    <row r="9" spans="1:73" x14ac:dyDescent="0.25">
      <c r="A9" s="41" t="s">
        <v>14</v>
      </c>
      <c r="B9" s="46">
        <v>3704</v>
      </c>
      <c r="C9" s="46">
        <v>3702</v>
      </c>
      <c r="D9" s="46">
        <v>3704</v>
      </c>
      <c r="E9" s="46">
        <v>3703</v>
      </c>
      <c r="F9" s="46">
        <v>3693</v>
      </c>
      <c r="G9" s="46">
        <v>3696</v>
      </c>
      <c r="H9" s="46">
        <v>3678</v>
      </c>
      <c r="I9" s="46">
        <v>3661</v>
      </c>
      <c r="J9" s="46">
        <v>3666</v>
      </c>
      <c r="K9" s="46">
        <v>3657</v>
      </c>
      <c r="L9" s="46">
        <v>3668</v>
      </c>
      <c r="M9" s="46">
        <v>3671</v>
      </c>
      <c r="N9" s="46">
        <v>3667</v>
      </c>
      <c r="O9" s="46">
        <v>3830</v>
      </c>
      <c r="P9" s="46">
        <v>3839</v>
      </c>
      <c r="Q9" s="46">
        <v>3856</v>
      </c>
      <c r="R9" s="46">
        <v>3856</v>
      </c>
      <c r="S9" s="46">
        <v>3857</v>
      </c>
      <c r="T9" s="46">
        <v>3854</v>
      </c>
      <c r="U9" s="46">
        <v>3861</v>
      </c>
      <c r="V9" s="46">
        <v>3882</v>
      </c>
      <c r="W9" s="46">
        <v>3924</v>
      </c>
      <c r="X9" s="46">
        <v>3939</v>
      </c>
      <c r="Y9" s="46">
        <v>3922</v>
      </c>
      <c r="Z9" s="46">
        <v>3926</v>
      </c>
      <c r="AA9" s="46">
        <v>3922</v>
      </c>
      <c r="AB9" s="46">
        <v>3913</v>
      </c>
      <c r="AC9" s="46">
        <v>3931</v>
      </c>
      <c r="AD9" s="46">
        <v>3931</v>
      </c>
      <c r="AE9" s="46">
        <v>3926</v>
      </c>
      <c r="AF9" s="46">
        <v>3934</v>
      </c>
      <c r="AG9" s="46">
        <v>3939</v>
      </c>
      <c r="AH9" s="46">
        <v>3952</v>
      </c>
      <c r="AI9" s="46">
        <v>3946</v>
      </c>
      <c r="AJ9" s="46">
        <v>3961</v>
      </c>
      <c r="AK9" s="46">
        <v>4001</v>
      </c>
      <c r="AL9" s="46">
        <v>3970</v>
      </c>
      <c r="AM9" s="46">
        <v>3980</v>
      </c>
      <c r="AN9" s="46">
        <v>4005</v>
      </c>
      <c r="AO9" s="46">
        <v>4015</v>
      </c>
      <c r="AP9" s="46">
        <v>4013</v>
      </c>
      <c r="AQ9" s="46">
        <v>4002</v>
      </c>
      <c r="AR9" s="46">
        <v>4001</v>
      </c>
      <c r="AS9" s="46">
        <v>4018</v>
      </c>
      <c r="AT9" s="46">
        <v>4025</v>
      </c>
      <c r="AU9" s="46">
        <v>3994</v>
      </c>
      <c r="AV9" s="46">
        <v>3990</v>
      </c>
      <c r="AW9" s="46">
        <v>4009</v>
      </c>
      <c r="AX9" s="46">
        <v>4025</v>
      </c>
      <c r="AY9" s="46">
        <v>4041</v>
      </c>
      <c r="AZ9" s="46">
        <v>4038</v>
      </c>
      <c r="BA9" s="46">
        <v>4014</v>
      </c>
      <c r="BB9" s="46">
        <v>4031</v>
      </c>
      <c r="BC9" s="46">
        <v>4027</v>
      </c>
      <c r="BD9" s="46">
        <v>4027</v>
      </c>
      <c r="BE9" s="46">
        <v>4027</v>
      </c>
      <c r="BF9" s="46">
        <v>4071</v>
      </c>
      <c r="BG9" s="46">
        <v>4072</v>
      </c>
      <c r="BH9" s="46">
        <v>4090</v>
      </c>
      <c r="BI9" s="46">
        <v>4052</v>
      </c>
      <c r="BJ9" s="46">
        <v>4123</v>
      </c>
      <c r="BK9" s="46">
        <v>4106</v>
      </c>
      <c r="BL9" s="46">
        <v>4106</v>
      </c>
      <c r="BM9" s="46">
        <v>4104</v>
      </c>
      <c r="BN9" s="46">
        <v>4118</v>
      </c>
      <c r="BO9" s="46">
        <v>4133</v>
      </c>
      <c r="BP9" s="46">
        <v>4140</v>
      </c>
      <c r="BQ9" s="46">
        <v>4042</v>
      </c>
      <c r="BR9" s="46">
        <v>4177</v>
      </c>
      <c r="BS9" s="46">
        <v>4159</v>
      </c>
      <c r="BT9" s="46">
        <v>4165</v>
      </c>
      <c r="BU9" s="47">
        <v>4178</v>
      </c>
    </row>
    <row r="10" spans="1:73" x14ac:dyDescent="0.25">
      <c r="A10" s="41" t="s">
        <v>15</v>
      </c>
      <c r="B10" s="46">
        <v>953</v>
      </c>
      <c r="C10" s="46">
        <v>954</v>
      </c>
      <c r="D10" s="46">
        <v>964</v>
      </c>
      <c r="E10" s="46">
        <v>974</v>
      </c>
      <c r="F10" s="46">
        <v>1005</v>
      </c>
      <c r="G10" s="46">
        <v>1014</v>
      </c>
      <c r="H10" s="46">
        <v>1027</v>
      </c>
      <c r="I10" s="46">
        <v>1037</v>
      </c>
      <c r="J10" s="46">
        <v>1045</v>
      </c>
      <c r="K10" s="46">
        <v>1049</v>
      </c>
      <c r="L10" s="46">
        <v>1051</v>
      </c>
      <c r="M10" s="46">
        <v>1055</v>
      </c>
      <c r="N10" s="46">
        <v>1056</v>
      </c>
      <c r="O10" s="46">
        <v>1054</v>
      </c>
      <c r="P10" s="46">
        <v>1061</v>
      </c>
      <c r="Q10" s="46">
        <v>1068</v>
      </c>
      <c r="R10" s="46">
        <v>1073</v>
      </c>
      <c r="S10" s="46">
        <v>1076</v>
      </c>
      <c r="T10" s="46">
        <v>1093</v>
      </c>
      <c r="U10" s="46">
        <v>1100</v>
      </c>
      <c r="V10" s="46">
        <v>1108</v>
      </c>
      <c r="W10" s="46">
        <v>1098</v>
      </c>
      <c r="X10" s="46">
        <v>1203</v>
      </c>
      <c r="Y10" s="46">
        <v>1115</v>
      </c>
      <c r="Z10" s="46">
        <v>1125</v>
      </c>
      <c r="AA10" s="46">
        <v>1143</v>
      </c>
      <c r="AB10" s="46">
        <v>1144</v>
      </c>
      <c r="AC10" s="46">
        <v>1142</v>
      </c>
      <c r="AD10" s="46">
        <v>1142</v>
      </c>
      <c r="AE10" s="46">
        <v>1149</v>
      </c>
      <c r="AF10" s="46">
        <v>1153</v>
      </c>
      <c r="AG10" s="46">
        <v>1157</v>
      </c>
      <c r="AH10" s="46">
        <v>1159</v>
      </c>
      <c r="AI10" s="46">
        <v>1156</v>
      </c>
      <c r="AJ10" s="46">
        <v>1153</v>
      </c>
      <c r="AK10" s="46">
        <v>1160</v>
      </c>
      <c r="AL10" s="46">
        <v>1173</v>
      </c>
      <c r="AM10" s="46">
        <v>1178</v>
      </c>
      <c r="AN10" s="46">
        <v>1186</v>
      </c>
      <c r="AO10" s="46">
        <v>1185</v>
      </c>
      <c r="AP10" s="46">
        <v>1187</v>
      </c>
      <c r="AQ10" s="46">
        <v>1201</v>
      </c>
      <c r="AR10" s="46">
        <v>1209</v>
      </c>
      <c r="AS10" s="46">
        <v>1210</v>
      </c>
      <c r="AT10" s="46">
        <v>1228</v>
      </c>
      <c r="AU10" s="46">
        <v>1223</v>
      </c>
      <c r="AV10" s="46">
        <v>1231</v>
      </c>
      <c r="AW10" s="46">
        <v>1231</v>
      </c>
      <c r="AX10" s="46">
        <v>1230</v>
      </c>
      <c r="AY10" s="46">
        <v>1218</v>
      </c>
      <c r="AZ10" s="46">
        <v>1222</v>
      </c>
      <c r="BA10" s="46">
        <v>1233</v>
      </c>
      <c r="BB10" s="46">
        <v>1233</v>
      </c>
      <c r="BC10" s="46">
        <v>1238</v>
      </c>
      <c r="BD10" s="46">
        <v>1238</v>
      </c>
      <c r="BE10" s="46">
        <v>1238</v>
      </c>
      <c r="BF10" s="46">
        <v>1256</v>
      </c>
      <c r="BG10" s="46">
        <v>1263</v>
      </c>
      <c r="BH10" s="46">
        <v>1224</v>
      </c>
      <c r="BI10" s="46">
        <v>1209</v>
      </c>
      <c r="BJ10" s="46">
        <v>1129</v>
      </c>
      <c r="BK10" s="46">
        <v>1127</v>
      </c>
      <c r="BL10" s="46">
        <v>1128</v>
      </c>
      <c r="BM10" s="46">
        <v>1129</v>
      </c>
      <c r="BN10" s="46">
        <v>1130</v>
      </c>
      <c r="BO10" s="46">
        <v>1129</v>
      </c>
      <c r="BP10" s="46">
        <v>1126</v>
      </c>
      <c r="BQ10" s="46">
        <v>1224</v>
      </c>
      <c r="BR10" s="46">
        <v>1418</v>
      </c>
      <c r="BS10" s="46">
        <v>1419</v>
      </c>
      <c r="BT10" s="46">
        <v>1414</v>
      </c>
      <c r="BU10" s="47">
        <v>1413</v>
      </c>
    </row>
    <row r="11" spans="1:73" x14ac:dyDescent="0.25">
      <c r="A11" s="41" t="s">
        <v>16</v>
      </c>
      <c r="B11" s="46">
        <v>1150</v>
      </c>
      <c r="C11" s="46">
        <v>1140</v>
      </c>
      <c r="D11" s="46">
        <v>1143</v>
      </c>
      <c r="E11" s="46">
        <v>1137</v>
      </c>
      <c r="F11" s="46">
        <v>1140</v>
      </c>
      <c r="G11" s="46">
        <v>1136</v>
      </c>
      <c r="H11" s="46">
        <v>1127</v>
      </c>
      <c r="I11" s="46">
        <v>1128</v>
      </c>
      <c r="J11" s="46">
        <v>1127</v>
      </c>
      <c r="K11" s="46">
        <v>1128</v>
      </c>
      <c r="L11" s="46">
        <v>1129</v>
      </c>
      <c r="M11" s="46">
        <v>1125</v>
      </c>
      <c r="N11" s="46">
        <v>1129</v>
      </c>
      <c r="O11" s="46">
        <v>1025</v>
      </c>
      <c r="P11" s="46">
        <v>1012</v>
      </c>
      <c r="Q11" s="46">
        <v>1012</v>
      </c>
      <c r="R11" s="46">
        <v>1017</v>
      </c>
      <c r="S11" s="46">
        <v>1006</v>
      </c>
      <c r="T11" s="46">
        <v>1003</v>
      </c>
      <c r="U11" s="46">
        <v>997</v>
      </c>
      <c r="V11" s="46">
        <v>984</v>
      </c>
      <c r="W11" s="46">
        <v>971</v>
      </c>
      <c r="X11" s="46">
        <v>970</v>
      </c>
      <c r="Y11" s="46">
        <v>980</v>
      </c>
      <c r="Z11" s="46">
        <v>983</v>
      </c>
      <c r="AA11" s="46">
        <v>981</v>
      </c>
      <c r="AB11" s="46">
        <v>990</v>
      </c>
      <c r="AC11" s="46">
        <v>986</v>
      </c>
      <c r="AD11" s="46">
        <v>986</v>
      </c>
      <c r="AE11" s="46">
        <v>990</v>
      </c>
      <c r="AF11" s="46">
        <v>975</v>
      </c>
      <c r="AG11" s="46">
        <v>977</v>
      </c>
      <c r="AH11" s="46">
        <v>973</v>
      </c>
      <c r="AI11" s="46">
        <v>978</v>
      </c>
      <c r="AJ11" s="46">
        <v>965</v>
      </c>
      <c r="AK11" s="46">
        <v>966</v>
      </c>
      <c r="AL11" s="46">
        <v>955</v>
      </c>
      <c r="AM11" s="46">
        <v>949</v>
      </c>
      <c r="AN11" s="46">
        <v>955</v>
      </c>
      <c r="AO11" s="46">
        <v>955</v>
      </c>
      <c r="AP11" s="46">
        <v>957</v>
      </c>
      <c r="AQ11" s="46">
        <v>950</v>
      </c>
      <c r="AR11" s="46">
        <v>951</v>
      </c>
      <c r="AS11" s="46">
        <v>950</v>
      </c>
      <c r="AT11" s="46">
        <v>945</v>
      </c>
      <c r="AU11" s="46">
        <v>983</v>
      </c>
      <c r="AV11" s="46">
        <v>1000</v>
      </c>
      <c r="AW11" s="46">
        <v>1005</v>
      </c>
      <c r="AX11" s="46">
        <v>1004</v>
      </c>
      <c r="AY11" s="46">
        <v>1006</v>
      </c>
      <c r="AZ11" s="46">
        <v>1000</v>
      </c>
      <c r="BA11" s="46">
        <v>992</v>
      </c>
      <c r="BB11" s="46">
        <v>996</v>
      </c>
      <c r="BC11" s="46">
        <v>999</v>
      </c>
      <c r="BD11" s="46">
        <v>999</v>
      </c>
      <c r="BE11" s="46">
        <v>999</v>
      </c>
      <c r="BF11" s="46">
        <v>1018</v>
      </c>
      <c r="BG11" s="46">
        <v>1022</v>
      </c>
      <c r="BH11" s="46">
        <v>1027</v>
      </c>
      <c r="BI11" s="46">
        <v>1054</v>
      </c>
      <c r="BJ11" s="46">
        <v>1166</v>
      </c>
      <c r="BK11" s="46">
        <v>1168</v>
      </c>
      <c r="BL11" s="46">
        <v>1170</v>
      </c>
      <c r="BM11" s="46">
        <v>1172</v>
      </c>
      <c r="BN11" s="46">
        <v>1183</v>
      </c>
      <c r="BO11" s="46">
        <v>1185</v>
      </c>
      <c r="BP11" s="46">
        <v>1192</v>
      </c>
      <c r="BQ11" s="46">
        <v>1118</v>
      </c>
      <c r="BR11" s="46">
        <v>1008</v>
      </c>
      <c r="BS11" s="46">
        <v>1009</v>
      </c>
      <c r="BT11" s="46">
        <v>1019</v>
      </c>
      <c r="BU11" s="47">
        <v>1030</v>
      </c>
    </row>
    <row r="12" spans="1:73" x14ac:dyDescent="0.25">
      <c r="A12" s="41" t="s">
        <v>17</v>
      </c>
      <c r="B12" s="46">
        <v>1226</v>
      </c>
      <c r="C12" s="46">
        <v>1242</v>
      </c>
      <c r="D12" s="46">
        <v>1248</v>
      </c>
      <c r="E12" s="46">
        <v>1250</v>
      </c>
      <c r="F12" s="46">
        <v>1253</v>
      </c>
      <c r="G12" s="46">
        <v>1259</v>
      </c>
      <c r="H12" s="46">
        <v>1266</v>
      </c>
      <c r="I12" s="46">
        <v>1273</v>
      </c>
      <c r="J12" s="46">
        <v>1282</v>
      </c>
      <c r="K12" s="46">
        <v>1290</v>
      </c>
      <c r="L12" s="46">
        <v>1292</v>
      </c>
      <c r="M12" s="46">
        <v>1301</v>
      </c>
      <c r="N12" s="46">
        <v>1301</v>
      </c>
      <c r="O12" s="46">
        <v>1290</v>
      </c>
      <c r="P12" s="46">
        <v>1293</v>
      </c>
      <c r="Q12" s="46">
        <v>1300</v>
      </c>
      <c r="R12" s="46">
        <v>1304</v>
      </c>
      <c r="S12" s="46">
        <v>1309</v>
      </c>
      <c r="T12" s="46">
        <v>1322</v>
      </c>
      <c r="U12" s="46">
        <v>1323</v>
      </c>
      <c r="V12" s="46">
        <v>1330</v>
      </c>
      <c r="W12" s="46">
        <v>1324</v>
      </c>
      <c r="X12" s="46">
        <v>1322</v>
      </c>
      <c r="Y12" s="46">
        <v>1330</v>
      </c>
      <c r="Z12" s="46">
        <v>1328</v>
      </c>
      <c r="AA12" s="46">
        <v>1332</v>
      </c>
      <c r="AB12" s="46">
        <v>1335</v>
      </c>
      <c r="AC12" s="46">
        <v>1337</v>
      </c>
      <c r="AD12" s="46">
        <v>1337</v>
      </c>
      <c r="AE12" s="46">
        <v>1339</v>
      </c>
      <c r="AF12" s="46">
        <v>1349</v>
      </c>
      <c r="AG12" s="46">
        <v>1347</v>
      </c>
      <c r="AH12" s="46">
        <v>1354</v>
      </c>
      <c r="AI12" s="46">
        <v>1344</v>
      </c>
      <c r="AJ12" s="46">
        <v>1360</v>
      </c>
      <c r="AK12" s="46">
        <v>1360</v>
      </c>
      <c r="AL12" s="46">
        <v>1366</v>
      </c>
      <c r="AM12" s="46">
        <v>1369</v>
      </c>
      <c r="AN12" s="46">
        <v>1362</v>
      </c>
      <c r="AO12" s="46">
        <v>1364</v>
      </c>
      <c r="AP12" s="46">
        <v>1364</v>
      </c>
      <c r="AQ12" s="46">
        <v>1370</v>
      </c>
      <c r="AR12" s="46">
        <v>1367</v>
      </c>
      <c r="AS12" s="46">
        <v>1371</v>
      </c>
      <c r="AT12" s="46">
        <v>1375</v>
      </c>
      <c r="AU12" s="46">
        <v>1389</v>
      </c>
      <c r="AV12" s="46">
        <v>1376</v>
      </c>
      <c r="AW12" s="46">
        <v>1372</v>
      </c>
      <c r="AX12" s="46">
        <v>1370</v>
      </c>
      <c r="AY12" s="46">
        <v>1369</v>
      </c>
      <c r="AZ12" s="46">
        <v>1371</v>
      </c>
      <c r="BA12" s="46">
        <v>1374</v>
      </c>
      <c r="BB12" s="46">
        <v>1369</v>
      </c>
      <c r="BC12" s="46">
        <v>1365</v>
      </c>
      <c r="BD12" s="46">
        <v>1365</v>
      </c>
      <c r="BE12" s="46">
        <v>1365</v>
      </c>
      <c r="BF12" s="46">
        <v>1374</v>
      </c>
      <c r="BG12" s="46">
        <v>1372</v>
      </c>
      <c r="BH12" s="46">
        <v>1364</v>
      </c>
      <c r="BI12" s="46">
        <v>1357</v>
      </c>
      <c r="BJ12" s="46">
        <v>1259</v>
      </c>
      <c r="BK12" s="46">
        <v>1263</v>
      </c>
      <c r="BL12" s="46">
        <v>1264</v>
      </c>
      <c r="BM12" s="46">
        <v>1265</v>
      </c>
      <c r="BN12" s="46">
        <v>1264</v>
      </c>
      <c r="BO12" s="46">
        <v>1262</v>
      </c>
      <c r="BP12" s="46">
        <v>1257</v>
      </c>
      <c r="BQ12" s="46">
        <v>1329</v>
      </c>
      <c r="BR12" s="46">
        <v>1256</v>
      </c>
      <c r="BS12" s="46">
        <v>1253</v>
      </c>
      <c r="BT12" s="46">
        <v>1252</v>
      </c>
      <c r="BU12" s="47">
        <v>1256</v>
      </c>
    </row>
    <row r="13" spans="1:73" x14ac:dyDescent="0.25">
      <c r="A13" s="41" t="s">
        <v>18</v>
      </c>
      <c r="B13" s="46">
        <v>96</v>
      </c>
      <c r="C13" s="46">
        <v>97</v>
      </c>
      <c r="D13" s="46">
        <v>97</v>
      </c>
      <c r="E13" s="46">
        <v>98</v>
      </c>
      <c r="F13" s="46">
        <v>97</v>
      </c>
      <c r="G13" s="46">
        <v>98</v>
      </c>
      <c r="H13" s="46">
        <v>99</v>
      </c>
      <c r="I13" s="46">
        <v>95</v>
      </c>
      <c r="J13" s="46">
        <v>99</v>
      </c>
      <c r="K13" s="46">
        <v>97</v>
      </c>
      <c r="L13" s="46">
        <v>92</v>
      </c>
      <c r="M13" s="46">
        <v>87</v>
      </c>
      <c r="N13" s="46">
        <v>92</v>
      </c>
      <c r="O13" s="46">
        <v>85</v>
      </c>
      <c r="P13" s="46">
        <v>85</v>
      </c>
      <c r="Q13" s="46">
        <v>84</v>
      </c>
      <c r="R13" s="46">
        <v>83</v>
      </c>
      <c r="S13" s="46">
        <v>82</v>
      </c>
      <c r="T13" s="46">
        <v>79</v>
      </c>
      <c r="U13" s="46">
        <v>77</v>
      </c>
      <c r="V13" s="46">
        <v>78</v>
      </c>
      <c r="W13" s="46">
        <v>78</v>
      </c>
      <c r="X13" s="46">
        <v>77</v>
      </c>
      <c r="Y13" s="46">
        <v>80</v>
      </c>
      <c r="Z13" s="46">
        <v>81</v>
      </c>
      <c r="AA13" s="46">
        <v>80</v>
      </c>
      <c r="AB13" s="46">
        <v>81</v>
      </c>
      <c r="AC13" s="46">
        <v>81</v>
      </c>
      <c r="AD13" s="46">
        <v>81</v>
      </c>
      <c r="AE13" s="46">
        <v>78</v>
      </c>
      <c r="AF13" s="46">
        <v>77</v>
      </c>
      <c r="AG13" s="46">
        <v>77</v>
      </c>
      <c r="AH13" s="46">
        <v>79</v>
      </c>
      <c r="AI13" s="46">
        <v>83</v>
      </c>
      <c r="AJ13" s="46">
        <v>79</v>
      </c>
      <c r="AK13" s="46">
        <v>79</v>
      </c>
      <c r="AL13" s="46">
        <v>77</v>
      </c>
      <c r="AM13" s="46">
        <v>78</v>
      </c>
      <c r="AN13" s="46">
        <v>80</v>
      </c>
      <c r="AO13" s="46">
        <v>80</v>
      </c>
      <c r="AP13" s="46">
        <v>79</v>
      </c>
      <c r="AQ13" s="46">
        <v>75</v>
      </c>
      <c r="AR13" s="46">
        <v>77</v>
      </c>
      <c r="AS13" s="46">
        <v>78</v>
      </c>
      <c r="AT13" s="46">
        <v>76</v>
      </c>
      <c r="AU13" s="46">
        <v>74</v>
      </c>
      <c r="AV13" s="46">
        <v>78</v>
      </c>
      <c r="AW13" s="46">
        <v>81</v>
      </c>
      <c r="AX13" s="46">
        <v>81</v>
      </c>
      <c r="AY13" s="46">
        <v>81</v>
      </c>
      <c r="AZ13" s="46">
        <v>81</v>
      </c>
      <c r="BA13" s="46">
        <v>82</v>
      </c>
      <c r="BB13" s="46">
        <v>83</v>
      </c>
      <c r="BC13" s="46">
        <v>83</v>
      </c>
      <c r="BD13" s="46">
        <v>83</v>
      </c>
      <c r="BE13" s="46">
        <v>83</v>
      </c>
      <c r="BF13" s="46">
        <v>80</v>
      </c>
      <c r="BG13" s="46">
        <v>80</v>
      </c>
      <c r="BH13" s="46">
        <v>81</v>
      </c>
      <c r="BI13" s="46">
        <v>90</v>
      </c>
      <c r="BJ13" s="46">
        <v>119</v>
      </c>
      <c r="BK13" s="46">
        <v>119</v>
      </c>
      <c r="BL13" s="46">
        <v>122</v>
      </c>
      <c r="BM13" s="46">
        <v>120</v>
      </c>
      <c r="BN13" s="46">
        <v>120</v>
      </c>
      <c r="BO13" s="46">
        <v>121</v>
      </c>
      <c r="BP13" s="46">
        <v>123</v>
      </c>
      <c r="BQ13" s="46">
        <v>105</v>
      </c>
      <c r="BR13" s="46">
        <v>82</v>
      </c>
      <c r="BS13" s="46">
        <v>82</v>
      </c>
      <c r="BT13" s="46">
        <v>83</v>
      </c>
      <c r="BU13" s="47">
        <v>86</v>
      </c>
    </row>
    <row r="14" spans="1:73" x14ac:dyDescent="0.25">
      <c r="A14" s="41" t="s">
        <v>19</v>
      </c>
      <c r="B14" s="46">
        <v>293</v>
      </c>
      <c r="C14" s="46">
        <v>293</v>
      </c>
      <c r="D14" s="46">
        <v>295</v>
      </c>
      <c r="E14" s="46">
        <v>296</v>
      </c>
      <c r="F14" s="46">
        <v>299</v>
      </c>
      <c r="G14" s="46">
        <v>298</v>
      </c>
      <c r="H14" s="46">
        <v>294</v>
      </c>
      <c r="I14" s="46">
        <v>299</v>
      </c>
      <c r="J14" s="46">
        <v>300</v>
      </c>
      <c r="K14" s="46">
        <v>300</v>
      </c>
      <c r="L14" s="46">
        <v>303</v>
      </c>
      <c r="M14" s="46">
        <v>307</v>
      </c>
      <c r="N14" s="46">
        <v>304</v>
      </c>
      <c r="O14" s="46">
        <v>283</v>
      </c>
      <c r="P14" s="46">
        <v>293</v>
      </c>
      <c r="Q14" s="46">
        <v>292</v>
      </c>
      <c r="R14" s="46">
        <v>293</v>
      </c>
      <c r="S14" s="46">
        <v>296</v>
      </c>
      <c r="T14" s="46">
        <v>300</v>
      </c>
      <c r="U14" s="46">
        <v>301</v>
      </c>
      <c r="V14" s="46">
        <v>301</v>
      </c>
      <c r="W14" s="46">
        <v>294</v>
      </c>
      <c r="X14" s="46">
        <v>293</v>
      </c>
      <c r="Y14" s="46">
        <v>287</v>
      </c>
      <c r="Z14" s="46">
        <v>286</v>
      </c>
      <c r="AA14" s="46">
        <v>291</v>
      </c>
      <c r="AB14" s="46">
        <v>294</v>
      </c>
      <c r="AC14" s="46">
        <v>295</v>
      </c>
      <c r="AD14" s="46">
        <v>295</v>
      </c>
      <c r="AE14" s="46">
        <v>296</v>
      </c>
      <c r="AF14" s="46">
        <v>300</v>
      </c>
      <c r="AG14" s="46">
        <v>301</v>
      </c>
      <c r="AH14" s="46">
        <v>300</v>
      </c>
      <c r="AI14" s="46">
        <v>310</v>
      </c>
      <c r="AJ14" s="46">
        <v>303</v>
      </c>
      <c r="AK14" s="46">
        <v>304</v>
      </c>
      <c r="AL14" s="46">
        <v>305</v>
      </c>
      <c r="AM14" s="46">
        <v>305</v>
      </c>
      <c r="AN14" s="46">
        <v>303</v>
      </c>
      <c r="AO14" s="46">
        <v>303</v>
      </c>
      <c r="AP14" s="46">
        <v>304</v>
      </c>
      <c r="AQ14" s="46">
        <v>307</v>
      </c>
      <c r="AR14" s="46">
        <v>305</v>
      </c>
      <c r="AS14" s="46">
        <v>304</v>
      </c>
      <c r="AT14" s="46">
        <v>306</v>
      </c>
      <c r="AU14" s="46">
        <v>306</v>
      </c>
      <c r="AV14" s="46">
        <v>307</v>
      </c>
      <c r="AW14" s="46">
        <v>306</v>
      </c>
      <c r="AX14" s="46">
        <v>308</v>
      </c>
      <c r="AY14" s="46">
        <v>311</v>
      </c>
      <c r="AZ14" s="46">
        <v>310</v>
      </c>
      <c r="BA14" s="46">
        <v>311</v>
      </c>
      <c r="BB14" s="46">
        <v>311</v>
      </c>
      <c r="BC14" s="46">
        <v>311</v>
      </c>
      <c r="BD14" s="46">
        <v>311</v>
      </c>
      <c r="BE14" s="46">
        <v>311</v>
      </c>
      <c r="BF14" s="46">
        <v>315</v>
      </c>
      <c r="BG14" s="46">
        <v>316</v>
      </c>
      <c r="BH14" s="46">
        <v>310</v>
      </c>
      <c r="BI14" s="46">
        <v>317</v>
      </c>
      <c r="BJ14" s="46">
        <v>300</v>
      </c>
      <c r="BK14" s="46">
        <v>300</v>
      </c>
      <c r="BL14" s="46">
        <v>301</v>
      </c>
      <c r="BM14" s="46">
        <v>302</v>
      </c>
      <c r="BN14" s="46">
        <v>302</v>
      </c>
      <c r="BO14" s="46">
        <v>302</v>
      </c>
      <c r="BP14" s="46">
        <v>302</v>
      </c>
      <c r="BQ14" s="46">
        <v>319</v>
      </c>
      <c r="BR14" s="46">
        <v>207</v>
      </c>
      <c r="BS14" s="46">
        <v>214</v>
      </c>
      <c r="BT14" s="46">
        <v>211</v>
      </c>
      <c r="BU14" s="47">
        <v>210</v>
      </c>
    </row>
    <row r="15" spans="1:73" x14ac:dyDescent="0.25">
      <c r="A15" s="41" t="s">
        <v>26</v>
      </c>
      <c r="B15" s="46">
        <v>0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12</v>
      </c>
      <c r="U15" s="46">
        <v>12</v>
      </c>
      <c r="V15" s="46">
        <v>10</v>
      </c>
      <c r="W15" s="46">
        <v>11</v>
      </c>
      <c r="X15" s="46">
        <v>10</v>
      </c>
      <c r="Y15" s="46">
        <v>12</v>
      </c>
      <c r="Z15" s="46">
        <v>12</v>
      </c>
      <c r="AA15" s="46">
        <v>12</v>
      </c>
      <c r="AB15" s="46">
        <v>17</v>
      </c>
      <c r="AC15" s="46">
        <v>15</v>
      </c>
      <c r="AD15" s="46">
        <v>15</v>
      </c>
      <c r="AE15" s="46">
        <v>15</v>
      </c>
      <c r="AF15" s="46">
        <v>15</v>
      </c>
      <c r="AG15" s="46">
        <v>16</v>
      </c>
      <c r="AH15" s="46">
        <v>16</v>
      </c>
      <c r="AI15" s="46">
        <v>14</v>
      </c>
      <c r="AJ15" s="46">
        <v>15</v>
      </c>
      <c r="AK15" s="46">
        <v>15</v>
      </c>
      <c r="AL15" s="46">
        <v>15</v>
      </c>
      <c r="AM15" s="46">
        <v>15</v>
      </c>
      <c r="AN15" s="46">
        <v>15</v>
      </c>
      <c r="AO15" s="46">
        <v>15</v>
      </c>
      <c r="AP15" s="46">
        <v>15</v>
      </c>
      <c r="AQ15" s="46">
        <v>15</v>
      </c>
      <c r="AR15" s="46">
        <v>15</v>
      </c>
      <c r="AS15" s="46">
        <v>15</v>
      </c>
      <c r="AT15" s="46">
        <v>15</v>
      </c>
      <c r="AU15" s="46">
        <v>15</v>
      </c>
      <c r="AV15" s="46">
        <v>13</v>
      </c>
      <c r="AW15" s="46">
        <v>14</v>
      </c>
      <c r="AX15" s="46">
        <v>14</v>
      </c>
      <c r="AY15" s="46">
        <v>14</v>
      </c>
      <c r="AZ15" s="46">
        <v>14</v>
      </c>
      <c r="BA15" s="46">
        <v>14</v>
      </c>
      <c r="BB15" s="46">
        <v>15</v>
      </c>
      <c r="BC15" s="46">
        <v>15</v>
      </c>
      <c r="BD15" s="46">
        <v>15</v>
      </c>
      <c r="BE15" s="46">
        <v>15</v>
      </c>
      <c r="BF15" s="46">
        <v>1</v>
      </c>
      <c r="BG15" s="46">
        <v>1</v>
      </c>
      <c r="BH15" s="46">
        <v>1</v>
      </c>
      <c r="BI15" s="46">
        <v>1</v>
      </c>
      <c r="BJ15" s="46">
        <v>1</v>
      </c>
      <c r="BK15" s="46">
        <v>1</v>
      </c>
      <c r="BL15" s="46">
        <v>1</v>
      </c>
      <c r="BM15" s="46">
        <v>1</v>
      </c>
      <c r="BN15" s="46">
        <v>1</v>
      </c>
      <c r="BO15" s="46">
        <v>1</v>
      </c>
      <c r="BP15" s="46">
        <v>1</v>
      </c>
      <c r="BQ15" s="46">
        <v>1</v>
      </c>
      <c r="BR15" s="46">
        <v>1</v>
      </c>
      <c r="BS15" s="46">
        <v>1</v>
      </c>
      <c r="BT15" s="46">
        <v>1</v>
      </c>
      <c r="BU15" s="47">
        <v>1</v>
      </c>
    </row>
    <row r="16" spans="1:73" x14ac:dyDescent="0.25"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7"/>
    </row>
    <row r="17" spans="1:73" x14ac:dyDescent="0.25">
      <c r="A17" s="41" t="s">
        <v>20</v>
      </c>
      <c r="B17" s="46">
        <v>2</v>
      </c>
      <c r="C17" s="46">
        <v>2</v>
      </c>
      <c r="D17" s="46">
        <v>2</v>
      </c>
      <c r="E17" s="46">
        <v>2</v>
      </c>
      <c r="F17" s="46">
        <v>2</v>
      </c>
      <c r="G17" s="46">
        <v>5</v>
      </c>
      <c r="H17" s="46">
        <v>5</v>
      </c>
      <c r="I17" s="46">
        <v>5</v>
      </c>
      <c r="J17" s="46">
        <v>5</v>
      </c>
      <c r="K17" s="46">
        <v>5</v>
      </c>
      <c r="L17" s="46">
        <v>5</v>
      </c>
      <c r="M17" s="46">
        <v>5</v>
      </c>
      <c r="N17" s="46">
        <v>6</v>
      </c>
      <c r="O17" s="46">
        <v>6</v>
      </c>
      <c r="P17" s="46">
        <v>5</v>
      </c>
      <c r="Q17" s="46">
        <v>5</v>
      </c>
      <c r="R17" s="46">
        <v>7</v>
      </c>
      <c r="S17" s="46">
        <v>6</v>
      </c>
      <c r="T17" s="46">
        <v>2</v>
      </c>
      <c r="U17" s="46">
        <v>2</v>
      </c>
      <c r="V17" s="46">
        <v>2</v>
      </c>
      <c r="W17" s="46">
        <v>2</v>
      </c>
      <c r="X17" s="46">
        <v>2</v>
      </c>
      <c r="Y17" s="46">
        <v>3</v>
      </c>
      <c r="Z17" s="46">
        <v>2</v>
      </c>
      <c r="AA17" s="46">
        <v>5</v>
      </c>
      <c r="AB17" s="46">
        <v>3</v>
      </c>
      <c r="AC17" s="46">
        <v>5</v>
      </c>
      <c r="AD17" s="46">
        <v>5</v>
      </c>
      <c r="AE17" s="46">
        <v>5</v>
      </c>
      <c r="AF17" s="46">
        <v>0</v>
      </c>
      <c r="AG17" s="46">
        <v>0</v>
      </c>
      <c r="AH17" s="46">
        <v>0</v>
      </c>
      <c r="AI17" s="46">
        <v>4</v>
      </c>
      <c r="AJ17" s="46">
        <v>4</v>
      </c>
      <c r="AK17" s="46">
        <v>4</v>
      </c>
      <c r="AL17" s="46">
        <v>4</v>
      </c>
      <c r="AM17" s="46">
        <v>1</v>
      </c>
      <c r="AN17" s="46">
        <v>4</v>
      </c>
      <c r="AO17" s="46">
        <v>5</v>
      </c>
      <c r="AP17" s="46">
        <v>5</v>
      </c>
      <c r="AQ17" s="46">
        <v>5</v>
      </c>
      <c r="AR17" s="46">
        <v>5</v>
      </c>
      <c r="AS17" s="46">
        <v>5</v>
      </c>
      <c r="AT17" s="46">
        <v>5</v>
      </c>
      <c r="AU17" s="46">
        <v>6</v>
      </c>
      <c r="AV17" s="46">
        <v>4</v>
      </c>
      <c r="AW17" s="46">
        <v>6</v>
      </c>
      <c r="AX17" s="46">
        <v>6</v>
      </c>
      <c r="AY17" s="46">
        <v>6</v>
      </c>
      <c r="AZ17" s="46">
        <v>6</v>
      </c>
      <c r="BA17" s="46">
        <v>2</v>
      </c>
      <c r="BB17" s="46">
        <v>8</v>
      </c>
      <c r="BC17" s="46">
        <v>8</v>
      </c>
      <c r="BD17" s="46">
        <v>8</v>
      </c>
      <c r="BE17" s="46">
        <v>8</v>
      </c>
      <c r="BF17" s="46">
        <v>10</v>
      </c>
      <c r="BG17" s="46">
        <v>11</v>
      </c>
      <c r="BH17" s="46">
        <v>10</v>
      </c>
      <c r="BI17" s="46">
        <v>10</v>
      </c>
      <c r="BJ17" s="46">
        <v>9</v>
      </c>
      <c r="BK17" s="46">
        <v>9</v>
      </c>
      <c r="BL17" s="46">
        <v>9</v>
      </c>
      <c r="BM17" s="46">
        <v>11</v>
      </c>
      <c r="BN17" s="46">
        <v>11</v>
      </c>
      <c r="BO17" s="46">
        <v>11</v>
      </c>
      <c r="BP17" s="46">
        <v>12</v>
      </c>
      <c r="BQ17" s="46">
        <v>12</v>
      </c>
      <c r="BR17" s="46">
        <v>12</v>
      </c>
      <c r="BS17" s="46">
        <v>10</v>
      </c>
      <c r="BT17" s="46">
        <v>10</v>
      </c>
      <c r="BU17" s="47">
        <v>10</v>
      </c>
    </row>
    <row r="18" spans="1:73" x14ac:dyDescent="0.25">
      <c r="A18" s="41" t="s">
        <v>21</v>
      </c>
      <c r="B18" s="46">
        <v>83</v>
      </c>
      <c r="C18" s="46">
        <v>83</v>
      </c>
      <c r="D18" s="46">
        <v>83</v>
      </c>
      <c r="E18" s="46">
        <v>83</v>
      </c>
      <c r="F18" s="46">
        <v>84</v>
      </c>
      <c r="G18" s="46">
        <v>84</v>
      </c>
      <c r="H18" s="46">
        <v>85</v>
      </c>
      <c r="I18" s="46">
        <v>83</v>
      </c>
      <c r="J18" s="46">
        <v>85</v>
      </c>
      <c r="K18" s="46">
        <v>85</v>
      </c>
      <c r="L18" s="46">
        <v>85</v>
      </c>
      <c r="M18" s="46">
        <v>84</v>
      </c>
      <c r="N18" s="46">
        <v>83</v>
      </c>
      <c r="O18" s="46">
        <v>92</v>
      </c>
      <c r="P18" s="46">
        <v>90</v>
      </c>
      <c r="Q18" s="46">
        <v>89</v>
      </c>
      <c r="R18" s="46">
        <v>86</v>
      </c>
      <c r="S18" s="46">
        <v>86</v>
      </c>
      <c r="T18" s="46">
        <v>87</v>
      </c>
      <c r="U18" s="46">
        <v>87</v>
      </c>
      <c r="V18" s="46">
        <v>87</v>
      </c>
      <c r="W18" s="46">
        <v>86</v>
      </c>
      <c r="X18" s="46">
        <v>85</v>
      </c>
      <c r="Y18" s="46">
        <v>89</v>
      </c>
      <c r="Z18" s="46">
        <v>94</v>
      </c>
      <c r="AA18" s="46">
        <v>94</v>
      </c>
      <c r="AB18" s="46">
        <v>88</v>
      </c>
      <c r="AC18" s="46">
        <v>86</v>
      </c>
      <c r="AD18" s="46">
        <v>86</v>
      </c>
      <c r="AE18" s="46">
        <v>90</v>
      </c>
      <c r="AF18" s="46">
        <v>87</v>
      </c>
      <c r="AG18" s="46">
        <v>89</v>
      </c>
      <c r="AH18" s="46">
        <v>0</v>
      </c>
      <c r="AI18" s="46">
        <v>89</v>
      </c>
      <c r="AJ18" s="46">
        <v>84</v>
      </c>
      <c r="AK18" s="46">
        <v>91</v>
      </c>
      <c r="AL18" s="46">
        <v>88</v>
      </c>
      <c r="AM18" s="46">
        <v>94</v>
      </c>
      <c r="AN18" s="46">
        <v>92</v>
      </c>
      <c r="AO18" s="46">
        <v>92</v>
      </c>
      <c r="AP18" s="46">
        <v>91</v>
      </c>
      <c r="AQ18" s="46">
        <v>91</v>
      </c>
      <c r="AR18" s="46">
        <v>89</v>
      </c>
      <c r="AS18" s="46">
        <v>89</v>
      </c>
      <c r="AT18" s="46">
        <v>90</v>
      </c>
      <c r="AU18" s="46">
        <v>91</v>
      </c>
      <c r="AV18" s="46">
        <v>90</v>
      </c>
      <c r="AW18" s="46">
        <v>91</v>
      </c>
      <c r="AX18" s="46">
        <v>90</v>
      </c>
      <c r="AY18" s="46">
        <v>91</v>
      </c>
      <c r="AZ18" s="46">
        <v>92</v>
      </c>
      <c r="BA18" s="46">
        <v>92</v>
      </c>
      <c r="BB18" s="46">
        <v>92</v>
      </c>
      <c r="BC18" s="46">
        <v>92</v>
      </c>
      <c r="BD18" s="46">
        <v>92</v>
      </c>
      <c r="BE18" s="46">
        <v>92</v>
      </c>
      <c r="BF18" s="46">
        <v>87</v>
      </c>
      <c r="BG18" s="46">
        <v>87</v>
      </c>
      <c r="BH18" s="46">
        <v>87</v>
      </c>
      <c r="BI18" s="46">
        <v>88</v>
      </c>
      <c r="BJ18" s="46">
        <v>88</v>
      </c>
      <c r="BK18" s="46">
        <v>88</v>
      </c>
      <c r="BL18" s="46">
        <v>88</v>
      </c>
      <c r="BM18" s="46">
        <v>88</v>
      </c>
      <c r="BN18" s="46">
        <v>88</v>
      </c>
      <c r="BO18" s="46">
        <v>88</v>
      </c>
      <c r="BP18" s="46">
        <v>88</v>
      </c>
      <c r="BQ18" s="46">
        <v>88</v>
      </c>
      <c r="BR18" s="46">
        <v>88</v>
      </c>
      <c r="BS18" s="46">
        <v>82</v>
      </c>
      <c r="BT18" s="46">
        <v>86</v>
      </c>
      <c r="BU18" s="47">
        <v>85</v>
      </c>
    </row>
    <row r="19" spans="1:73" x14ac:dyDescent="0.25">
      <c r="A19" s="41" t="s">
        <v>27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1</v>
      </c>
      <c r="AH19" s="46">
        <v>0</v>
      </c>
      <c r="AI19" s="46">
        <v>0</v>
      </c>
      <c r="AJ19" s="46">
        <v>0</v>
      </c>
      <c r="AK19" s="46">
        <v>0</v>
      </c>
      <c r="AL19" s="46">
        <v>0</v>
      </c>
      <c r="AM19" s="46">
        <v>0</v>
      </c>
      <c r="AN19" s="46">
        <v>0</v>
      </c>
      <c r="AO19" s="46">
        <v>0</v>
      </c>
      <c r="AP19" s="46">
        <v>0</v>
      </c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1</v>
      </c>
      <c r="AW19" s="46">
        <v>1</v>
      </c>
      <c r="AX19" s="46">
        <v>1</v>
      </c>
      <c r="AY19" s="46">
        <v>2</v>
      </c>
      <c r="AZ19" s="46">
        <v>2</v>
      </c>
      <c r="BA19" s="46">
        <v>2</v>
      </c>
      <c r="BB19" s="46">
        <v>1</v>
      </c>
      <c r="BC19" s="46">
        <v>1</v>
      </c>
      <c r="BD19" s="46">
        <v>1</v>
      </c>
      <c r="BE19" s="46">
        <v>1</v>
      </c>
      <c r="BF19" s="46">
        <v>1</v>
      </c>
      <c r="BG19" s="46">
        <v>1</v>
      </c>
      <c r="BH19" s="46">
        <v>1</v>
      </c>
      <c r="BI19" s="46">
        <v>1</v>
      </c>
      <c r="BJ19" s="46">
        <v>0</v>
      </c>
      <c r="BK19" s="46">
        <v>0</v>
      </c>
      <c r="BL19" s="46">
        <v>0</v>
      </c>
      <c r="BM19" s="46">
        <v>0</v>
      </c>
      <c r="BN19" s="46">
        <v>0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7">
        <v>0</v>
      </c>
    </row>
    <row r="20" spans="1:73" x14ac:dyDescent="0.25">
      <c r="A20" s="41" t="s">
        <v>22</v>
      </c>
      <c r="B20" s="46">
        <v>6</v>
      </c>
      <c r="C20" s="46">
        <v>6</v>
      </c>
      <c r="D20" s="46">
        <v>5</v>
      </c>
      <c r="E20" s="46">
        <v>5</v>
      </c>
      <c r="F20" s="46">
        <v>5</v>
      </c>
      <c r="G20" s="46">
        <v>5</v>
      </c>
      <c r="H20" s="46">
        <v>5</v>
      </c>
      <c r="I20" s="46">
        <v>5</v>
      </c>
      <c r="J20" s="46">
        <v>5</v>
      </c>
      <c r="K20" s="46">
        <v>5</v>
      </c>
      <c r="L20" s="46">
        <v>5</v>
      </c>
      <c r="M20" s="46">
        <v>5</v>
      </c>
      <c r="N20" s="46">
        <v>3</v>
      </c>
      <c r="O20" s="46">
        <v>5</v>
      </c>
      <c r="P20" s="46">
        <v>4</v>
      </c>
      <c r="Q20" s="46">
        <v>4</v>
      </c>
      <c r="R20" s="46">
        <v>4</v>
      </c>
      <c r="S20" s="46">
        <v>4</v>
      </c>
      <c r="T20" s="46">
        <v>4</v>
      </c>
      <c r="U20" s="46">
        <v>4</v>
      </c>
      <c r="V20" s="46">
        <v>4</v>
      </c>
      <c r="W20" s="46">
        <v>4</v>
      </c>
      <c r="X20" s="46">
        <v>4</v>
      </c>
      <c r="Y20" s="46">
        <v>4</v>
      </c>
      <c r="Z20" s="46">
        <v>4</v>
      </c>
      <c r="AA20" s="46">
        <v>4</v>
      </c>
      <c r="AB20" s="46">
        <v>4</v>
      </c>
      <c r="AC20" s="46">
        <v>5</v>
      </c>
      <c r="AD20" s="46">
        <v>5</v>
      </c>
      <c r="AE20" s="46">
        <v>5</v>
      </c>
      <c r="AF20" s="46">
        <v>6</v>
      </c>
      <c r="AG20" s="46">
        <v>5</v>
      </c>
      <c r="AH20" s="46">
        <v>1</v>
      </c>
      <c r="AI20" s="46">
        <v>5</v>
      </c>
      <c r="AJ20" s="46">
        <v>5</v>
      </c>
      <c r="AK20" s="46">
        <v>6</v>
      </c>
      <c r="AL20" s="46">
        <v>6</v>
      </c>
      <c r="AM20" s="46">
        <v>4</v>
      </c>
      <c r="AN20" s="46">
        <v>4</v>
      </c>
      <c r="AO20" s="46">
        <v>4</v>
      </c>
      <c r="AP20" s="46">
        <v>5</v>
      </c>
      <c r="AQ20" s="46">
        <v>5</v>
      </c>
      <c r="AR20" s="46">
        <v>5</v>
      </c>
      <c r="AS20" s="46">
        <v>5</v>
      </c>
      <c r="AT20" s="46">
        <v>5</v>
      </c>
      <c r="AU20" s="46">
        <v>5</v>
      </c>
      <c r="AV20" s="46">
        <v>5</v>
      </c>
      <c r="AW20" s="46">
        <v>5</v>
      </c>
      <c r="AX20" s="46">
        <v>5</v>
      </c>
      <c r="AY20" s="46">
        <v>5</v>
      </c>
      <c r="AZ20" s="46">
        <v>5</v>
      </c>
      <c r="BA20" s="46">
        <v>5</v>
      </c>
      <c r="BB20" s="46">
        <v>5</v>
      </c>
      <c r="BC20" s="46">
        <v>5</v>
      </c>
      <c r="BD20" s="46">
        <v>5</v>
      </c>
      <c r="BE20" s="46">
        <v>5</v>
      </c>
      <c r="BF20" s="46">
        <v>8</v>
      </c>
      <c r="BG20" s="46">
        <v>8</v>
      </c>
      <c r="BH20" s="46">
        <v>8</v>
      </c>
      <c r="BI20" s="46">
        <v>7</v>
      </c>
      <c r="BJ20" s="46">
        <v>7</v>
      </c>
      <c r="BK20" s="46">
        <v>7</v>
      </c>
      <c r="BL20" s="46">
        <v>7</v>
      </c>
      <c r="BM20" s="46">
        <v>7</v>
      </c>
      <c r="BN20" s="46">
        <v>7</v>
      </c>
      <c r="BO20" s="46">
        <v>7</v>
      </c>
      <c r="BP20" s="46">
        <v>7</v>
      </c>
      <c r="BQ20" s="46">
        <v>7</v>
      </c>
      <c r="BR20" s="46">
        <v>7</v>
      </c>
      <c r="BS20" s="46">
        <v>9</v>
      </c>
      <c r="BT20" s="46">
        <v>9</v>
      </c>
      <c r="BU20" s="47">
        <v>9</v>
      </c>
    </row>
    <row r="21" spans="1:73" x14ac:dyDescent="0.25">
      <c r="A21" s="41" t="s">
        <v>28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6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7">
        <v>0</v>
      </c>
    </row>
    <row r="22" spans="1:73" x14ac:dyDescent="0.25">
      <c r="A22" s="41" t="s">
        <v>38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6">
        <v>0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46">
        <v>0</v>
      </c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0</v>
      </c>
      <c r="AY22" s="46">
        <v>0</v>
      </c>
      <c r="AZ22" s="46">
        <v>0</v>
      </c>
      <c r="BA22" s="46">
        <v>0</v>
      </c>
      <c r="BB22" s="46">
        <v>0</v>
      </c>
      <c r="BC22" s="46">
        <v>0</v>
      </c>
      <c r="BD22" s="46">
        <v>0</v>
      </c>
      <c r="BE22" s="46">
        <v>0</v>
      </c>
      <c r="BF22" s="46">
        <v>0</v>
      </c>
      <c r="BG22" s="46">
        <v>0</v>
      </c>
      <c r="BH22" s="46">
        <v>0</v>
      </c>
      <c r="BI22" s="46">
        <v>0</v>
      </c>
      <c r="BJ22" s="46">
        <v>0</v>
      </c>
      <c r="BK22" s="46">
        <v>0</v>
      </c>
      <c r="BL22" s="46">
        <v>0</v>
      </c>
      <c r="BM22" s="46">
        <v>0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7">
        <v>0</v>
      </c>
    </row>
    <row r="23" spans="1:73" x14ac:dyDescent="0.25">
      <c r="A23" s="41" t="s">
        <v>39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46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  <c r="BG23" s="46">
        <v>0</v>
      </c>
      <c r="BH23" s="46">
        <v>0</v>
      </c>
      <c r="BI23" s="46">
        <v>0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7">
        <v>0</v>
      </c>
    </row>
    <row r="24" spans="1:73" x14ac:dyDescent="0.25">
      <c r="A24" s="41" t="s">
        <v>40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46">
        <v>0</v>
      </c>
      <c r="AZ24" s="46">
        <v>0</v>
      </c>
      <c r="BA24" s="46">
        <v>0</v>
      </c>
      <c r="BB24" s="46">
        <v>0</v>
      </c>
      <c r="BC24" s="46">
        <v>0</v>
      </c>
      <c r="BD24" s="46">
        <v>0</v>
      </c>
      <c r="BE24" s="46">
        <v>0</v>
      </c>
      <c r="BF24" s="46">
        <v>0</v>
      </c>
      <c r="BG24" s="46">
        <v>0</v>
      </c>
      <c r="BH24" s="46">
        <v>0</v>
      </c>
      <c r="BI24" s="46">
        <v>0</v>
      </c>
      <c r="BJ24" s="46">
        <v>0</v>
      </c>
      <c r="BK24" s="46">
        <v>0</v>
      </c>
      <c r="BL24" s="46">
        <v>0</v>
      </c>
      <c r="BM24" s="46">
        <v>0</v>
      </c>
      <c r="BN24" s="46">
        <v>0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7">
        <v>0</v>
      </c>
    </row>
    <row r="25" spans="1:73" x14ac:dyDescent="0.25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7"/>
    </row>
    <row r="26" spans="1:73" x14ac:dyDescent="0.25">
      <c r="A26" s="41" t="s">
        <v>23</v>
      </c>
      <c r="B26" s="46">
        <v>1</v>
      </c>
      <c r="C26" s="46">
        <v>1</v>
      </c>
      <c r="D26" s="46">
        <v>1</v>
      </c>
      <c r="E26" s="46">
        <v>1</v>
      </c>
      <c r="F26" s="46">
        <v>1</v>
      </c>
      <c r="G26" s="46">
        <v>1</v>
      </c>
      <c r="H26" s="46">
        <v>1</v>
      </c>
      <c r="I26" s="46">
        <v>1</v>
      </c>
      <c r="J26" s="46">
        <v>1</v>
      </c>
      <c r="K26" s="46">
        <v>1</v>
      </c>
      <c r="L26" s="46">
        <v>1</v>
      </c>
      <c r="M26" s="46">
        <v>1</v>
      </c>
      <c r="N26" s="46">
        <v>1</v>
      </c>
      <c r="O26" s="46">
        <v>1</v>
      </c>
      <c r="P26" s="46">
        <v>1</v>
      </c>
      <c r="Q26" s="46">
        <v>1</v>
      </c>
      <c r="R26" s="46">
        <v>1</v>
      </c>
      <c r="S26" s="46">
        <v>1</v>
      </c>
      <c r="T26" s="46">
        <v>1</v>
      </c>
      <c r="U26" s="46">
        <v>1</v>
      </c>
      <c r="V26" s="46">
        <v>1</v>
      </c>
      <c r="W26" s="46">
        <v>1</v>
      </c>
      <c r="X26" s="46">
        <v>1</v>
      </c>
      <c r="Y26" s="46">
        <v>1</v>
      </c>
      <c r="Z26" s="46">
        <v>1</v>
      </c>
      <c r="AA26" s="46">
        <v>1</v>
      </c>
      <c r="AB26" s="46">
        <v>1</v>
      </c>
      <c r="AC26" s="46">
        <v>1</v>
      </c>
      <c r="AD26" s="46">
        <v>1</v>
      </c>
      <c r="AE26" s="46">
        <v>1</v>
      </c>
      <c r="AF26" s="46">
        <v>1</v>
      </c>
      <c r="AG26" s="46">
        <v>1</v>
      </c>
      <c r="AH26" s="46">
        <v>1</v>
      </c>
      <c r="AI26" s="46">
        <v>1</v>
      </c>
      <c r="AJ26" s="46">
        <v>1</v>
      </c>
      <c r="AK26" s="46">
        <v>1</v>
      </c>
      <c r="AL26" s="46">
        <v>1</v>
      </c>
      <c r="AM26" s="46">
        <v>1</v>
      </c>
      <c r="AN26" s="46">
        <v>1</v>
      </c>
      <c r="AO26" s="46">
        <v>1</v>
      </c>
      <c r="AP26" s="46">
        <v>1</v>
      </c>
      <c r="AQ26" s="46">
        <v>1</v>
      </c>
      <c r="AR26" s="46">
        <v>1</v>
      </c>
      <c r="AS26" s="46">
        <v>1</v>
      </c>
      <c r="AT26" s="46">
        <v>1</v>
      </c>
      <c r="AU26" s="46">
        <v>1</v>
      </c>
      <c r="AV26" s="46">
        <v>1</v>
      </c>
      <c r="AW26" s="46">
        <v>1</v>
      </c>
      <c r="AX26" s="46">
        <v>1</v>
      </c>
      <c r="AY26" s="46">
        <v>1</v>
      </c>
      <c r="AZ26" s="46">
        <v>1</v>
      </c>
      <c r="BA26" s="46">
        <v>1</v>
      </c>
      <c r="BB26" s="46">
        <v>1</v>
      </c>
      <c r="BC26" s="46">
        <v>1</v>
      </c>
      <c r="BD26" s="46">
        <v>1</v>
      </c>
      <c r="BE26" s="46">
        <v>1</v>
      </c>
      <c r="BF26" s="46">
        <v>1</v>
      </c>
      <c r="BG26" s="46">
        <v>1</v>
      </c>
      <c r="BH26" s="46">
        <v>1</v>
      </c>
      <c r="BI26" s="46">
        <v>1</v>
      </c>
      <c r="BJ26" s="46">
        <v>1</v>
      </c>
      <c r="BK26" s="46">
        <v>1</v>
      </c>
      <c r="BL26" s="46">
        <v>1</v>
      </c>
      <c r="BM26" s="46">
        <v>1</v>
      </c>
      <c r="BN26" s="46">
        <v>1</v>
      </c>
      <c r="BO26" s="46">
        <v>1</v>
      </c>
      <c r="BP26" s="46">
        <v>1</v>
      </c>
      <c r="BQ26" s="46">
        <v>1</v>
      </c>
      <c r="BR26" s="46">
        <v>1</v>
      </c>
      <c r="BS26" s="46">
        <v>1</v>
      </c>
      <c r="BT26" s="46">
        <v>1</v>
      </c>
      <c r="BU26" s="47">
        <v>1</v>
      </c>
    </row>
    <row r="27" spans="1:73" x14ac:dyDescent="0.25">
      <c r="A27" s="41" t="s">
        <v>41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46">
        <v>0</v>
      </c>
      <c r="AZ27" s="46">
        <v>0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  <c r="BG27" s="46">
        <v>0</v>
      </c>
      <c r="BH27" s="46">
        <v>1</v>
      </c>
      <c r="BI27" s="46">
        <v>1</v>
      </c>
      <c r="BJ27" s="46">
        <v>1</v>
      </c>
      <c r="BK27" s="46">
        <v>1</v>
      </c>
      <c r="BL27" s="46">
        <v>1</v>
      </c>
      <c r="BM27" s="46">
        <v>1</v>
      </c>
      <c r="BN27" s="46">
        <v>1</v>
      </c>
      <c r="BO27" s="46">
        <v>1</v>
      </c>
      <c r="BP27" s="46">
        <v>1</v>
      </c>
      <c r="BQ27" s="46">
        <v>1</v>
      </c>
      <c r="BR27" s="46">
        <v>1</v>
      </c>
      <c r="BS27" s="46">
        <v>1</v>
      </c>
      <c r="BT27" s="46">
        <v>1</v>
      </c>
      <c r="BU27" s="47">
        <v>1</v>
      </c>
    </row>
    <row r="28" spans="1:73" x14ac:dyDescent="0.25">
      <c r="A28" s="41" t="s">
        <v>24</v>
      </c>
      <c r="B28" s="46">
        <v>3</v>
      </c>
      <c r="C28" s="46">
        <v>3</v>
      </c>
      <c r="D28" s="46">
        <v>3</v>
      </c>
      <c r="E28" s="46">
        <v>3</v>
      </c>
      <c r="F28" s="46">
        <v>3</v>
      </c>
      <c r="G28" s="46">
        <v>3</v>
      </c>
      <c r="H28" s="46">
        <v>3</v>
      </c>
      <c r="I28" s="46">
        <v>3</v>
      </c>
      <c r="J28" s="46">
        <v>3</v>
      </c>
      <c r="K28" s="46">
        <v>3</v>
      </c>
      <c r="L28" s="46">
        <v>3</v>
      </c>
      <c r="M28" s="46">
        <v>3</v>
      </c>
      <c r="N28" s="46">
        <v>3</v>
      </c>
      <c r="O28" s="46">
        <v>3</v>
      </c>
      <c r="P28" s="46">
        <v>3</v>
      </c>
      <c r="Q28" s="46">
        <v>3</v>
      </c>
      <c r="R28" s="46">
        <v>3</v>
      </c>
      <c r="S28" s="46">
        <v>3</v>
      </c>
      <c r="T28" s="46">
        <v>3</v>
      </c>
      <c r="U28" s="46">
        <v>3</v>
      </c>
      <c r="V28" s="46">
        <v>3</v>
      </c>
      <c r="W28" s="46">
        <v>3</v>
      </c>
      <c r="X28" s="46">
        <v>3</v>
      </c>
      <c r="Y28" s="46">
        <v>3</v>
      </c>
      <c r="Z28" s="46">
        <v>3</v>
      </c>
      <c r="AA28" s="46">
        <v>3</v>
      </c>
      <c r="AB28" s="46">
        <v>3</v>
      </c>
      <c r="AC28" s="46">
        <v>3</v>
      </c>
      <c r="AD28" s="46">
        <v>3</v>
      </c>
      <c r="AE28" s="46">
        <v>3</v>
      </c>
      <c r="AF28" s="46">
        <v>3</v>
      </c>
      <c r="AG28" s="46">
        <v>3</v>
      </c>
      <c r="AH28" s="46">
        <v>3</v>
      </c>
      <c r="AI28" s="46">
        <v>3</v>
      </c>
      <c r="AJ28" s="46">
        <v>3</v>
      </c>
      <c r="AK28" s="46">
        <v>3</v>
      </c>
      <c r="AL28" s="46">
        <v>3</v>
      </c>
      <c r="AM28" s="46">
        <v>3</v>
      </c>
      <c r="AN28" s="46">
        <v>3</v>
      </c>
      <c r="AO28" s="46">
        <v>3</v>
      </c>
      <c r="AP28" s="46">
        <v>3</v>
      </c>
      <c r="AQ28" s="46">
        <v>3</v>
      </c>
      <c r="AR28" s="46">
        <v>3</v>
      </c>
      <c r="AS28" s="46">
        <v>3</v>
      </c>
      <c r="AT28" s="46">
        <v>3</v>
      </c>
      <c r="AU28" s="46">
        <v>3</v>
      </c>
      <c r="AV28" s="46">
        <v>3</v>
      </c>
      <c r="AW28" s="46">
        <v>3</v>
      </c>
      <c r="AX28" s="46">
        <v>3</v>
      </c>
      <c r="AY28" s="46">
        <v>3</v>
      </c>
      <c r="AZ28" s="46">
        <v>3</v>
      </c>
      <c r="BA28" s="46">
        <v>3</v>
      </c>
      <c r="BB28" s="46">
        <v>3</v>
      </c>
      <c r="BC28" s="46">
        <v>3</v>
      </c>
      <c r="BD28" s="46">
        <v>3</v>
      </c>
      <c r="BE28" s="46">
        <v>3</v>
      </c>
      <c r="BF28" s="46">
        <v>3</v>
      </c>
      <c r="BG28" s="46">
        <v>3</v>
      </c>
      <c r="BH28" s="46">
        <v>3</v>
      </c>
      <c r="BI28" s="46">
        <v>3</v>
      </c>
      <c r="BJ28" s="46">
        <v>3</v>
      </c>
      <c r="BK28" s="46">
        <v>3</v>
      </c>
      <c r="BL28" s="46">
        <v>3</v>
      </c>
      <c r="BM28" s="46">
        <v>3</v>
      </c>
      <c r="BN28" s="46">
        <v>3</v>
      </c>
      <c r="BO28" s="46">
        <v>3</v>
      </c>
      <c r="BP28" s="46">
        <v>3</v>
      </c>
      <c r="BQ28" s="46">
        <v>3</v>
      </c>
      <c r="BR28" s="46">
        <v>3</v>
      </c>
      <c r="BS28" s="46">
        <v>3</v>
      </c>
      <c r="BT28" s="46">
        <v>3</v>
      </c>
      <c r="BU28" s="47">
        <v>3</v>
      </c>
    </row>
    <row r="29" spans="1:73" x14ac:dyDescent="0.25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7"/>
    </row>
    <row r="30" spans="1:73" x14ac:dyDescent="0.25">
      <c r="A30" s="41" t="s">
        <v>25</v>
      </c>
      <c r="B30" s="46">
        <f t="shared" ref="B30:BM30" si="0">SUM(B5:B28)</f>
        <v>107225</v>
      </c>
      <c r="C30" s="46">
        <f t="shared" si="0"/>
        <v>107377</v>
      </c>
      <c r="D30" s="46">
        <f t="shared" si="0"/>
        <v>107533</v>
      </c>
      <c r="E30" s="46">
        <f t="shared" si="0"/>
        <v>107581</v>
      </c>
      <c r="F30" s="46">
        <f t="shared" si="0"/>
        <v>107560</v>
      </c>
      <c r="G30" s="46">
        <f t="shared" si="0"/>
        <v>107537</v>
      </c>
      <c r="H30" s="46">
        <f t="shared" si="0"/>
        <v>107524</v>
      </c>
      <c r="I30" s="46">
        <f t="shared" si="0"/>
        <v>107484</v>
      </c>
      <c r="J30" s="46">
        <f t="shared" si="0"/>
        <v>107602</v>
      </c>
      <c r="K30" s="46">
        <f t="shared" si="0"/>
        <v>107625</v>
      </c>
      <c r="L30" s="46">
        <f t="shared" si="0"/>
        <v>107761</v>
      </c>
      <c r="M30" s="46">
        <f t="shared" si="0"/>
        <v>107892</v>
      </c>
      <c r="N30" s="46">
        <f t="shared" si="0"/>
        <v>108051</v>
      </c>
      <c r="O30" s="46">
        <f t="shared" si="0"/>
        <v>108170</v>
      </c>
      <c r="P30" s="46">
        <f t="shared" si="0"/>
        <v>108299</v>
      </c>
      <c r="Q30" s="46">
        <f t="shared" si="0"/>
        <v>108380</v>
      </c>
      <c r="R30" s="46">
        <f t="shared" si="0"/>
        <v>108389</v>
      </c>
      <c r="S30" s="46">
        <f t="shared" si="0"/>
        <v>108331</v>
      </c>
      <c r="T30" s="46">
        <f t="shared" si="0"/>
        <v>108484</v>
      </c>
      <c r="U30" s="46">
        <f t="shared" si="0"/>
        <v>108616</v>
      </c>
      <c r="V30" s="46">
        <f t="shared" si="0"/>
        <v>108804</v>
      </c>
      <c r="W30" s="46">
        <f t="shared" si="0"/>
        <v>108925</v>
      </c>
      <c r="X30" s="46">
        <f t="shared" si="0"/>
        <v>109287</v>
      </c>
      <c r="Y30" s="46">
        <f t="shared" si="0"/>
        <v>109291</v>
      </c>
      <c r="Z30" s="46">
        <f t="shared" si="0"/>
        <v>109433</v>
      </c>
      <c r="AA30" s="46">
        <f t="shared" si="0"/>
        <v>109586</v>
      </c>
      <c r="AB30" s="46">
        <f t="shared" si="0"/>
        <v>109577</v>
      </c>
      <c r="AC30" s="46">
        <f t="shared" si="0"/>
        <v>109620</v>
      </c>
      <c r="AD30" s="46">
        <f t="shared" si="0"/>
        <v>109620</v>
      </c>
      <c r="AE30" s="46">
        <f t="shared" si="0"/>
        <v>109544</v>
      </c>
      <c r="AF30" s="46">
        <f t="shared" si="0"/>
        <v>109514</v>
      </c>
      <c r="AG30" s="46">
        <f t="shared" si="0"/>
        <v>109607</v>
      </c>
      <c r="AH30" s="46">
        <f t="shared" si="0"/>
        <v>109785</v>
      </c>
      <c r="AI30" s="46">
        <f t="shared" si="0"/>
        <v>109878</v>
      </c>
      <c r="AJ30" s="46">
        <f t="shared" si="0"/>
        <v>109997</v>
      </c>
      <c r="AK30" s="46">
        <f t="shared" si="0"/>
        <v>110257</v>
      </c>
      <c r="AL30" s="46">
        <f t="shared" si="0"/>
        <v>110434</v>
      </c>
      <c r="AM30" s="46">
        <f t="shared" si="0"/>
        <v>110599</v>
      </c>
      <c r="AN30" s="46">
        <f t="shared" si="0"/>
        <v>110769</v>
      </c>
      <c r="AO30" s="46">
        <f t="shared" si="0"/>
        <v>110869</v>
      </c>
      <c r="AP30" s="46">
        <f t="shared" si="0"/>
        <v>110989</v>
      </c>
      <c r="AQ30" s="46">
        <f t="shared" si="0"/>
        <v>111058</v>
      </c>
      <c r="AR30" s="46">
        <f t="shared" si="0"/>
        <v>111090</v>
      </c>
      <c r="AS30" s="46">
        <f t="shared" si="0"/>
        <v>111377</v>
      </c>
      <c r="AT30" s="46">
        <f t="shared" si="0"/>
        <v>111516</v>
      </c>
      <c r="AU30" s="46">
        <f t="shared" si="0"/>
        <v>111719</v>
      </c>
      <c r="AV30" s="46">
        <f t="shared" si="0"/>
        <v>111936</v>
      </c>
      <c r="AW30" s="46">
        <f t="shared" si="0"/>
        <v>112245</v>
      </c>
      <c r="AX30" s="46">
        <f t="shared" si="0"/>
        <v>112462</v>
      </c>
      <c r="AY30" s="46">
        <f t="shared" si="0"/>
        <v>112648</v>
      </c>
      <c r="AZ30" s="46">
        <f t="shared" si="0"/>
        <v>112847</v>
      </c>
      <c r="BA30" s="46">
        <f t="shared" si="0"/>
        <v>112978</v>
      </c>
      <c r="BB30" s="46">
        <f t="shared" si="0"/>
        <v>112978</v>
      </c>
      <c r="BC30" s="46">
        <f t="shared" si="0"/>
        <v>113110.25</v>
      </c>
      <c r="BD30" s="46">
        <f t="shared" si="0"/>
        <v>113110.25</v>
      </c>
      <c r="BE30" s="46">
        <f t="shared" si="0"/>
        <v>113110.25</v>
      </c>
      <c r="BF30" s="46">
        <f t="shared" si="0"/>
        <v>114670</v>
      </c>
      <c r="BG30" s="46">
        <f t="shared" si="0"/>
        <v>115184</v>
      </c>
      <c r="BH30" s="46">
        <f t="shared" si="0"/>
        <v>115032</v>
      </c>
      <c r="BI30" s="46">
        <f t="shared" si="0"/>
        <v>115290</v>
      </c>
      <c r="BJ30" s="46">
        <f t="shared" si="0"/>
        <v>114733</v>
      </c>
      <c r="BK30" s="46">
        <f t="shared" si="0"/>
        <v>114804</v>
      </c>
      <c r="BL30" s="46">
        <f t="shared" si="0"/>
        <v>114989</v>
      </c>
      <c r="BM30" s="46">
        <f t="shared" si="0"/>
        <v>115222</v>
      </c>
      <c r="BN30" s="46">
        <f t="shared" ref="BN30:BU30" si="1">SUM(BN5:BN28)</f>
        <v>115412</v>
      </c>
      <c r="BO30" s="46">
        <f t="shared" si="1"/>
        <v>115618</v>
      </c>
      <c r="BP30" s="46">
        <f t="shared" si="1"/>
        <v>115964</v>
      </c>
      <c r="BQ30" s="46">
        <f t="shared" si="1"/>
        <v>115899</v>
      </c>
      <c r="BR30" s="46">
        <f t="shared" si="1"/>
        <v>116024</v>
      </c>
      <c r="BS30" s="46">
        <f t="shared" si="1"/>
        <v>116101</v>
      </c>
      <c r="BT30" s="46">
        <f t="shared" si="1"/>
        <v>116347</v>
      </c>
      <c r="BU30" s="47">
        <f t="shared" si="1"/>
        <v>116589</v>
      </c>
    </row>
    <row r="31" spans="1:73" x14ac:dyDescent="0.25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8">
        <f>AVERAGE(B30:M30)</f>
        <v>107558.41666666667</v>
      </c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8">
        <f>AVERAGE(N30:Y30)</f>
        <v>108585.58333333333</v>
      </c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f>AVERAGE(Z30:AK30)</f>
        <v>109701.5</v>
      </c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8">
        <f>AVERAGE(AL30:AW30)</f>
        <v>111216.75</v>
      </c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8">
        <f>AVERAGE(AX30:BI30)</f>
        <v>113618.3125</v>
      </c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8">
        <f>AVERAGE(BJ30:BU30)</f>
        <v>115641.83333333333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A15EC-0373-4ECD-A0AF-932E63690F0A}">
  <dimension ref="A1:G67"/>
  <sheetViews>
    <sheetView tabSelected="1" topLeftCell="A3" workbookViewId="0">
      <pane ySplit="4" topLeftCell="A7" activePane="bottomLeft" state="frozen"/>
      <selection sqref="A1:A2"/>
      <selection pane="bottomLeft" activeCell="F4" sqref="F4"/>
    </sheetView>
  </sheetViews>
  <sheetFormatPr defaultColWidth="7.109375" defaultRowHeight="11.25" x14ac:dyDescent="0.2"/>
  <cols>
    <col min="1" max="1" width="7.109375" style="18"/>
    <col min="2" max="2" width="8.33203125" style="40" customWidth="1"/>
    <col min="3" max="4" width="7.5546875" style="18" customWidth="1"/>
    <col min="5" max="6" width="7.109375" style="18"/>
    <col min="7" max="7" width="24" style="18" bestFit="1" customWidth="1"/>
    <col min="8" max="16384" width="7.109375" style="18"/>
  </cols>
  <sheetData>
    <row r="1" spans="1:7" x14ac:dyDescent="0.2">
      <c r="A1" s="18" t="s">
        <v>45</v>
      </c>
    </row>
    <row r="2" spans="1:7" x14ac:dyDescent="0.2">
      <c r="A2" s="18" t="s">
        <v>42</v>
      </c>
    </row>
    <row r="3" spans="1:7" ht="12.75" x14ac:dyDescent="0.2">
      <c r="A3" s="16"/>
      <c r="B3" s="17"/>
      <c r="C3" s="16"/>
      <c r="D3" s="16"/>
      <c r="F3" s="18" t="s">
        <v>45</v>
      </c>
    </row>
    <row r="4" spans="1:7" ht="12.75" x14ac:dyDescent="0.2">
      <c r="B4" s="19"/>
      <c r="C4" s="20"/>
      <c r="D4" s="20"/>
      <c r="F4" s="18" t="s">
        <v>42</v>
      </c>
    </row>
    <row r="5" spans="1:7" x14ac:dyDescent="0.2">
      <c r="B5" s="21" t="s">
        <v>29</v>
      </c>
      <c r="C5" s="22"/>
      <c r="D5" s="23" t="s">
        <v>29</v>
      </c>
    </row>
    <row r="6" spans="1:7" ht="34.5" thickBot="1" x14ac:dyDescent="0.25">
      <c r="B6" s="24" t="s">
        <v>30</v>
      </c>
      <c r="C6" s="25" t="s">
        <v>31</v>
      </c>
      <c r="D6" s="25" t="s">
        <v>32</v>
      </c>
      <c r="F6" s="26"/>
      <c r="G6" s="26"/>
    </row>
    <row r="7" spans="1:7" x14ac:dyDescent="0.2">
      <c r="A7" s="27"/>
      <c r="B7" s="28" t="s">
        <v>29</v>
      </c>
      <c r="C7" s="27"/>
      <c r="D7" s="29" t="s">
        <v>29</v>
      </c>
    </row>
    <row r="8" spans="1:7" x14ac:dyDescent="0.2">
      <c r="A8" s="27">
        <v>1988</v>
      </c>
      <c r="B8" s="28">
        <v>118.71491496118615</v>
      </c>
      <c r="C8" s="30" t="s">
        <v>29</v>
      </c>
      <c r="D8" s="31">
        <v>1</v>
      </c>
      <c r="E8" s="32"/>
    </row>
    <row r="9" spans="1:7" x14ac:dyDescent="0.2">
      <c r="A9" s="27">
        <v>1989</v>
      </c>
      <c r="B9" s="28">
        <v>124.47573741120192</v>
      </c>
      <c r="C9" s="30">
        <f t="shared" ref="C9:C41" si="0">(B9/B8)-1</f>
        <v>4.852652635853949E-2</v>
      </c>
      <c r="D9" s="31">
        <f t="shared" ref="D9:D41" si="1">(1+C9)*D8</f>
        <v>1.0485265263585395</v>
      </c>
      <c r="E9" s="32"/>
    </row>
    <row r="10" spans="1:7" x14ac:dyDescent="0.2">
      <c r="A10" s="27">
        <v>1990</v>
      </c>
      <c r="B10" s="28">
        <v>131.23983359937574</v>
      </c>
      <c r="C10" s="30">
        <f t="shared" si="0"/>
        <v>5.4340679789096846E-2</v>
      </c>
      <c r="D10" s="31">
        <f t="shared" si="1"/>
        <v>1.1055041705777628</v>
      </c>
      <c r="E10" s="32"/>
    </row>
    <row r="11" spans="1:7" x14ac:dyDescent="0.2">
      <c r="A11" s="27">
        <v>1991</v>
      </c>
      <c r="B11" s="28">
        <v>136.4880890917151</v>
      </c>
      <c r="C11" s="30">
        <f t="shared" si="0"/>
        <v>3.9989806055074961E-2</v>
      </c>
      <c r="D11" s="31">
        <f t="shared" si="1"/>
        <v>1.149713067952244</v>
      </c>
      <c r="E11" s="32"/>
    </row>
    <row r="12" spans="1:7" x14ac:dyDescent="0.2">
      <c r="A12" s="27">
        <v>1992</v>
      </c>
      <c r="B12" s="28">
        <v>140.67430700430734</v>
      </c>
      <c r="C12" s="30">
        <f t="shared" si="0"/>
        <v>3.0670939423727006E-2</v>
      </c>
      <c r="D12" s="31">
        <f t="shared" si="1"/>
        <v>1.1849758478140746</v>
      </c>
      <c r="E12" s="32"/>
    </row>
    <row r="13" spans="1:7" x14ac:dyDescent="0.2">
      <c r="A13" s="27">
        <v>1993</v>
      </c>
      <c r="B13" s="28">
        <v>144.78768608125591</v>
      </c>
      <c r="C13" s="30">
        <f t="shared" si="0"/>
        <v>2.9240443152299456E-2</v>
      </c>
      <c r="D13" s="31">
        <f t="shared" si="1"/>
        <v>1.2196250667289299</v>
      </c>
      <c r="E13" s="32"/>
    </row>
    <row r="14" spans="1:7" x14ac:dyDescent="0.2">
      <c r="A14" s="27">
        <v>1994</v>
      </c>
      <c r="B14" s="28">
        <v>148.56035432772484</v>
      </c>
      <c r="C14" s="30">
        <f t="shared" si="0"/>
        <v>2.6056554590917935E-2</v>
      </c>
      <c r="D14" s="31">
        <f t="shared" si="1"/>
        <v>1.2514042938606043</v>
      </c>
      <c r="E14" s="32"/>
    </row>
    <row r="15" spans="1:7" x14ac:dyDescent="0.2">
      <c r="A15" s="27">
        <v>1995</v>
      </c>
      <c r="B15" s="28">
        <v>152.73018877708981</v>
      </c>
      <c r="C15" s="30">
        <f t="shared" si="0"/>
        <v>2.8068285568074947E-2</v>
      </c>
      <c r="D15" s="31">
        <f t="shared" si="1"/>
        <v>1.2865290669417988</v>
      </c>
      <c r="E15" s="32"/>
    </row>
    <row r="16" spans="1:7" x14ac:dyDescent="0.2">
      <c r="A16" s="27">
        <v>1996</v>
      </c>
      <c r="B16" s="28">
        <v>157.25797055254841</v>
      </c>
      <c r="C16" s="30">
        <f t="shared" si="0"/>
        <v>2.9645624167118134E-2</v>
      </c>
      <c r="D16" s="31">
        <f t="shared" si="1"/>
        <v>1.3246690241404286</v>
      </c>
      <c r="E16" s="32"/>
    </row>
    <row r="17" spans="1:7" x14ac:dyDescent="0.2">
      <c r="A17" s="27">
        <v>1997</v>
      </c>
      <c r="B17" s="28">
        <v>160.72706868994632</v>
      </c>
      <c r="C17" s="30">
        <f t="shared" si="0"/>
        <v>2.2059919285545515E-2</v>
      </c>
      <c r="D17" s="31">
        <f t="shared" si="1"/>
        <v>1.3538911158930289</v>
      </c>
      <c r="E17" s="32"/>
    </row>
    <row r="18" spans="1:7" x14ac:dyDescent="0.2">
      <c r="A18" s="27">
        <v>1998</v>
      </c>
      <c r="B18" s="28">
        <v>163.22613080076653</v>
      </c>
      <c r="C18" s="30">
        <f t="shared" si="0"/>
        <v>1.5548483097399535E-2</v>
      </c>
      <c r="D18" s="31">
        <f t="shared" si="1"/>
        <v>1.3749420690242111</v>
      </c>
      <c r="E18" s="32"/>
    </row>
    <row r="19" spans="1:7" x14ac:dyDescent="0.2">
      <c r="A19" s="27">
        <v>1999</v>
      </c>
      <c r="B19" s="28">
        <v>167.02051552452525</v>
      </c>
      <c r="C19" s="30">
        <f t="shared" si="0"/>
        <v>2.3246184328109543E-2</v>
      </c>
      <c r="D19" s="31">
        <f t="shared" si="1"/>
        <v>1.4069042258012203</v>
      </c>
      <c r="E19" s="32"/>
    </row>
    <row r="20" spans="1:7" x14ac:dyDescent="0.2">
      <c r="A20" s="27">
        <v>2000</v>
      </c>
      <c r="B20" s="28">
        <v>172.67424867377503</v>
      </c>
      <c r="C20" s="30">
        <f t="shared" si="0"/>
        <v>3.3850531064967271E-2</v>
      </c>
      <c r="D20" s="31">
        <f t="shared" si="1"/>
        <v>1.4545286810021383</v>
      </c>
      <c r="E20" s="32"/>
    </row>
    <row r="21" spans="1:7" x14ac:dyDescent="0.2">
      <c r="A21" s="27">
        <v>2001</v>
      </c>
      <c r="B21" s="28">
        <v>177.2298670970425</v>
      </c>
      <c r="C21" s="30">
        <f t="shared" si="0"/>
        <v>2.6382731983818797E-2</v>
      </c>
      <c r="D21" s="31">
        <f t="shared" si="1"/>
        <v>1.4929031213557951</v>
      </c>
      <c r="E21" s="32"/>
    </row>
    <row r="22" spans="1:7" x14ac:dyDescent="0.2">
      <c r="A22" s="27">
        <v>2002</v>
      </c>
      <c r="B22" s="28">
        <v>180.31957420880261</v>
      </c>
      <c r="C22" s="30">
        <f t="shared" si="0"/>
        <v>1.743333199064212E-2</v>
      </c>
      <c r="D22" s="31">
        <f t="shared" si="1"/>
        <v>1.5189293971002564</v>
      </c>
      <c r="E22" s="32"/>
    </row>
    <row r="23" spans="1:7" x14ac:dyDescent="0.2">
      <c r="A23" s="27">
        <v>2003</v>
      </c>
      <c r="B23" s="28">
        <v>184.25701462361184</v>
      </c>
      <c r="C23" s="30">
        <f t="shared" si="0"/>
        <v>2.1835901244142475E-2</v>
      </c>
      <c r="D23" s="31">
        <f t="shared" si="1"/>
        <v>1.5520965894121626</v>
      </c>
      <c r="E23" s="32"/>
    </row>
    <row r="24" spans="1:7" x14ac:dyDescent="0.2">
      <c r="A24" s="27">
        <v>2004</v>
      </c>
      <c r="B24" s="28">
        <v>189.40196668704809</v>
      </c>
      <c r="C24" s="30">
        <f t="shared" si="0"/>
        <v>2.792269305972428E-2</v>
      </c>
      <c r="D24" s="31">
        <f t="shared" si="1"/>
        <v>1.5954353060773632</v>
      </c>
      <c r="E24" s="32"/>
    </row>
    <row r="25" spans="1:7" x14ac:dyDescent="0.2">
      <c r="A25" s="27">
        <v>2005</v>
      </c>
      <c r="B25" s="28">
        <v>195.26666666666665</v>
      </c>
      <c r="C25" s="30">
        <f t="shared" si="0"/>
        <v>3.0964303498014267E-2</v>
      </c>
      <c r="D25" s="31">
        <f t="shared" si="1"/>
        <v>1.64483684910619</v>
      </c>
      <c r="E25" s="32"/>
      <c r="F25" s="33"/>
      <c r="G25" s="34"/>
    </row>
    <row r="26" spans="1:7" x14ac:dyDescent="0.2">
      <c r="A26" s="27">
        <v>2006</v>
      </c>
      <c r="B26" s="28">
        <v>201.55833333333337</v>
      </c>
      <c r="C26" s="30">
        <f t="shared" si="0"/>
        <v>3.2220894503243613E-2</v>
      </c>
      <c r="D26" s="31">
        <f t="shared" si="1"/>
        <v>1.6978349636962882</v>
      </c>
      <c r="E26" s="32"/>
      <c r="F26" s="33"/>
      <c r="G26" s="34"/>
    </row>
    <row r="27" spans="1:7" x14ac:dyDescent="0.2">
      <c r="A27" s="27">
        <v>2007</v>
      </c>
      <c r="B27" s="28">
        <v>207.34416666666667</v>
      </c>
      <c r="C27" s="30">
        <f t="shared" si="0"/>
        <v>2.8705502956133389E-2</v>
      </c>
      <c r="D27" s="31">
        <f t="shared" si="1"/>
        <v>1.7465721702656987</v>
      </c>
      <c r="E27" s="32"/>
      <c r="F27" s="33"/>
      <c r="G27" s="34"/>
    </row>
    <row r="28" spans="1:7" x14ac:dyDescent="0.2">
      <c r="A28" s="27">
        <v>2008</v>
      </c>
      <c r="B28" s="28">
        <v>215.25424999999998</v>
      </c>
      <c r="C28" s="30">
        <f t="shared" si="0"/>
        <v>3.8149533987371864E-2</v>
      </c>
      <c r="D28" s="31">
        <f t="shared" si="1"/>
        <v>1.8132030846366478</v>
      </c>
      <c r="E28" s="32"/>
      <c r="F28" s="33"/>
      <c r="G28" s="34"/>
    </row>
    <row r="29" spans="1:7" x14ac:dyDescent="0.2">
      <c r="A29" s="27">
        <v>2009</v>
      </c>
      <c r="B29" s="28">
        <v>214.56466666666668</v>
      </c>
      <c r="C29" s="30">
        <f t="shared" si="0"/>
        <v>-3.2035759262978303E-3</v>
      </c>
      <c r="D29" s="31">
        <f>(1+C29)*D28</f>
        <v>1.8073943508852168</v>
      </c>
      <c r="E29" s="32"/>
      <c r="F29" s="33"/>
      <c r="G29" s="34"/>
    </row>
    <row r="30" spans="1:7" x14ac:dyDescent="0.2">
      <c r="A30" s="27">
        <v>2010</v>
      </c>
      <c r="B30" s="28">
        <v>218.07616666666672</v>
      </c>
      <c r="C30" s="30">
        <f t="shared" si="0"/>
        <v>1.6365695501278754E-2</v>
      </c>
      <c r="D30" s="31">
        <f>(1+C30)*D29</f>
        <v>1.8369736164825357</v>
      </c>
      <c r="E30" s="32"/>
      <c r="F30" s="33"/>
      <c r="G30" s="34"/>
    </row>
    <row r="31" spans="1:7" x14ac:dyDescent="0.2">
      <c r="A31" s="27">
        <v>2011</v>
      </c>
      <c r="B31" s="28">
        <v>224.92966666666669</v>
      </c>
      <c r="C31" s="30">
        <f t="shared" si="0"/>
        <v>3.1427093133362227E-2</v>
      </c>
      <c r="D31" s="31">
        <f t="shared" si="1"/>
        <v>1.8947043574112614</v>
      </c>
      <c r="E31" s="32"/>
      <c r="F31" s="35"/>
      <c r="G31" s="34"/>
    </row>
    <row r="32" spans="1:7" x14ac:dyDescent="0.2">
      <c r="A32" s="27">
        <v>2012</v>
      </c>
      <c r="B32" s="28">
        <v>229.6</v>
      </c>
      <c r="C32" s="30">
        <f t="shared" si="0"/>
        <v>2.076352756194888E-2</v>
      </c>
      <c r="D32" s="31">
        <f t="shared" si="1"/>
        <v>1.9340451035581148</v>
      </c>
      <c r="E32" s="32"/>
      <c r="F32" s="35"/>
      <c r="G32" s="34"/>
    </row>
    <row r="33" spans="1:7" x14ac:dyDescent="0.2">
      <c r="A33" s="27">
        <v>2013</v>
      </c>
      <c r="B33" s="28">
        <v>232.96175000000002</v>
      </c>
      <c r="C33" s="30">
        <f t="shared" si="0"/>
        <v>1.4641768292683155E-2</v>
      </c>
      <c r="D33" s="31">
        <f t="shared" si="1"/>
        <v>1.9623629438320112</v>
      </c>
      <c r="E33" s="32"/>
      <c r="F33" s="35"/>
      <c r="G33" s="34"/>
    </row>
    <row r="34" spans="1:7" x14ac:dyDescent="0.2">
      <c r="A34" s="27">
        <v>2014</v>
      </c>
      <c r="B34" s="28">
        <v>236.71225000000001</v>
      </c>
      <c r="C34" s="30">
        <f t="shared" si="0"/>
        <v>1.6099209419571991E-2</v>
      </c>
      <c r="D34" s="31">
        <f t="shared" si="1"/>
        <v>1.9939554358219704</v>
      </c>
      <c r="E34" s="32"/>
      <c r="F34" s="35"/>
      <c r="G34" s="34"/>
    </row>
    <row r="35" spans="1:7" x14ac:dyDescent="0.2">
      <c r="A35" s="27">
        <v>2015</v>
      </c>
      <c r="B35" s="28">
        <v>236.99983333333333</v>
      </c>
      <c r="C35" s="30">
        <f t="shared" si="0"/>
        <v>1.2149068471669633E-3</v>
      </c>
      <c r="D35" s="31">
        <f t="shared" si="1"/>
        <v>1.9963779059338964</v>
      </c>
      <c r="E35" s="32"/>
      <c r="F35" s="35"/>
      <c r="G35" s="34"/>
    </row>
    <row r="36" spans="1:7" x14ac:dyDescent="0.2">
      <c r="A36" s="27">
        <v>2016</v>
      </c>
      <c r="B36" s="28">
        <v>240.00633329999999</v>
      </c>
      <c r="C36" s="30">
        <f t="shared" si="0"/>
        <v>1.2685662788792351E-2</v>
      </c>
      <c r="D36" s="31">
        <f t="shared" si="1"/>
        <v>2.0217032828475694</v>
      </c>
      <c r="E36" s="36"/>
      <c r="F36" s="33"/>
      <c r="G36" s="18" t="s">
        <v>33</v>
      </c>
    </row>
    <row r="37" spans="1:7" x14ac:dyDescent="0.2">
      <c r="A37" s="27">
        <v>2017</v>
      </c>
      <c r="B37" s="56">
        <v>245.13550000000001</v>
      </c>
      <c r="C37" s="30">
        <f t="shared" si="0"/>
        <v>2.1370963963641465E-2</v>
      </c>
      <c r="D37" s="31">
        <f t="shared" si="1"/>
        <v>2.0649090308504805</v>
      </c>
      <c r="E37" s="37" t="s">
        <v>34</v>
      </c>
      <c r="F37" s="33"/>
    </row>
    <row r="38" spans="1:7" x14ac:dyDescent="0.2">
      <c r="A38" s="27">
        <v>2018</v>
      </c>
      <c r="B38" s="56">
        <v>251.10233333333301</v>
      </c>
      <c r="C38" s="30">
        <f t="shared" si="0"/>
        <v>2.4340959727713773E-2</v>
      </c>
      <c r="D38" s="31">
        <f t="shared" si="1"/>
        <v>2.1151708984118045</v>
      </c>
      <c r="E38" s="37" t="s">
        <v>34</v>
      </c>
      <c r="F38" s="33"/>
    </row>
    <row r="39" spans="1:7" x14ac:dyDescent="0.2">
      <c r="A39" s="27">
        <v>2019</v>
      </c>
      <c r="B39" s="56">
        <v>255.65258333333301</v>
      </c>
      <c r="C39" s="30">
        <f t="shared" si="0"/>
        <v>1.8121098038382799E-2</v>
      </c>
      <c r="D39" s="31">
        <f t="shared" si="1"/>
        <v>2.1535001176298589</v>
      </c>
      <c r="E39" s="37" t="s">
        <v>34</v>
      </c>
      <c r="F39" s="33"/>
    </row>
    <row r="40" spans="1:7" x14ac:dyDescent="0.2">
      <c r="A40" s="27">
        <v>2020</v>
      </c>
      <c r="B40" s="56">
        <v>258.844083333333</v>
      </c>
      <c r="C40" s="30">
        <f t="shared" si="0"/>
        <v>1.2483738511019693E-2</v>
      </c>
      <c r="D40" s="31">
        <f t="shared" si="1"/>
        <v>2.1803838499818005</v>
      </c>
      <c r="E40" s="37" t="s">
        <v>34</v>
      </c>
      <c r="F40" s="33"/>
    </row>
    <row r="41" spans="1:7" x14ac:dyDescent="0.2">
      <c r="A41" s="27">
        <v>2021</v>
      </c>
      <c r="B41" s="56">
        <v>269.721957057027</v>
      </c>
      <c r="C41" s="30">
        <f t="shared" si="0"/>
        <v>4.2024811166673448E-2</v>
      </c>
      <c r="D41" s="31">
        <f t="shared" si="1"/>
        <v>2.2720140695481499</v>
      </c>
      <c r="E41" s="37" t="s">
        <v>35</v>
      </c>
      <c r="F41" s="33"/>
      <c r="G41" s="18" t="s">
        <v>36</v>
      </c>
    </row>
    <row r="42" spans="1:7" x14ac:dyDescent="0.2">
      <c r="A42" s="27"/>
      <c r="B42" s="38"/>
      <c r="C42" s="30"/>
      <c r="D42" s="31"/>
      <c r="E42" s="36"/>
      <c r="F42" s="33"/>
    </row>
    <row r="43" spans="1:7" x14ac:dyDescent="0.2">
      <c r="A43" s="27"/>
      <c r="B43" s="38"/>
      <c r="C43" s="30"/>
      <c r="D43" s="31"/>
      <c r="E43" s="36"/>
      <c r="F43" s="33"/>
    </row>
    <row r="44" spans="1:7" x14ac:dyDescent="0.2">
      <c r="A44" s="27"/>
      <c r="B44" s="38"/>
      <c r="C44" s="30"/>
      <c r="D44" s="31"/>
    </row>
    <row r="45" spans="1:7" x14ac:dyDescent="0.2">
      <c r="B45" s="39" t="s">
        <v>37</v>
      </c>
      <c r="C45" s="30"/>
      <c r="D45" s="31"/>
    </row>
    <row r="46" spans="1:7" x14ac:dyDescent="0.2">
      <c r="B46" s="18"/>
    </row>
    <row r="47" spans="1:7" x14ac:dyDescent="0.2">
      <c r="B47" s="18"/>
    </row>
    <row r="48" spans="1:7" x14ac:dyDescent="0.2">
      <c r="B48" s="18"/>
    </row>
    <row r="49" spans="2:2" x14ac:dyDescent="0.2">
      <c r="B49" s="18"/>
    </row>
    <row r="50" spans="2:2" x14ac:dyDescent="0.2">
      <c r="B50" s="18"/>
    </row>
    <row r="51" spans="2:2" x14ac:dyDescent="0.2">
      <c r="B51" s="18"/>
    </row>
    <row r="52" spans="2:2" x14ac:dyDescent="0.2">
      <c r="B52" s="18"/>
    </row>
    <row r="53" spans="2:2" x14ac:dyDescent="0.2">
      <c r="B53" s="18"/>
    </row>
    <row r="54" spans="2:2" x14ac:dyDescent="0.2">
      <c r="B54" s="18"/>
    </row>
    <row r="55" spans="2:2" x14ac:dyDescent="0.2">
      <c r="B55" s="18"/>
    </row>
    <row r="56" spans="2:2" x14ac:dyDescent="0.2">
      <c r="B56" s="18"/>
    </row>
    <row r="57" spans="2:2" x14ac:dyDescent="0.2">
      <c r="B57" s="18"/>
    </row>
    <row r="58" spans="2:2" x14ac:dyDescent="0.2">
      <c r="B58" s="18"/>
    </row>
    <row r="59" spans="2:2" x14ac:dyDescent="0.2">
      <c r="B59" s="18"/>
    </row>
    <row r="60" spans="2:2" x14ac:dyDescent="0.2">
      <c r="B60" s="18"/>
    </row>
    <row r="61" spans="2:2" x14ac:dyDescent="0.2">
      <c r="B61" s="18"/>
    </row>
    <row r="62" spans="2:2" x14ac:dyDescent="0.2">
      <c r="B62" s="18"/>
    </row>
    <row r="63" spans="2:2" x14ac:dyDescent="0.2">
      <c r="B63" s="18"/>
    </row>
    <row r="64" spans="2:2" x14ac:dyDescent="0.2">
      <c r="B64" s="18"/>
    </row>
    <row r="65" spans="2:2" x14ac:dyDescent="0.2">
      <c r="B65" s="18"/>
    </row>
    <row r="66" spans="2:2" x14ac:dyDescent="0.2">
      <c r="B66" s="18"/>
    </row>
    <row r="67" spans="2:2" x14ac:dyDescent="0.2">
      <c r="B67" s="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C-37</vt:lpstr>
      <vt:lpstr>customers</vt:lpstr>
      <vt:lpstr>CPI</vt:lpstr>
      <vt:lpstr>'C-37'!Print_Area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2022-06-27T00:47:51Z</dcterms:created>
  <dcterms:modified xsi:type="dcterms:W3CDTF">2022-06-27T00:47:56Z</dcterms:modified>
</cp:coreProperties>
</file>