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20" windowHeight="13170" activeTab="1"/>
  </bookViews>
  <sheets>
    <sheet name="B2011" sheetId="1" r:id="rId1"/>
    <sheet name="B2013A" sheetId="2" r:id="rId2"/>
    <sheet name="compare incremental by program" sheetId="4" r:id="rId3"/>
  </sheets>
  <calcPr calcId="125725" concurrentCalc="0"/>
</workbook>
</file>

<file path=xl/calcChain.xml><?xml version="1.0" encoding="utf-8"?>
<calcChain xmlns="http://schemas.openxmlformats.org/spreadsheetml/2006/main">
  <c r="G56" i="1"/>
  <c r="F56"/>
  <c r="E56"/>
  <c r="D56"/>
  <c r="G34"/>
  <c r="F34"/>
  <c r="E34"/>
  <c r="D34"/>
  <c r="J56"/>
  <c r="K46" i="4"/>
  <c r="E56" i="2"/>
  <c r="F56"/>
  <c r="G56"/>
  <c r="L56"/>
  <c r="K45" i="4"/>
  <c r="K47"/>
  <c r="E34" i="2"/>
  <c r="F34"/>
  <c r="G34"/>
  <c r="L34"/>
  <c r="K12" i="4"/>
  <c r="J34" i="1"/>
  <c r="K13" i="4"/>
  <c r="K14"/>
  <c r="K42"/>
  <c r="K41"/>
  <c r="K39"/>
  <c r="D56"/>
  <c r="E56"/>
  <c r="K40"/>
  <c r="K8"/>
  <c r="K9"/>
  <c r="K6"/>
  <c r="D34"/>
  <c r="E34"/>
  <c r="K7"/>
  <c r="I9" i="2"/>
  <c r="K56"/>
  <c r="J56"/>
  <c r="I56"/>
  <c r="L55"/>
  <c r="K55"/>
  <c r="J55"/>
  <c r="I55"/>
  <c r="L54"/>
  <c r="K54"/>
  <c r="J54"/>
  <c r="I54"/>
  <c r="L53"/>
  <c r="K53"/>
  <c r="J53"/>
  <c r="I53"/>
  <c r="L52"/>
  <c r="K52"/>
  <c r="J52"/>
  <c r="I52"/>
  <c r="L51"/>
  <c r="K51"/>
  <c r="J51"/>
  <c r="I51"/>
  <c r="L50"/>
  <c r="K50"/>
  <c r="J50"/>
  <c r="I50"/>
  <c r="L49"/>
  <c r="K49"/>
  <c r="J49"/>
  <c r="I49"/>
  <c r="L48"/>
  <c r="K48"/>
  <c r="J48"/>
  <c r="I48"/>
  <c r="L47"/>
  <c r="K47"/>
  <c r="J47"/>
  <c r="I47"/>
  <c r="L46"/>
  <c r="K46"/>
  <c r="J46"/>
  <c r="I46"/>
  <c r="L45"/>
  <c r="K45"/>
  <c r="J45"/>
  <c r="I45"/>
  <c r="L44"/>
  <c r="K44"/>
  <c r="J44"/>
  <c r="I44"/>
  <c r="L43"/>
  <c r="K43"/>
  <c r="J43"/>
  <c r="I43"/>
  <c r="L42"/>
  <c r="K42"/>
  <c r="J42"/>
  <c r="I42"/>
  <c r="L41"/>
  <c r="K41"/>
  <c r="J41"/>
  <c r="I41"/>
  <c r="L40"/>
  <c r="K40"/>
  <c r="J40"/>
  <c r="I40"/>
  <c r="L39"/>
  <c r="K39"/>
  <c r="J39"/>
  <c r="I39"/>
  <c r="K34"/>
  <c r="J34"/>
  <c r="I34"/>
  <c r="L33"/>
  <c r="K33"/>
  <c r="J33"/>
  <c r="I33"/>
  <c r="L32"/>
  <c r="K32"/>
  <c r="J32"/>
  <c r="I32"/>
  <c r="L31"/>
  <c r="K31"/>
  <c r="J31"/>
  <c r="I31"/>
  <c r="L30"/>
  <c r="K30"/>
  <c r="J30"/>
  <c r="I30"/>
  <c r="L29"/>
  <c r="K29"/>
  <c r="J29"/>
  <c r="I29"/>
  <c r="L28"/>
  <c r="K28"/>
  <c r="J28"/>
  <c r="I28"/>
  <c r="L27"/>
  <c r="K27"/>
  <c r="J27"/>
  <c r="I27"/>
  <c r="L26"/>
  <c r="K26"/>
  <c r="J26"/>
  <c r="I26"/>
  <c r="L25"/>
  <c r="K25"/>
  <c r="J25"/>
  <c r="I25"/>
  <c r="L24"/>
  <c r="K24"/>
  <c r="J24"/>
  <c r="I24"/>
  <c r="L23"/>
  <c r="K23"/>
  <c r="J23"/>
  <c r="I23"/>
  <c r="L22"/>
  <c r="K22"/>
  <c r="J22"/>
  <c r="I22"/>
  <c r="L21"/>
  <c r="K21"/>
  <c r="J21"/>
  <c r="I21"/>
  <c r="L20"/>
  <c r="K20"/>
  <c r="J20"/>
  <c r="I20"/>
  <c r="L19"/>
  <c r="K19"/>
  <c r="J19"/>
  <c r="I19"/>
  <c r="L18"/>
  <c r="K18"/>
  <c r="J18"/>
  <c r="I18"/>
  <c r="L17"/>
  <c r="K17"/>
  <c r="J17"/>
  <c r="I17"/>
  <c r="L16"/>
  <c r="K16"/>
  <c r="J16"/>
  <c r="I16"/>
  <c r="L15"/>
  <c r="K15"/>
  <c r="J15"/>
  <c r="I15"/>
  <c r="L14"/>
  <c r="K14"/>
  <c r="J14"/>
  <c r="I14"/>
  <c r="L13"/>
  <c r="K13"/>
  <c r="J13"/>
  <c r="I13"/>
  <c r="L12"/>
  <c r="K12"/>
  <c r="J12"/>
  <c r="I12"/>
  <c r="L11"/>
  <c r="K11"/>
  <c r="J11"/>
  <c r="I11"/>
  <c r="L10"/>
  <c r="K10"/>
  <c r="J10"/>
  <c r="I10"/>
  <c r="L9"/>
  <c r="K9"/>
  <c r="J9"/>
  <c r="L8"/>
  <c r="K8"/>
  <c r="J8"/>
  <c r="I8"/>
  <c r="L7"/>
  <c r="K7"/>
  <c r="J7"/>
  <c r="I7"/>
  <c r="L6"/>
  <c r="K6"/>
  <c r="J6"/>
  <c r="I6"/>
  <c r="L56" i="1"/>
  <c r="K56"/>
  <c r="I56"/>
  <c r="L55"/>
  <c r="K55"/>
  <c r="J55"/>
  <c r="I55"/>
  <c r="L54"/>
  <c r="K54"/>
  <c r="J54"/>
  <c r="I54"/>
  <c r="L53"/>
  <c r="K53"/>
  <c r="J53"/>
  <c r="I53"/>
  <c r="L52"/>
  <c r="K52"/>
  <c r="J52"/>
  <c r="I52"/>
  <c r="L51"/>
  <c r="K51"/>
  <c r="J51"/>
  <c r="I51"/>
  <c r="L50"/>
  <c r="K50"/>
  <c r="J50"/>
  <c r="I50"/>
  <c r="L49"/>
  <c r="K49"/>
  <c r="J49"/>
  <c r="I49"/>
  <c r="L48"/>
  <c r="K48"/>
  <c r="J48"/>
  <c r="I48"/>
  <c r="L47"/>
  <c r="K47"/>
  <c r="J47"/>
  <c r="I47"/>
  <c r="L46"/>
  <c r="K46"/>
  <c r="J46"/>
  <c r="I46"/>
  <c r="L45"/>
  <c r="K45"/>
  <c r="J45"/>
  <c r="I45"/>
  <c r="L44"/>
  <c r="K44"/>
  <c r="J44"/>
  <c r="I44"/>
  <c r="L43"/>
  <c r="K43"/>
  <c r="J43"/>
  <c r="I43"/>
  <c r="L42"/>
  <c r="K42"/>
  <c r="J42"/>
  <c r="I42"/>
  <c r="L41"/>
  <c r="K41"/>
  <c r="J41"/>
  <c r="I41"/>
  <c r="L40"/>
  <c r="K40"/>
  <c r="J40"/>
  <c r="I40"/>
  <c r="L39"/>
  <c r="K39"/>
  <c r="J39"/>
  <c r="I39"/>
  <c r="L34"/>
  <c r="K34"/>
  <c r="I34"/>
  <c r="L33"/>
  <c r="K33"/>
  <c r="J33"/>
  <c r="I33"/>
  <c r="L32"/>
  <c r="K32"/>
  <c r="J32"/>
  <c r="I32"/>
  <c r="L31"/>
  <c r="K31"/>
  <c r="J31"/>
  <c r="I31"/>
  <c r="L30"/>
  <c r="K30"/>
  <c r="J30"/>
  <c r="I30"/>
  <c r="L29"/>
  <c r="K29"/>
  <c r="J29"/>
  <c r="I29"/>
  <c r="L28"/>
  <c r="K28"/>
  <c r="J28"/>
  <c r="I28"/>
  <c r="L27"/>
  <c r="K27"/>
  <c r="J27"/>
  <c r="I27"/>
  <c r="L26"/>
  <c r="K26"/>
  <c r="J26"/>
  <c r="I26"/>
  <c r="L25"/>
  <c r="K25"/>
  <c r="J25"/>
  <c r="I25"/>
  <c r="L24"/>
  <c r="K24"/>
  <c r="J24"/>
  <c r="I24"/>
  <c r="L23"/>
  <c r="K23"/>
  <c r="J23"/>
  <c r="I23"/>
  <c r="L22"/>
  <c r="K22"/>
  <c r="J22"/>
  <c r="I22"/>
  <c r="L21"/>
  <c r="K21"/>
  <c r="J21"/>
  <c r="I21"/>
  <c r="L20"/>
  <c r="K20"/>
  <c r="J20"/>
  <c r="I20"/>
  <c r="L19"/>
  <c r="K19"/>
  <c r="J19"/>
  <c r="I19"/>
  <c r="L18"/>
  <c r="K18"/>
  <c r="J18"/>
  <c r="I18"/>
  <c r="L17"/>
  <c r="K17"/>
  <c r="J17"/>
  <c r="I17"/>
  <c r="L16"/>
  <c r="K16"/>
  <c r="J16"/>
  <c r="I16"/>
  <c r="L15"/>
  <c r="K15"/>
  <c r="J15"/>
  <c r="I15"/>
  <c r="L14"/>
  <c r="K14"/>
  <c r="J14"/>
  <c r="I14"/>
  <c r="L13"/>
  <c r="K13"/>
  <c r="J13"/>
  <c r="I13"/>
  <c r="L12"/>
  <c r="K12"/>
  <c r="J12"/>
  <c r="I12"/>
  <c r="L11"/>
  <c r="K11"/>
  <c r="J11"/>
  <c r="I11"/>
  <c r="L10"/>
  <c r="K10"/>
  <c r="J10"/>
  <c r="I10"/>
  <c r="L9"/>
  <c r="K9"/>
  <c r="J9"/>
  <c r="I9"/>
  <c r="L8"/>
  <c r="K8"/>
  <c r="J8"/>
  <c r="I8"/>
  <c r="L7"/>
  <c r="K7"/>
  <c r="J7"/>
  <c r="I7"/>
  <c r="L6"/>
  <c r="K6"/>
  <c r="J6"/>
  <c r="I6"/>
  <c r="H56" i="4"/>
  <c r="G56"/>
  <c r="H55"/>
  <c r="G55"/>
  <c r="H54"/>
  <c r="G54"/>
  <c r="H53"/>
  <c r="G53"/>
  <c r="H52"/>
  <c r="G52"/>
  <c r="H51"/>
  <c r="G51"/>
  <c r="H50"/>
  <c r="G50"/>
  <c r="H49"/>
  <c r="G49"/>
  <c r="H48"/>
  <c r="G48"/>
  <c r="H47"/>
  <c r="G47"/>
  <c r="H46"/>
  <c r="G46"/>
  <c r="H45"/>
  <c r="G45"/>
  <c r="H44"/>
  <c r="G44"/>
  <c r="H43"/>
  <c r="G43"/>
  <c r="H42"/>
  <c r="G42"/>
  <c r="H41"/>
  <c r="G41"/>
  <c r="H40"/>
  <c r="G40"/>
  <c r="H39"/>
  <c r="G39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E55"/>
  <c r="D55"/>
  <c r="E54"/>
  <c r="D54"/>
  <c r="E53"/>
  <c r="D53"/>
  <c r="E52"/>
  <c r="D52"/>
  <c r="E51"/>
  <c r="D51"/>
  <c r="E50"/>
  <c r="D50"/>
  <c r="E49"/>
  <c r="D49"/>
  <c r="E48"/>
  <c r="D48"/>
  <c r="E47"/>
  <c r="D47"/>
  <c r="E46"/>
  <c r="D46"/>
  <c r="E45"/>
  <c r="D45"/>
  <c r="E44"/>
  <c r="D44"/>
  <c r="E43"/>
  <c r="D43"/>
  <c r="E42"/>
  <c r="D42"/>
  <c r="E41"/>
  <c r="D41"/>
  <c r="E40"/>
  <c r="D40"/>
  <c r="E39"/>
  <c r="D39"/>
  <c r="E33"/>
  <c r="D33"/>
  <c r="E32"/>
  <c r="D32"/>
  <c r="E31"/>
  <c r="D31"/>
  <c r="E30"/>
  <c r="D30"/>
  <c r="E29"/>
  <c r="D29"/>
  <c r="E28"/>
  <c r="D28"/>
  <c r="E27"/>
  <c r="D27"/>
  <c r="E26"/>
  <c r="D26"/>
  <c r="E25"/>
  <c r="D25"/>
  <c r="E24"/>
  <c r="D24"/>
  <c r="E23"/>
  <c r="D23"/>
  <c r="E22"/>
  <c r="D22"/>
  <c r="E21"/>
  <c r="D21"/>
  <c r="E20"/>
  <c r="D20"/>
  <c r="E19"/>
  <c r="D19"/>
  <c r="E18"/>
  <c r="D18"/>
  <c r="E17"/>
  <c r="D17"/>
  <c r="E16"/>
  <c r="D16"/>
  <c r="E15"/>
  <c r="D15"/>
  <c r="E14"/>
  <c r="D14"/>
  <c r="E13"/>
  <c r="D13"/>
  <c r="E12"/>
  <c r="D12"/>
  <c r="E11"/>
  <c r="D11"/>
  <c r="E10"/>
  <c r="D10"/>
  <c r="E9"/>
  <c r="D9"/>
  <c r="E8"/>
  <c r="D8"/>
  <c r="E7"/>
  <c r="D7"/>
  <c r="E6"/>
  <c r="D6"/>
</calcChain>
</file>

<file path=xl/sharedStrings.xml><?xml version="1.0" encoding="utf-8"?>
<sst xmlns="http://schemas.openxmlformats.org/spreadsheetml/2006/main" count="181" uniqueCount="61">
  <si>
    <t>Residential</t>
  </si>
  <si>
    <t>Walk-Through Audit</t>
  </si>
  <si>
    <t>Online Audit</t>
  </si>
  <si>
    <t>Pre-Construction Audit</t>
  </si>
  <si>
    <t>Customer Usage Comparison (O Power)</t>
  </si>
  <si>
    <t>Energy Select</t>
  </si>
  <si>
    <t>Energy Select Lite</t>
  </si>
  <si>
    <t>Ceiling Insulation</t>
  </si>
  <si>
    <t>HPWH</t>
  </si>
  <si>
    <t>Reflective Roof</t>
  </si>
  <si>
    <t>Windows -- Low-E</t>
  </si>
  <si>
    <t>Windows -- Film</t>
  </si>
  <si>
    <t>Variable Speed Pool Pump</t>
  </si>
  <si>
    <t>Community Energy Saver</t>
  </si>
  <si>
    <t>Refrigerator/Freezer Recycling</t>
  </si>
  <si>
    <t>HVAC Maintenance</t>
  </si>
  <si>
    <t>HVAC Upgrade Tier 1</t>
  </si>
  <si>
    <t>HVAC Upgrade Tier 2</t>
  </si>
  <si>
    <t>HVAC Upgrade Tier 3</t>
  </si>
  <si>
    <t>HVAC Retirement Tier 1</t>
  </si>
  <si>
    <t>HVAC Retirement Tier 2</t>
  </si>
  <si>
    <t>HVAC Retirement Tier 3</t>
  </si>
  <si>
    <t>ECM Fan</t>
  </si>
  <si>
    <t>Duct Repair</t>
  </si>
  <si>
    <t>Energy Star Appliance (Units)</t>
  </si>
  <si>
    <t>CFL Lighting (units)</t>
  </si>
  <si>
    <t>Residential Custom Incentive</t>
  </si>
  <si>
    <t>Solar Thermal</t>
  </si>
  <si>
    <t>Solar Photovoltaic</t>
  </si>
  <si>
    <t>Residential Total</t>
  </si>
  <si>
    <t>B2013A</t>
  </si>
  <si>
    <t>B2011</t>
  </si>
  <si>
    <t>Commercial/Industrial</t>
  </si>
  <si>
    <t>Audit</t>
  </si>
  <si>
    <t>HVAC Upgrade/Replacement</t>
  </si>
  <si>
    <t>Geothermal</t>
  </si>
  <si>
    <t>HVAC Retrocommissioning</t>
  </si>
  <si>
    <t>Window Film</t>
  </si>
  <si>
    <t>Interior Lighting</t>
  </si>
  <si>
    <t>Interior Lighting -- LED</t>
  </si>
  <si>
    <t>Lighting Occupancy Sensor</t>
  </si>
  <si>
    <t>HVAC Occupancy Sensor -- Hotel</t>
  </si>
  <si>
    <t>Food Service Equipment</t>
  </si>
  <si>
    <t>Energy Efficient Motors</t>
  </si>
  <si>
    <t>RTP</t>
  </si>
  <si>
    <t>Business Custom Incentive</t>
  </si>
  <si>
    <t>Solar PV</t>
  </si>
  <si>
    <t>C&amp;I Total</t>
  </si>
  <si>
    <t>Incremental MWh reductions</t>
  </si>
  <si>
    <t>B2013A vs B2011</t>
  </si>
  <si>
    <t>Prior Year</t>
  </si>
  <si>
    <t>Test Year</t>
  </si>
  <si>
    <t>Ramp up in programs</t>
  </si>
  <si>
    <t>Nov-Dec 2012</t>
  </si>
  <si>
    <t>Total test year change</t>
  </si>
  <si>
    <t>Cumulative MWh reductions</t>
  </si>
  <si>
    <t>NOTE: 2012 is Nov&amp;Dec only</t>
  </si>
  <si>
    <t>Changes to programs in 13-14</t>
  </si>
  <si>
    <t>Customer Usage Comparison</t>
  </si>
  <si>
    <t>Change</t>
  </si>
  <si>
    <t>Conservation before net-to-gross ratios</t>
  </si>
</sst>
</file>

<file path=xl/styles.xml><?xml version="1.0" encoding="utf-8"?>
<styleSheet xmlns="http://schemas.openxmlformats.org/spreadsheetml/2006/main">
  <numFmts count="1">
    <numFmt numFmtId="164" formatCode="_(* #,##0_);_(* \(#,##0\);_(* &quot;-&quot;??_);_(@_)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0" fontId="1" fillId="0" borderId="0" xfId="0" quotePrefix="1" applyFont="1" applyAlignment="1">
      <alignment horizontal="left"/>
    </xf>
    <xf numFmtId="0" fontId="0" fillId="0" borderId="0" xfId="0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0" xfId="0" applyFont="1"/>
    <xf numFmtId="0" fontId="0" fillId="0" borderId="1" xfId="0" applyBorder="1"/>
    <xf numFmtId="164" fontId="0" fillId="0" borderId="1" xfId="0" applyNumberFormat="1" applyBorder="1"/>
    <xf numFmtId="0" fontId="1" fillId="0" borderId="3" xfId="0" applyFont="1" applyBorder="1"/>
    <xf numFmtId="0" fontId="0" fillId="0" borderId="4" xfId="0" applyBorder="1"/>
    <xf numFmtId="164" fontId="0" fillId="0" borderId="4" xfId="0" applyNumberFormat="1" applyBorder="1"/>
    <xf numFmtId="0" fontId="1" fillId="0" borderId="2" xfId="0" applyFont="1" applyBorder="1"/>
    <xf numFmtId="164" fontId="1" fillId="0" borderId="2" xfId="0" applyNumberFormat="1" applyFont="1" applyBorder="1"/>
    <xf numFmtId="0" fontId="0" fillId="0" borderId="0" xfId="0" quotePrefix="1" applyAlignment="1">
      <alignment horizontal="left"/>
    </xf>
    <xf numFmtId="0" fontId="1" fillId="0" borderId="0" xfId="0" quotePrefix="1" applyFont="1" applyAlignment="1">
      <alignment horizontal="centerContinuous"/>
    </xf>
    <xf numFmtId="0" fontId="0" fillId="0" borderId="3" xfId="0" applyBorder="1"/>
    <xf numFmtId="0" fontId="0" fillId="0" borderId="4" xfId="0" quotePrefix="1" applyBorder="1" applyAlignment="1">
      <alignment horizontal="left"/>
    </xf>
    <xf numFmtId="0" fontId="0" fillId="0" borderId="0" xfId="0" quotePrefix="1" applyBorder="1" applyAlignment="1">
      <alignment horizontal="left"/>
    </xf>
    <xf numFmtId="164" fontId="0" fillId="0" borderId="0" xfId="0" applyNumberFormat="1" applyBorder="1"/>
    <xf numFmtId="3" fontId="0" fillId="0" borderId="0" xfId="0" applyNumberFormat="1"/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4:L56"/>
  <sheetViews>
    <sheetView workbookViewId="0"/>
  </sheetViews>
  <sheetFormatPr defaultRowHeight="15"/>
  <cols>
    <col min="1" max="2" width="1.7109375" customWidth="1"/>
    <col min="3" max="3" width="36.5703125" bestFit="1" customWidth="1"/>
    <col min="4" max="7" width="9.7109375" customWidth="1"/>
    <col min="8" max="8" width="1.7109375" customWidth="1"/>
    <col min="9" max="12" width="9.7109375" customWidth="1"/>
  </cols>
  <sheetData>
    <row r="4" spans="3:12">
      <c r="C4" s="5" t="s">
        <v>31</v>
      </c>
      <c r="D4" s="14" t="s">
        <v>48</v>
      </c>
      <c r="E4" s="3"/>
      <c r="F4" s="3"/>
      <c r="G4" s="3"/>
      <c r="I4" s="4" t="s">
        <v>55</v>
      </c>
      <c r="J4" s="3"/>
      <c r="K4" s="3"/>
      <c r="L4" s="3"/>
    </row>
    <row r="5" spans="3:12">
      <c r="C5" s="8" t="s">
        <v>0</v>
      </c>
      <c r="D5" s="8">
        <v>2011</v>
      </c>
      <c r="E5" s="8">
        <v>2012</v>
      </c>
      <c r="F5" s="8">
        <v>2013</v>
      </c>
      <c r="G5" s="8">
        <v>2014</v>
      </c>
      <c r="I5" s="8">
        <v>2011</v>
      </c>
      <c r="J5" s="8">
        <v>2012</v>
      </c>
      <c r="K5" s="8">
        <v>2013</v>
      </c>
      <c r="L5" s="8">
        <v>2014</v>
      </c>
    </row>
    <row r="6" spans="3:12">
      <c r="C6" s="9" t="s">
        <v>1</v>
      </c>
      <c r="D6" s="10">
        <v>0</v>
      </c>
      <c r="E6" s="10">
        <v>0</v>
      </c>
      <c r="F6" s="10">
        <v>0</v>
      </c>
      <c r="G6" s="10">
        <v>0</v>
      </c>
      <c r="I6" s="10">
        <f>SUM($D6:D6)</f>
        <v>0</v>
      </c>
      <c r="J6" s="10">
        <f>SUM($D6:E6)</f>
        <v>0</v>
      </c>
      <c r="K6" s="10">
        <f>SUM($D6:F6)</f>
        <v>0</v>
      </c>
      <c r="L6" s="10">
        <f>SUM($D6:G6)</f>
        <v>0</v>
      </c>
    </row>
    <row r="7" spans="3:12">
      <c r="C7" t="s">
        <v>2</v>
      </c>
      <c r="D7" s="1">
        <v>0</v>
      </c>
      <c r="E7" s="1">
        <v>0</v>
      </c>
      <c r="F7" s="1">
        <v>0</v>
      </c>
      <c r="G7" s="1">
        <v>0</v>
      </c>
      <c r="I7" s="1">
        <f>SUM($D7:D7)</f>
        <v>0</v>
      </c>
      <c r="J7" s="1">
        <f>SUM($D7:E7)</f>
        <v>0</v>
      </c>
      <c r="K7" s="1">
        <f>SUM($D7:F7)</f>
        <v>0</v>
      </c>
      <c r="L7" s="1">
        <f>SUM($D7:G7)</f>
        <v>0</v>
      </c>
    </row>
    <row r="8" spans="3:12">
      <c r="C8" t="s">
        <v>3</v>
      </c>
      <c r="D8" s="1">
        <v>0</v>
      </c>
      <c r="E8" s="1">
        <v>0</v>
      </c>
      <c r="F8" s="1">
        <v>0</v>
      </c>
      <c r="G8" s="1">
        <v>0</v>
      </c>
      <c r="I8" s="1">
        <f>SUM($D8:D8)</f>
        <v>0</v>
      </c>
      <c r="J8" s="1">
        <f>SUM($D8:E8)</f>
        <v>0</v>
      </c>
      <c r="K8" s="1">
        <f>SUM($D8:F8)</f>
        <v>0</v>
      </c>
      <c r="L8" s="1">
        <f>SUM($D8:G8)</f>
        <v>0</v>
      </c>
    </row>
    <row r="9" spans="3:12">
      <c r="C9" t="s">
        <v>4</v>
      </c>
      <c r="D9" s="1">
        <v>10000</v>
      </c>
      <c r="E9" s="1">
        <v>0</v>
      </c>
      <c r="F9" s="1">
        <v>0</v>
      </c>
      <c r="G9" s="1">
        <v>-10000</v>
      </c>
      <c r="I9" s="1">
        <f>SUM($D9:D9)</f>
        <v>10000</v>
      </c>
      <c r="J9" s="1">
        <f>SUM($D9:E9)</f>
        <v>10000</v>
      </c>
      <c r="K9" s="1">
        <f>SUM($D9:F9)</f>
        <v>10000</v>
      </c>
      <c r="L9" s="1">
        <f>SUM($D9:G9)</f>
        <v>0</v>
      </c>
    </row>
    <row r="10" spans="3:12">
      <c r="C10" t="s">
        <v>5</v>
      </c>
      <c r="D10" s="1">
        <v>762</v>
      </c>
      <c r="E10" s="1">
        <v>762</v>
      </c>
      <c r="F10" s="1">
        <v>762</v>
      </c>
      <c r="G10" s="1">
        <v>762</v>
      </c>
      <c r="I10" s="1">
        <f>SUM($D10:D10)</f>
        <v>762</v>
      </c>
      <c r="J10" s="1">
        <f>SUM($D10:E10)</f>
        <v>1524</v>
      </c>
      <c r="K10" s="1">
        <f>SUM($D10:F10)</f>
        <v>2286</v>
      </c>
      <c r="L10" s="1">
        <f>SUM($D10:G10)</f>
        <v>3048</v>
      </c>
    </row>
    <row r="11" spans="3:12">
      <c r="C11" t="s">
        <v>6</v>
      </c>
      <c r="D11" s="1">
        <v>166.8</v>
      </c>
      <c r="E11" s="1">
        <v>333.6</v>
      </c>
      <c r="F11" s="1">
        <v>333.6</v>
      </c>
      <c r="G11" s="1">
        <v>333.6</v>
      </c>
      <c r="I11" s="1">
        <f>SUM($D11:D11)</f>
        <v>166.8</v>
      </c>
      <c r="J11" s="1">
        <f>SUM($D11:E11)</f>
        <v>500.40000000000003</v>
      </c>
      <c r="K11" s="1">
        <f>SUM($D11:F11)</f>
        <v>834</v>
      </c>
      <c r="L11" s="1">
        <f>SUM($D11:G11)</f>
        <v>1167.5999999999999</v>
      </c>
    </row>
    <row r="12" spans="3:12">
      <c r="C12" t="s">
        <v>7</v>
      </c>
      <c r="D12" s="1">
        <v>57.5</v>
      </c>
      <c r="E12" s="1">
        <v>201.25</v>
      </c>
      <c r="F12" s="1">
        <v>287.5</v>
      </c>
      <c r="G12" s="1">
        <v>287.5</v>
      </c>
      <c r="I12" s="1">
        <f>SUM($D12:D12)</f>
        <v>57.5</v>
      </c>
      <c r="J12" s="1">
        <f>SUM($D12:E12)</f>
        <v>258.75</v>
      </c>
      <c r="K12" s="1">
        <f>SUM($D12:F12)</f>
        <v>546.25</v>
      </c>
      <c r="L12" s="1">
        <f>SUM($D12:G12)</f>
        <v>833.75</v>
      </c>
    </row>
    <row r="13" spans="3:12">
      <c r="C13" t="s">
        <v>8</v>
      </c>
      <c r="D13" s="1">
        <v>134.80000000000001</v>
      </c>
      <c r="E13" s="1">
        <v>808.8</v>
      </c>
      <c r="F13" s="1">
        <v>1078.4000000000001</v>
      </c>
      <c r="G13" s="1">
        <v>1348</v>
      </c>
      <c r="I13" s="1">
        <f>SUM($D13:D13)</f>
        <v>134.80000000000001</v>
      </c>
      <c r="J13" s="1">
        <f>SUM($D13:E13)</f>
        <v>943.59999999999991</v>
      </c>
      <c r="K13" s="1">
        <f>SUM($D13:F13)</f>
        <v>2022</v>
      </c>
      <c r="L13" s="1">
        <f>SUM($D13:G13)</f>
        <v>3370</v>
      </c>
    </row>
    <row r="14" spans="3:12">
      <c r="C14" t="s">
        <v>9</v>
      </c>
      <c r="D14" s="1">
        <v>102.9</v>
      </c>
      <c r="E14" s="1">
        <v>308.7</v>
      </c>
      <c r="F14" s="1">
        <v>411.6</v>
      </c>
      <c r="G14" s="1">
        <v>514.5</v>
      </c>
      <c r="I14" s="1">
        <f>SUM($D14:D14)</f>
        <v>102.9</v>
      </c>
      <c r="J14" s="1">
        <f>SUM($D14:E14)</f>
        <v>411.6</v>
      </c>
      <c r="K14" s="1">
        <f>SUM($D14:F14)</f>
        <v>823.2</v>
      </c>
      <c r="L14" s="1">
        <f>SUM($D14:G14)</f>
        <v>1337.7</v>
      </c>
    </row>
    <row r="15" spans="3:12">
      <c r="C15" t="s">
        <v>10</v>
      </c>
      <c r="D15" s="1">
        <v>133.80000000000001</v>
      </c>
      <c r="E15" s="1">
        <v>468.3</v>
      </c>
      <c r="F15" s="1">
        <v>669</v>
      </c>
      <c r="G15" s="1">
        <v>1003.5</v>
      </c>
      <c r="I15" s="1">
        <f>SUM($D15:D15)</f>
        <v>133.80000000000001</v>
      </c>
      <c r="J15" s="1">
        <f>SUM($D15:E15)</f>
        <v>602.1</v>
      </c>
      <c r="K15" s="1">
        <f>SUM($D15:F15)</f>
        <v>1271.0999999999999</v>
      </c>
      <c r="L15" s="1">
        <f>SUM($D15:G15)</f>
        <v>2274.6</v>
      </c>
    </row>
    <row r="16" spans="3:12">
      <c r="C16" t="s">
        <v>11</v>
      </c>
      <c r="D16" s="1">
        <v>39.4</v>
      </c>
      <c r="E16" s="1">
        <v>157.6</v>
      </c>
      <c r="F16" s="1">
        <v>157.6</v>
      </c>
      <c r="G16" s="1">
        <v>157.6</v>
      </c>
      <c r="I16" s="1">
        <f>SUM($D16:D16)</f>
        <v>39.4</v>
      </c>
      <c r="J16" s="1">
        <f>SUM($D16:E16)</f>
        <v>197</v>
      </c>
      <c r="K16" s="1">
        <f>SUM($D16:F16)</f>
        <v>354.6</v>
      </c>
      <c r="L16" s="1">
        <f>SUM($D16:G16)</f>
        <v>512.20000000000005</v>
      </c>
    </row>
    <row r="17" spans="3:12">
      <c r="C17" t="s">
        <v>12</v>
      </c>
      <c r="D17" s="1">
        <v>249.4</v>
      </c>
      <c r="E17" s="1">
        <v>623.5</v>
      </c>
      <c r="F17" s="1">
        <v>872.9</v>
      </c>
      <c r="G17" s="1">
        <v>997.6</v>
      </c>
      <c r="I17" s="1">
        <f>SUM($D17:D17)</f>
        <v>249.4</v>
      </c>
      <c r="J17" s="1">
        <f>SUM($D17:E17)</f>
        <v>872.9</v>
      </c>
      <c r="K17" s="1">
        <f>SUM($D17:F17)</f>
        <v>1745.8</v>
      </c>
      <c r="L17" s="1">
        <f>SUM($D17:G17)</f>
        <v>2743.4</v>
      </c>
    </row>
    <row r="18" spans="3:12">
      <c r="C18" t="s">
        <v>13</v>
      </c>
      <c r="D18" s="1">
        <v>920</v>
      </c>
      <c r="E18" s="1">
        <v>1840</v>
      </c>
      <c r="F18" s="1">
        <v>1840</v>
      </c>
      <c r="G18" s="1">
        <v>1840</v>
      </c>
      <c r="I18" s="1">
        <f>SUM($D18:D18)</f>
        <v>920</v>
      </c>
      <c r="J18" s="1">
        <f>SUM($D18:E18)</f>
        <v>2760</v>
      </c>
      <c r="K18" s="1">
        <f>SUM($D18:F18)</f>
        <v>4600</v>
      </c>
      <c r="L18" s="1">
        <f>SUM($D18:G18)</f>
        <v>6440</v>
      </c>
    </row>
    <row r="19" spans="3:12">
      <c r="C19" t="s">
        <v>14</v>
      </c>
      <c r="D19" s="1">
        <v>0</v>
      </c>
      <c r="E19" s="1">
        <v>2583</v>
      </c>
      <c r="F19" s="1">
        <v>2583</v>
      </c>
      <c r="G19" s="1">
        <v>2583</v>
      </c>
      <c r="I19" s="1">
        <f>SUM($D19:D19)</f>
        <v>0</v>
      </c>
      <c r="J19" s="1">
        <f>SUM($D19:E19)</f>
        <v>2583</v>
      </c>
      <c r="K19" s="1">
        <f>SUM($D19:F19)</f>
        <v>5166</v>
      </c>
      <c r="L19" s="1">
        <f>SUM($D19:G19)</f>
        <v>7749</v>
      </c>
    </row>
    <row r="20" spans="3:12">
      <c r="C20" t="s">
        <v>15</v>
      </c>
      <c r="D20" s="1">
        <v>1671.68</v>
      </c>
      <c r="E20" s="1">
        <v>5328.48</v>
      </c>
      <c r="F20" s="1">
        <v>8489</v>
      </c>
      <c r="G20" s="1">
        <v>13060</v>
      </c>
      <c r="I20" s="1">
        <f>SUM($D20:D20)</f>
        <v>1671.68</v>
      </c>
      <c r="J20" s="1">
        <f>SUM($D20:E20)</f>
        <v>7000.16</v>
      </c>
      <c r="K20" s="1">
        <f>SUM($D20:F20)</f>
        <v>15489.16</v>
      </c>
      <c r="L20" s="1">
        <f>SUM($D20:G20)</f>
        <v>28549.16</v>
      </c>
    </row>
    <row r="21" spans="3:12">
      <c r="C21" t="s">
        <v>16</v>
      </c>
      <c r="D21" s="1">
        <v>426.22399999999999</v>
      </c>
      <c r="E21" s="1">
        <v>1358.5889999999999</v>
      </c>
      <c r="F21" s="1">
        <v>2174.9960000000001</v>
      </c>
      <c r="G21" s="1">
        <v>3340.8440000000001</v>
      </c>
      <c r="I21" s="1">
        <f>SUM($D21:D21)</f>
        <v>426.22399999999999</v>
      </c>
      <c r="J21" s="1">
        <f>SUM($D21:E21)</f>
        <v>1784.8129999999999</v>
      </c>
      <c r="K21" s="1">
        <f>SUM($D21:F21)</f>
        <v>3959.8090000000002</v>
      </c>
      <c r="L21" s="1">
        <f>SUM($D21:G21)</f>
        <v>7300.6530000000002</v>
      </c>
    </row>
    <row r="22" spans="3:12">
      <c r="C22" t="s">
        <v>17</v>
      </c>
      <c r="D22" s="1">
        <v>71.858000000000004</v>
      </c>
      <c r="E22" s="1">
        <v>230.702</v>
      </c>
      <c r="F22" s="1">
        <v>370.63600000000002</v>
      </c>
      <c r="G22" s="1">
        <v>567.29999999999995</v>
      </c>
      <c r="I22" s="1">
        <f>SUM($D22:D22)</f>
        <v>71.858000000000004</v>
      </c>
      <c r="J22" s="1">
        <f>SUM($D22:E22)</f>
        <v>302.56</v>
      </c>
      <c r="K22" s="1">
        <f>SUM($D22:F22)</f>
        <v>673.19600000000003</v>
      </c>
      <c r="L22" s="1">
        <f>SUM($D22:G22)</f>
        <v>1240.4960000000001</v>
      </c>
    </row>
    <row r="23" spans="3:12">
      <c r="C23" t="s">
        <v>18</v>
      </c>
      <c r="D23" s="1">
        <v>34.56</v>
      </c>
      <c r="E23" s="1">
        <v>107.136</v>
      </c>
      <c r="F23" s="1">
        <v>169.34399999999999</v>
      </c>
      <c r="G23" s="1">
        <v>259.2</v>
      </c>
      <c r="I23" s="1">
        <f>SUM($D23:D23)</f>
        <v>34.56</v>
      </c>
      <c r="J23" s="1">
        <f>SUM($D23:E23)</f>
        <v>141.696</v>
      </c>
      <c r="K23" s="1">
        <f>SUM($D23:F23)</f>
        <v>311.03999999999996</v>
      </c>
      <c r="L23" s="1">
        <f>SUM($D23:G23)</f>
        <v>570.24</v>
      </c>
    </row>
    <row r="24" spans="3:12">
      <c r="C24" t="s">
        <v>19</v>
      </c>
      <c r="D24" s="1">
        <v>1990.36</v>
      </c>
      <c r="E24" s="1">
        <v>6345.7359999999999</v>
      </c>
      <c r="F24" s="1">
        <v>10150.835999999999</v>
      </c>
      <c r="G24" s="1">
        <v>15600.91</v>
      </c>
      <c r="I24" s="1">
        <f>SUM($D24:D24)</f>
        <v>1990.36</v>
      </c>
      <c r="J24" s="1">
        <f>SUM($D24:E24)</f>
        <v>8336.0959999999995</v>
      </c>
      <c r="K24" s="1">
        <f>SUM($D24:F24)</f>
        <v>18486.932000000001</v>
      </c>
      <c r="L24" s="1">
        <f>SUM($D24:G24)</f>
        <v>34087.842000000004</v>
      </c>
    </row>
    <row r="25" spans="3:12">
      <c r="C25" t="s">
        <v>20</v>
      </c>
      <c r="D25" s="1">
        <v>312.14999999999998</v>
      </c>
      <c r="E25" s="1">
        <v>955.17899999999997</v>
      </c>
      <c r="F25" s="1">
        <v>1529.5350000000001</v>
      </c>
      <c r="G25" s="1">
        <v>2341.125</v>
      </c>
      <c r="I25" s="1">
        <f>SUM($D25:D25)</f>
        <v>312.14999999999998</v>
      </c>
      <c r="J25" s="1">
        <f>SUM($D25:E25)</f>
        <v>1267.329</v>
      </c>
      <c r="K25" s="1">
        <f>SUM($D25:F25)</f>
        <v>2796.864</v>
      </c>
      <c r="L25" s="1">
        <f>SUM($D25:G25)</f>
        <v>5137.9889999999996</v>
      </c>
    </row>
    <row r="26" spans="3:12">
      <c r="C26" t="s">
        <v>21</v>
      </c>
      <c r="D26" s="1">
        <v>71.319999999999993</v>
      </c>
      <c r="E26" s="1">
        <v>213.96</v>
      </c>
      <c r="F26" s="1">
        <v>356.6</v>
      </c>
      <c r="G26" s="1">
        <v>534.9</v>
      </c>
      <c r="I26" s="1">
        <f>SUM($D26:D26)</f>
        <v>71.319999999999993</v>
      </c>
      <c r="J26" s="1">
        <f>SUM($D26:E26)</f>
        <v>285.27999999999997</v>
      </c>
      <c r="K26" s="1">
        <f>SUM($D26:F26)</f>
        <v>641.88</v>
      </c>
      <c r="L26" s="1">
        <f>SUM($D26:G26)</f>
        <v>1176.78</v>
      </c>
    </row>
    <row r="27" spans="3:12">
      <c r="C27" t="s">
        <v>22</v>
      </c>
      <c r="D27" s="1">
        <v>0</v>
      </c>
      <c r="E27" s="1">
        <v>831.75</v>
      </c>
      <c r="F27" s="1">
        <v>1413.9749999999999</v>
      </c>
      <c r="G27" s="1">
        <v>2218</v>
      </c>
      <c r="I27" s="1">
        <f>SUM($D27:D27)</f>
        <v>0</v>
      </c>
      <c r="J27" s="1">
        <f>SUM($D27:E27)</f>
        <v>831.75</v>
      </c>
      <c r="K27" s="1">
        <f>SUM($D27:F27)</f>
        <v>2245.7249999999999</v>
      </c>
      <c r="L27" s="1">
        <f>SUM($D27:G27)</f>
        <v>4463.7250000000004</v>
      </c>
    </row>
    <row r="28" spans="3:12">
      <c r="C28" t="s">
        <v>23</v>
      </c>
      <c r="D28" s="1">
        <v>0</v>
      </c>
      <c r="E28" s="1">
        <v>2764</v>
      </c>
      <c r="F28" s="1">
        <v>5804.4</v>
      </c>
      <c r="G28" s="1">
        <v>8983</v>
      </c>
      <c r="I28" s="1">
        <f>SUM($D28:D28)</f>
        <v>0</v>
      </c>
      <c r="J28" s="1">
        <f>SUM($D28:E28)</f>
        <v>2764</v>
      </c>
      <c r="K28" s="1">
        <f>SUM($D28:F28)</f>
        <v>8568.4</v>
      </c>
      <c r="L28" s="1">
        <f>SUM($D28:G28)</f>
        <v>17551.400000000001</v>
      </c>
    </row>
    <row r="29" spans="3:12">
      <c r="C29" t="s">
        <v>24</v>
      </c>
      <c r="D29" s="1">
        <v>450.7</v>
      </c>
      <c r="E29" s="1">
        <v>1248.3</v>
      </c>
      <c r="F29" s="1">
        <v>1618.8</v>
      </c>
      <c r="G29" s="1">
        <v>1972.9</v>
      </c>
      <c r="I29" s="1">
        <f>SUM($D29:D29)</f>
        <v>450.7</v>
      </c>
      <c r="J29" s="1">
        <f>SUM($D29:E29)</f>
        <v>1699</v>
      </c>
      <c r="K29" s="1">
        <f>SUM($D29:F29)</f>
        <v>3317.8</v>
      </c>
      <c r="L29" s="1">
        <f>SUM($D29:G29)</f>
        <v>5290.7000000000007</v>
      </c>
    </row>
    <row r="30" spans="3:12">
      <c r="C30" t="s">
        <v>25</v>
      </c>
      <c r="D30" s="1">
        <v>5490</v>
      </c>
      <c r="E30" s="1">
        <v>10980</v>
      </c>
      <c r="F30" s="1">
        <v>0</v>
      </c>
      <c r="G30" s="1">
        <v>0</v>
      </c>
      <c r="I30" s="1">
        <f>SUM($D30:D30)</f>
        <v>5490</v>
      </c>
      <c r="J30" s="1">
        <f>SUM($D30:E30)</f>
        <v>16470</v>
      </c>
      <c r="K30" s="1">
        <f>SUM($D30:F30)</f>
        <v>16470</v>
      </c>
      <c r="L30" s="1">
        <f>SUM($D30:G30)</f>
        <v>16470</v>
      </c>
    </row>
    <row r="31" spans="3:12">
      <c r="C31" t="s">
        <v>26</v>
      </c>
      <c r="D31" s="1">
        <v>552</v>
      </c>
      <c r="E31" s="1">
        <v>552</v>
      </c>
      <c r="F31" s="1">
        <v>552</v>
      </c>
      <c r="G31" s="1">
        <v>552</v>
      </c>
      <c r="I31" s="1">
        <f>SUM($D31:D31)</f>
        <v>552</v>
      </c>
      <c r="J31" s="1">
        <f>SUM($D31:E31)</f>
        <v>1104</v>
      </c>
      <c r="K31" s="1">
        <f>SUM($D31:F31)</f>
        <v>1656</v>
      </c>
      <c r="L31" s="1">
        <f>SUM($D31:G31)</f>
        <v>2208</v>
      </c>
    </row>
    <row r="32" spans="3:12">
      <c r="C32" t="s">
        <v>27</v>
      </c>
      <c r="D32" s="1">
        <v>219.19</v>
      </c>
      <c r="E32" s="1">
        <v>219.19</v>
      </c>
      <c r="F32" s="1">
        <v>219.19</v>
      </c>
      <c r="G32" s="1">
        <v>219.19</v>
      </c>
      <c r="I32" s="1">
        <f>SUM($D32:D32)</f>
        <v>219.19</v>
      </c>
      <c r="J32" s="1">
        <f>SUM($D32:E32)</f>
        <v>438.38</v>
      </c>
      <c r="K32" s="1">
        <f>SUM($D32:F32)</f>
        <v>657.56999999999994</v>
      </c>
      <c r="L32" s="1">
        <f>SUM($D32:G32)</f>
        <v>876.76</v>
      </c>
    </row>
    <row r="33" spans="3:12" ht="15.75" thickBot="1">
      <c r="C33" s="6" t="s">
        <v>28</v>
      </c>
      <c r="D33" s="7">
        <v>255.52</v>
      </c>
      <c r="E33" s="7">
        <v>255.52</v>
      </c>
      <c r="F33" s="7">
        <v>255.52</v>
      </c>
      <c r="G33" s="7">
        <v>255.52</v>
      </c>
      <c r="I33" s="7">
        <f>SUM($D33:D33)</f>
        <v>255.52</v>
      </c>
      <c r="J33" s="7">
        <f>SUM($D33:E33)</f>
        <v>511.04</v>
      </c>
      <c r="K33" s="7">
        <f>SUM($D33:F33)</f>
        <v>766.56000000000006</v>
      </c>
      <c r="L33" s="7">
        <f>SUM($D33:G33)</f>
        <v>1022.08</v>
      </c>
    </row>
    <row r="34" spans="3:12" ht="15.75" thickTop="1">
      <c r="C34" s="11" t="s">
        <v>29</v>
      </c>
      <c r="D34" s="12">
        <f>SUM(D6:D33)</f>
        <v>24112.161999999997</v>
      </c>
      <c r="E34" s="12">
        <f t="shared" ref="E34:G34" si="0">SUM(E6:E33)</f>
        <v>39477.291999999994</v>
      </c>
      <c r="F34" s="12">
        <f t="shared" si="0"/>
        <v>42100.432000000001</v>
      </c>
      <c r="G34" s="12">
        <f t="shared" si="0"/>
        <v>49732.189000000006</v>
      </c>
      <c r="I34" s="12">
        <f>SUM($D34:D34)</f>
        <v>24112.161999999997</v>
      </c>
      <c r="J34" s="12">
        <f>SUM($D34:E34)</f>
        <v>63589.453999999991</v>
      </c>
      <c r="K34" s="12">
        <f>SUM($D34:F34)</f>
        <v>105689.886</v>
      </c>
      <c r="L34" s="12">
        <f>SUM($D34:G34)</f>
        <v>155422.07500000001</v>
      </c>
    </row>
    <row r="35" spans="3:12">
      <c r="D35" s="1"/>
      <c r="E35" s="1"/>
      <c r="F35" s="1"/>
      <c r="G35" s="1"/>
      <c r="I35" s="1"/>
      <c r="J35" s="1"/>
      <c r="K35" s="1"/>
      <c r="L35" s="1"/>
    </row>
    <row r="37" spans="3:12">
      <c r="C37" s="5" t="s">
        <v>31</v>
      </c>
      <c r="D37" s="14" t="s">
        <v>48</v>
      </c>
      <c r="E37" s="3"/>
      <c r="F37" s="3"/>
      <c r="G37" s="3"/>
      <c r="I37" s="4" t="s">
        <v>55</v>
      </c>
      <c r="J37" s="3"/>
      <c r="K37" s="3"/>
      <c r="L37" s="3"/>
    </row>
    <row r="38" spans="3:12">
      <c r="C38" s="8" t="s">
        <v>32</v>
      </c>
      <c r="D38" s="8">
        <v>2011</v>
      </c>
      <c r="E38" s="8">
        <v>2012</v>
      </c>
      <c r="F38" s="8">
        <v>2013</v>
      </c>
      <c r="G38" s="8">
        <v>2014</v>
      </c>
      <c r="I38" s="8">
        <v>2011</v>
      </c>
      <c r="J38" s="8">
        <v>2012</v>
      </c>
      <c r="K38" s="8">
        <v>2013</v>
      </c>
      <c r="L38" s="8">
        <v>2014</v>
      </c>
    </row>
    <row r="39" spans="3:12">
      <c r="C39" s="9" t="s">
        <v>33</v>
      </c>
      <c r="D39" s="10">
        <v>0</v>
      </c>
      <c r="E39" s="10">
        <v>0</v>
      </c>
      <c r="F39" s="10">
        <v>0</v>
      </c>
      <c r="G39" s="10">
        <v>0</v>
      </c>
      <c r="I39" s="10">
        <f>SUM($D39:D39)</f>
        <v>0</v>
      </c>
      <c r="J39" s="10">
        <f>SUM($D39:E39)</f>
        <v>0</v>
      </c>
      <c r="K39" s="10">
        <f>SUM($D39:F39)</f>
        <v>0</v>
      </c>
      <c r="L39" s="10">
        <f>SUM($D39:G39)</f>
        <v>0</v>
      </c>
    </row>
    <row r="40" spans="3:12">
      <c r="C40" t="s">
        <v>34</v>
      </c>
      <c r="D40" s="1">
        <v>97.8</v>
      </c>
      <c r="E40" s="1">
        <v>228.2</v>
      </c>
      <c r="F40" s="1">
        <v>260.8</v>
      </c>
      <c r="G40" s="1">
        <v>326</v>
      </c>
      <c r="I40" s="1">
        <f>SUM($D40:D40)</f>
        <v>97.8</v>
      </c>
      <c r="J40" s="1">
        <f>SUM($D40:E40)</f>
        <v>326</v>
      </c>
      <c r="K40" s="1">
        <f>SUM($D40:F40)</f>
        <v>586.79999999999995</v>
      </c>
      <c r="L40" s="1">
        <f>SUM($D40:G40)</f>
        <v>912.8</v>
      </c>
    </row>
    <row r="41" spans="3:12">
      <c r="C41" t="s">
        <v>35</v>
      </c>
      <c r="D41" s="1">
        <v>102.75</v>
      </c>
      <c r="E41" s="1">
        <v>137</v>
      </c>
      <c r="F41" s="1">
        <v>171.25</v>
      </c>
      <c r="G41" s="1">
        <v>171.25</v>
      </c>
      <c r="I41" s="1">
        <f>SUM($D41:D41)</f>
        <v>102.75</v>
      </c>
      <c r="J41" s="1">
        <f>SUM($D41:E41)</f>
        <v>239.75</v>
      </c>
      <c r="K41" s="1">
        <f>SUM($D41:F41)</f>
        <v>411</v>
      </c>
      <c r="L41" s="1">
        <f>SUM($D41:G41)</f>
        <v>582.25</v>
      </c>
    </row>
    <row r="42" spans="3:12">
      <c r="C42" t="s">
        <v>36</v>
      </c>
      <c r="D42" s="1">
        <v>0</v>
      </c>
      <c r="E42" s="1">
        <v>2352.6</v>
      </c>
      <c r="F42" s="1">
        <v>3921</v>
      </c>
      <c r="G42" s="1">
        <v>4705.2</v>
      </c>
      <c r="I42" s="1">
        <f>SUM($D42:D42)</f>
        <v>0</v>
      </c>
      <c r="J42" s="1">
        <f>SUM($D42:E42)</f>
        <v>2352.6</v>
      </c>
      <c r="K42" s="1">
        <f>SUM($D42:F42)</f>
        <v>6273.6</v>
      </c>
      <c r="L42" s="1">
        <f>SUM($D42:G42)</f>
        <v>10978.8</v>
      </c>
    </row>
    <row r="43" spans="3:12">
      <c r="C43" t="s">
        <v>7</v>
      </c>
      <c r="D43" s="1">
        <v>25.859794999999998</v>
      </c>
      <c r="E43" s="1">
        <v>69.472363000000001</v>
      </c>
      <c r="F43" s="1">
        <v>87.990617</v>
      </c>
      <c r="G43" s="1">
        <v>103.382222</v>
      </c>
      <c r="I43" s="1">
        <f>SUM($D43:D43)</f>
        <v>25.859794999999998</v>
      </c>
      <c r="J43" s="1">
        <f>SUM($D43:E43)</f>
        <v>95.332157999999993</v>
      </c>
      <c r="K43" s="1">
        <f>SUM($D43:F43)</f>
        <v>183.32277499999998</v>
      </c>
      <c r="L43" s="1">
        <f>SUM($D43:G43)</f>
        <v>286.70499699999999</v>
      </c>
    </row>
    <row r="44" spans="3:12">
      <c r="C44" t="s">
        <v>37</v>
      </c>
      <c r="D44" s="1">
        <v>95.682000000000002</v>
      </c>
      <c r="E44" s="1">
        <v>269.47469999999998</v>
      </c>
      <c r="F44" s="1">
        <v>341.49149999999997</v>
      </c>
      <c r="G44" s="1">
        <v>398.32350000000002</v>
      </c>
      <c r="I44" s="1">
        <f>SUM($D44:D44)</f>
        <v>95.682000000000002</v>
      </c>
      <c r="J44" s="1">
        <f>SUM($D44:E44)</f>
        <v>365.1567</v>
      </c>
      <c r="K44" s="1">
        <f>SUM($D44:F44)</f>
        <v>706.64819999999997</v>
      </c>
      <c r="L44" s="1">
        <f>SUM($D44:G44)</f>
        <v>1104.9717000000001</v>
      </c>
    </row>
    <row r="45" spans="3:12">
      <c r="C45" t="s">
        <v>8</v>
      </c>
      <c r="D45" s="1">
        <v>41.241</v>
      </c>
      <c r="E45" s="1">
        <v>41.241</v>
      </c>
      <c r="F45" s="1">
        <v>41.241</v>
      </c>
      <c r="G45" s="1">
        <v>41.241</v>
      </c>
      <c r="I45" s="1">
        <f>SUM($D45:D45)</f>
        <v>41.241</v>
      </c>
      <c r="J45" s="1">
        <f>SUM($D45:E45)</f>
        <v>82.481999999999999</v>
      </c>
      <c r="K45" s="1">
        <f>SUM($D45:F45)</f>
        <v>123.723</v>
      </c>
      <c r="L45" s="1">
        <f>SUM($D45:G45)</f>
        <v>164.964</v>
      </c>
    </row>
    <row r="46" spans="3:12">
      <c r="C46" t="s">
        <v>38</v>
      </c>
      <c r="D46" s="1">
        <v>219</v>
      </c>
      <c r="E46" s="1">
        <v>438</v>
      </c>
      <c r="F46" s="1">
        <v>657</v>
      </c>
      <c r="G46" s="1">
        <v>657</v>
      </c>
      <c r="I46" s="1">
        <f>SUM($D46:D46)</f>
        <v>219</v>
      </c>
      <c r="J46" s="1">
        <f>SUM($D46:E46)</f>
        <v>657</v>
      </c>
      <c r="K46" s="1">
        <f>SUM($D46:F46)</f>
        <v>1314</v>
      </c>
      <c r="L46" s="1">
        <f>SUM($D46:G46)</f>
        <v>1971</v>
      </c>
    </row>
    <row r="47" spans="3:12">
      <c r="C47" t="s">
        <v>39</v>
      </c>
      <c r="D47" s="1">
        <v>87.6</v>
      </c>
      <c r="E47" s="1">
        <v>175.2</v>
      </c>
      <c r="F47" s="1">
        <v>219</v>
      </c>
      <c r="G47" s="1">
        <v>262.8</v>
      </c>
      <c r="I47" s="1">
        <f>SUM($D47:D47)</f>
        <v>87.6</v>
      </c>
      <c r="J47" s="1">
        <f>SUM($D47:E47)</f>
        <v>262.79999999999995</v>
      </c>
      <c r="K47" s="1">
        <f>SUM($D47:F47)</f>
        <v>481.79999999999995</v>
      </c>
      <c r="L47" s="1">
        <f>SUM($D47:G47)</f>
        <v>744.59999999999991</v>
      </c>
    </row>
    <row r="48" spans="3:12">
      <c r="C48" t="s">
        <v>40</v>
      </c>
      <c r="D48" s="1">
        <v>240</v>
      </c>
      <c r="E48" s="1">
        <v>480</v>
      </c>
      <c r="F48" s="1">
        <v>560</v>
      </c>
      <c r="G48" s="1">
        <v>600</v>
      </c>
      <c r="I48" s="1">
        <f>SUM($D48:D48)</f>
        <v>240</v>
      </c>
      <c r="J48" s="1">
        <f>SUM($D48:E48)</f>
        <v>720</v>
      </c>
      <c r="K48" s="1">
        <f>SUM($D48:F48)</f>
        <v>1280</v>
      </c>
      <c r="L48" s="1">
        <f>SUM($D48:G48)</f>
        <v>1880</v>
      </c>
    </row>
    <row r="49" spans="3:12">
      <c r="C49" t="s">
        <v>41</v>
      </c>
      <c r="D49" s="1">
        <v>38.369999999999997</v>
      </c>
      <c r="E49" s="1">
        <v>102.32</v>
      </c>
      <c r="F49" s="1">
        <v>127.9</v>
      </c>
      <c r="G49" s="1">
        <v>127.9</v>
      </c>
      <c r="I49" s="1">
        <f>SUM($D49:D49)</f>
        <v>38.369999999999997</v>
      </c>
      <c r="J49" s="1">
        <f>SUM($D49:E49)</f>
        <v>140.69</v>
      </c>
      <c r="K49" s="1">
        <f>SUM($D49:F49)</f>
        <v>268.59000000000003</v>
      </c>
      <c r="L49" s="1">
        <f>SUM($D49:G49)</f>
        <v>396.49</v>
      </c>
    </row>
    <row r="50" spans="3:12">
      <c r="C50" t="s">
        <v>9</v>
      </c>
      <c r="D50" s="1">
        <v>245.00000000000003</v>
      </c>
      <c r="E50" s="1">
        <v>735</v>
      </c>
      <c r="F50" s="1">
        <v>980.00000000000011</v>
      </c>
      <c r="G50" s="1">
        <v>980.00000000000011</v>
      </c>
      <c r="I50" s="1">
        <f>SUM($D50:D50)</f>
        <v>245.00000000000003</v>
      </c>
      <c r="J50" s="1">
        <f>SUM($D50:E50)</f>
        <v>980</v>
      </c>
      <c r="K50" s="1">
        <f>SUM($D50:F50)</f>
        <v>1960</v>
      </c>
      <c r="L50" s="1">
        <f>SUM($D50:G50)</f>
        <v>2940</v>
      </c>
    </row>
    <row r="51" spans="3:12">
      <c r="C51" t="s">
        <v>42</v>
      </c>
      <c r="D51" s="1">
        <v>50.164000000000001</v>
      </c>
      <c r="E51" s="1">
        <v>86.605999999999995</v>
      </c>
      <c r="F51" s="1">
        <v>147.84700000000001</v>
      </c>
      <c r="G51" s="1">
        <v>163.94399999999999</v>
      </c>
      <c r="I51" s="1">
        <f>SUM($D51:D51)</f>
        <v>50.164000000000001</v>
      </c>
      <c r="J51" s="1">
        <f>SUM($D51:E51)</f>
        <v>136.76999999999998</v>
      </c>
      <c r="K51" s="1">
        <f>SUM($D51:F51)</f>
        <v>284.61699999999996</v>
      </c>
      <c r="L51" s="1">
        <f>SUM($D51:G51)</f>
        <v>448.56099999999992</v>
      </c>
    </row>
    <row r="52" spans="3:12">
      <c r="C52" t="s">
        <v>43</v>
      </c>
      <c r="D52" s="1">
        <v>141.17500000000001</v>
      </c>
      <c r="E52" s="1">
        <v>270.60000000000002</v>
      </c>
      <c r="F52" s="1">
        <v>270.60000000000002</v>
      </c>
      <c r="G52" s="1">
        <v>270.60000000000002</v>
      </c>
      <c r="I52" s="1">
        <f>SUM($D52:D52)</f>
        <v>141.17500000000001</v>
      </c>
      <c r="J52" s="1">
        <f>SUM($D52:E52)</f>
        <v>411.77500000000003</v>
      </c>
      <c r="K52" s="1">
        <f>SUM($D52:F52)</f>
        <v>682.375</v>
      </c>
      <c r="L52" s="1">
        <f>SUM($D52:G52)</f>
        <v>952.97500000000002</v>
      </c>
    </row>
    <row r="53" spans="3:12">
      <c r="C53" t="s">
        <v>44</v>
      </c>
      <c r="D53" s="1">
        <v>0</v>
      </c>
      <c r="E53" s="1">
        <v>0</v>
      </c>
      <c r="F53" s="1">
        <v>0</v>
      </c>
      <c r="G53" s="1">
        <v>0</v>
      </c>
      <c r="I53" s="1">
        <f>SUM($D53:D53)</f>
        <v>0</v>
      </c>
      <c r="J53" s="1">
        <f>SUM($D53:E53)</f>
        <v>0</v>
      </c>
      <c r="K53" s="1">
        <f>SUM($D53:F53)</f>
        <v>0</v>
      </c>
      <c r="L53" s="1">
        <f>SUM($D53:G53)</f>
        <v>0</v>
      </c>
    </row>
    <row r="54" spans="3:12">
      <c r="C54" t="s">
        <v>45</v>
      </c>
      <c r="D54" s="1">
        <v>1000</v>
      </c>
      <c r="E54" s="1">
        <v>1500</v>
      </c>
      <c r="F54" s="1">
        <v>1750</v>
      </c>
      <c r="G54" s="1">
        <v>2000</v>
      </c>
      <c r="I54" s="1">
        <f>SUM($D54:D54)</f>
        <v>1000</v>
      </c>
      <c r="J54" s="1">
        <f>SUM($D54:E54)</f>
        <v>2500</v>
      </c>
      <c r="K54" s="1">
        <f>SUM($D54:F54)</f>
        <v>4250</v>
      </c>
      <c r="L54" s="1">
        <f>SUM($D54:G54)</f>
        <v>6250</v>
      </c>
    </row>
    <row r="55" spans="3:12" ht="15.75" thickBot="1">
      <c r="C55" s="6" t="s">
        <v>46</v>
      </c>
      <c r="D55" s="7">
        <v>38.328000000000003</v>
      </c>
      <c r="E55" s="7">
        <v>38.328000000000003</v>
      </c>
      <c r="F55" s="7">
        <v>38.328000000000003</v>
      </c>
      <c r="G55" s="7">
        <v>38.328000000000003</v>
      </c>
      <c r="I55" s="7">
        <f>SUM($D55:D55)</f>
        <v>38.328000000000003</v>
      </c>
      <c r="J55" s="7">
        <f>SUM($D55:E55)</f>
        <v>76.656000000000006</v>
      </c>
      <c r="K55" s="7">
        <f>SUM($D55:F55)</f>
        <v>114.98400000000001</v>
      </c>
      <c r="L55" s="7">
        <f>SUM($D55:G55)</f>
        <v>153.31200000000001</v>
      </c>
    </row>
    <row r="56" spans="3:12" ht="15.75" thickTop="1">
      <c r="C56" s="11" t="s">
        <v>47</v>
      </c>
      <c r="D56" s="12">
        <f>SUM(D39:D55)</f>
        <v>2422.969795</v>
      </c>
      <c r="E56" s="12">
        <f t="shared" ref="E56:G56" si="1">SUM(E39:E55)</f>
        <v>6924.0420629999999</v>
      </c>
      <c r="F56" s="12">
        <f t="shared" si="1"/>
        <v>9574.4481169999999</v>
      </c>
      <c r="G56" s="12">
        <f t="shared" si="1"/>
        <v>10845.968722</v>
      </c>
      <c r="I56" s="12">
        <f>SUM($D56:D56)</f>
        <v>2422.969795</v>
      </c>
      <c r="J56" s="12">
        <f>SUM($D56:E56)</f>
        <v>9347.0118579999998</v>
      </c>
      <c r="K56" s="12">
        <f>SUM($D56:F56)</f>
        <v>18921.459974999998</v>
      </c>
      <c r="L56" s="12">
        <f>SUM($D56:G56)</f>
        <v>29767.428696999996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C3:L56"/>
  <sheetViews>
    <sheetView tabSelected="1" workbookViewId="0"/>
  </sheetViews>
  <sheetFormatPr defaultRowHeight="15"/>
  <cols>
    <col min="1" max="2" width="1.7109375" customWidth="1"/>
    <col min="3" max="3" width="36.5703125" bestFit="1" customWidth="1"/>
    <col min="4" max="7" width="9.7109375" customWidth="1"/>
    <col min="8" max="8" width="1.7109375" customWidth="1"/>
    <col min="9" max="12" width="9.7109375" customWidth="1"/>
  </cols>
  <sheetData>
    <row r="3" spans="3:12">
      <c r="E3" t="s">
        <v>56</v>
      </c>
    </row>
    <row r="4" spans="3:12">
      <c r="C4" s="5" t="s">
        <v>30</v>
      </c>
      <c r="D4" s="14" t="s">
        <v>48</v>
      </c>
      <c r="E4" s="14"/>
      <c r="F4" s="3"/>
      <c r="G4" s="3"/>
      <c r="I4" s="4" t="s">
        <v>55</v>
      </c>
      <c r="J4" s="3"/>
      <c r="K4" s="3"/>
      <c r="L4" s="3"/>
    </row>
    <row r="5" spans="3:12">
      <c r="C5" s="8" t="s">
        <v>0</v>
      </c>
      <c r="D5" s="8">
        <v>2011</v>
      </c>
      <c r="E5" s="8">
        <v>2012</v>
      </c>
      <c r="F5" s="8">
        <v>2013</v>
      </c>
      <c r="G5" s="8">
        <v>2014</v>
      </c>
      <c r="I5" s="8">
        <v>2011</v>
      </c>
      <c r="J5" s="8">
        <v>2012</v>
      </c>
      <c r="K5" s="8">
        <v>2013</v>
      </c>
      <c r="L5" s="8">
        <v>2014</v>
      </c>
    </row>
    <row r="6" spans="3:12">
      <c r="C6" s="9" t="s">
        <v>1</v>
      </c>
      <c r="D6" s="10"/>
      <c r="E6" s="10">
        <v>0</v>
      </c>
      <c r="F6" s="10">
        <v>0</v>
      </c>
      <c r="G6" s="10">
        <v>0</v>
      </c>
      <c r="I6" s="10">
        <f>SUM($D6:D6)</f>
        <v>0</v>
      </c>
      <c r="J6" s="10">
        <f>SUM($D6:E6)</f>
        <v>0</v>
      </c>
      <c r="K6" s="10">
        <f>SUM($D6:F6)</f>
        <v>0</v>
      </c>
      <c r="L6" s="10">
        <f>SUM($D6:G6)</f>
        <v>0</v>
      </c>
    </row>
    <row r="7" spans="3:12">
      <c r="C7" t="s">
        <v>2</v>
      </c>
      <c r="D7" s="1"/>
      <c r="E7" s="1">
        <v>0</v>
      </c>
      <c r="F7" s="1">
        <v>0</v>
      </c>
      <c r="G7" s="1">
        <v>0</v>
      </c>
      <c r="I7" s="1">
        <f>SUM($D7:D7)</f>
        <v>0</v>
      </c>
      <c r="J7" s="1">
        <f>SUM($D7:E7)</f>
        <v>0</v>
      </c>
      <c r="K7" s="1">
        <f>SUM($D7:F7)</f>
        <v>0</v>
      </c>
      <c r="L7" s="1">
        <f>SUM($D7:G7)</f>
        <v>0</v>
      </c>
    </row>
    <row r="8" spans="3:12">
      <c r="C8" t="s">
        <v>3</v>
      </c>
      <c r="D8" s="1"/>
      <c r="E8" s="1">
        <v>0</v>
      </c>
      <c r="F8" s="1">
        <v>0</v>
      </c>
      <c r="G8" s="1">
        <v>0</v>
      </c>
      <c r="I8" s="1">
        <f>SUM($D8:D8)</f>
        <v>0</v>
      </c>
      <c r="J8" s="1">
        <f>SUM($D8:E8)</f>
        <v>0</v>
      </c>
      <c r="K8" s="1">
        <f>SUM($D8:F8)</f>
        <v>0</v>
      </c>
      <c r="L8" s="1">
        <f>SUM($D8:G8)</f>
        <v>0</v>
      </c>
    </row>
    <row r="9" spans="3:12">
      <c r="C9" t="s">
        <v>4</v>
      </c>
      <c r="D9" s="1"/>
      <c r="E9" s="1">
        <v>11770.5</v>
      </c>
      <c r="F9" s="1">
        <v>-3200.1728254202771</v>
      </c>
      <c r="G9" s="1">
        <v>-8570.3271745797229</v>
      </c>
      <c r="I9" s="1">
        <f>SUM($D9:D9)</f>
        <v>0</v>
      </c>
      <c r="J9" s="1">
        <f>SUM($D9:E9)</f>
        <v>11770.5</v>
      </c>
      <c r="K9" s="1">
        <f>SUM($D9:F9)</f>
        <v>8570.3271745797229</v>
      </c>
      <c r="L9" s="1">
        <f>SUM($D9:G9)</f>
        <v>0</v>
      </c>
    </row>
    <row r="10" spans="3:12">
      <c r="C10" t="s">
        <v>5</v>
      </c>
      <c r="D10" s="1"/>
      <c r="E10" s="1">
        <v>210.31200000000001</v>
      </c>
      <c r="F10" s="1">
        <v>945.97976028934374</v>
      </c>
      <c r="G10" s="1">
        <v>1189.468263746161</v>
      </c>
      <c r="I10" s="1">
        <f>SUM($D10:D10)</f>
        <v>0</v>
      </c>
      <c r="J10" s="1">
        <f>SUM($D10:E10)</f>
        <v>210.31200000000001</v>
      </c>
      <c r="K10" s="1">
        <f>SUM($D10:F10)</f>
        <v>1156.2917602893438</v>
      </c>
      <c r="L10" s="1">
        <f>SUM($D10:G10)</f>
        <v>2345.760024035505</v>
      </c>
    </row>
    <row r="11" spans="3:12">
      <c r="C11" t="s">
        <v>6</v>
      </c>
      <c r="D11" s="1"/>
      <c r="E11" s="1">
        <v>0</v>
      </c>
      <c r="F11" s="1">
        <v>0</v>
      </c>
      <c r="G11" s="1">
        <v>0</v>
      </c>
      <c r="I11" s="1">
        <f>SUM($D11:D11)</f>
        <v>0</v>
      </c>
      <c r="J11" s="1">
        <f>SUM($D11:E11)</f>
        <v>0</v>
      </c>
      <c r="K11" s="1">
        <f>SUM($D11:F11)</f>
        <v>0</v>
      </c>
      <c r="L11" s="1">
        <f>SUM($D11:G11)</f>
        <v>0</v>
      </c>
    </row>
    <row r="12" spans="3:12">
      <c r="C12" t="s">
        <v>7</v>
      </c>
      <c r="D12" s="1"/>
      <c r="E12" s="1">
        <v>86.019999999999939</v>
      </c>
      <c r="F12" s="1">
        <v>478.11947998706728</v>
      </c>
      <c r="G12" s="1">
        <v>468.06359471441613</v>
      </c>
      <c r="I12" s="1">
        <f>SUM($D12:D12)</f>
        <v>0</v>
      </c>
      <c r="J12" s="1">
        <f>SUM($D12:E12)</f>
        <v>86.019999999999939</v>
      </c>
      <c r="K12" s="1">
        <f>SUM($D12:F12)</f>
        <v>564.13947998706726</v>
      </c>
      <c r="L12" s="1">
        <f>SUM($D12:G12)</f>
        <v>1032.2030747014833</v>
      </c>
    </row>
    <row r="13" spans="3:12">
      <c r="C13" t="s">
        <v>8</v>
      </c>
      <c r="D13" s="1"/>
      <c r="E13" s="1">
        <v>208.67040000000014</v>
      </c>
      <c r="F13" s="1">
        <v>1058.0620629350899</v>
      </c>
      <c r="G13" s="1">
        <v>1391.6948972476746</v>
      </c>
      <c r="I13" s="1">
        <f>SUM($D13:D13)</f>
        <v>0</v>
      </c>
      <c r="J13" s="1">
        <f>SUM($D13:E13)</f>
        <v>208.67040000000014</v>
      </c>
      <c r="K13" s="1">
        <f>SUM($D13:F13)</f>
        <v>1266.7324629350901</v>
      </c>
      <c r="L13" s="1">
        <f>SUM($D13:G13)</f>
        <v>2658.4273601827645</v>
      </c>
    </row>
    <row r="14" spans="3:12">
      <c r="C14" t="s">
        <v>9</v>
      </c>
      <c r="D14" s="1"/>
      <c r="E14" s="1">
        <v>42.806400000000025</v>
      </c>
      <c r="F14" s="1">
        <v>178.3178510436195</v>
      </c>
      <c r="G14" s="1">
        <v>378.20491962651329</v>
      </c>
      <c r="I14" s="1">
        <f>SUM($D14:D14)</f>
        <v>0</v>
      </c>
      <c r="J14" s="1">
        <f>SUM($D14:E14)</f>
        <v>42.806400000000025</v>
      </c>
      <c r="K14" s="1">
        <f>SUM($D14:F14)</f>
        <v>221.12425104361952</v>
      </c>
      <c r="L14" s="1">
        <f>SUM($D14:G14)</f>
        <v>599.32917067013284</v>
      </c>
    </row>
    <row r="15" spans="3:12">
      <c r="C15" t="s">
        <v>10</v>
      </c>
      <c r="D15" s="1"/>
      <c r="E15" s="1">
        <v>161.6303999999999</v>
      </c>
      <c r="F15" s="1">
        <v>1047.2902673256654</v>
      </c>
      <c r="G15" s="1">
        <v>1212.1382722264225</v>
      </c>
      <c r="I15" s="1">
        <f>SUM($D15:D15)</f>
        <v>0</v>
      </c>
      <c r="J15" s="1">
        <f>SUM($D15:E15)</f>
        <v>161.6303999999999</v>
      </c>
      <c r="K15" s="1">
        <f>SUM($D15:F15)</f>
        <v>1208.9206673256654</v>
      </c>
      <c r="L15" s="1">
        <f>SUM($D15:G15)</f>
        <v>2421.0589395520878</v>
      </c>
    </row>
    <row r="16" spans="3:12">
      <c r="C16" t="s">
        <v>11</v>
      </c>
      <c r="D16" s="1"/>
      <c r="E16" s="1">
        <v>26.004000000000001</v>
      </c>
      <c r="F16" s="1">
        <v>131.39056788643305</v>
      </c>
      <c r="G16" s="1">
        <v>167.92363784878674</v>
      </c>
      <c r="I16" s="1">
        <f>SUM($D16:D16)</f>
        <v>0</v>
      </c>
      <c r="J16" s="1">
        <f>SUM($D16:E16)</f>
        <v>26.004000000000001</v>
      </c>
      <c r="K16" s="1">
        <f>SUM($D16:F16)</f>
        <v>157.39456788643304</v>
      </c>
      <c r="L16" s="1">
        <f>SUM($D16:G16)</f>
        <v>325.31820573521975</v>
      </c>
    </row>
    <row r="17" spans="3:12">
      <c r="C17" t="s">
        <v>12</v>
      </c>
      <c r="D17" s="1"/>
      <c r="E17" s="1">
        <v>124.7</v>
      </c>
      <c r="F17" s="1">
        <v>8700.1173364400984</v>
      </c>
      <c r="G17" s="1">
        <v>6400.183327645258</v>
      </c>
      <c r="I17" s="1">
        <f>SUM($D17:D17)</f>
        <v>0</v>
      </c>
      <c r="J17" s="1">
        <f>SUM($D17:E17)</f>
        <v>124.7</v>
      </c>
      <c r="K17" s="1">
        <f>SUM($D17:F17)</f>
        <v>8824.8173364400991</v>
      </c>
      <c r="L17" s="1">
        <f>SUM($D17:G17)</f>
        <v>15225.000664085357</v>
      </c>
    </row>
    <row r="18" spans="3:12">
      <c r="C18" t="s">
        <v>13</v>
      </c>
      <c r="D18" s="1"/>
      <c r="E18" s="1">
        <v>0</v>
      </c>
      <c r="F18" s="1">
        <v>2536.9304302725341</v>
      </c>
      <c r="G18" s="1">
        <v>2640.827244696934</v>
      </c>
      <c r="I18" s="1">
        <f>SUM($D18:D18)</f>
        <v>0</v>
      </c>
      <c r="J18" s="1">
        <f>SUM($D18:E18)</f>
        <v>0</v>
      </c>
      <c r="K18" s="1">
        <f>SUM($D18:F18)</f>
        <v>2536.9304302725341</v>
      </c>
      <c r="L18" s="1">
        <f>SUM($D18:G18)</f>
        <v>5177.7576749694681</v>
      </c>
    </row>
    <row r="19" spans="3:12">
      <c r="C19" t="s">
        <v>14</v>
      </c>
      <c r="D19" s="1"/>
      <c r="E19" s="1">
        <v>134.75879999999992</v>
      </c>
      <c r="F19" s="1">
        <v>928.54421765967777</v>
      </c>
      <c r="G19" s="1">
        <v>1921.3415473233613</v>
      </c>
      <c r="I19" s="1">
        <f>SUM($D19:D19)</f>
        <v>0</v>
      </c>
      <c r="J19" s="1">
        <f>SUM($D19:E19)</f>
        <v>134.75879999999992</v>
      </c>
      <c r="K19" s="1">
        <f>SUM($D19:F19)</f>
        <v>1063.3030176596776</v>
      </c>
      <c r="L19" s="1">
        <f>SUM($D19:G19)</f>
        <v>2984.6445649830389</v>
      </c>
    </row>
    <row r="20" spans="3:12">
      <c r="C20" t="s">
        <v>15</v>
      </c>
      <c r="D20" s="1"/>
      <c r="E20" s="1">
        <v>2388.1515999999979</v>
      </c>
      <c r="F20" s="1">
        <v>11346.421465892981</v>
      </c>
      <c r="G20" s="1">
        <v>14226.399930929616</v>
      </c>
      <c r="I20" s="1">
        <f>SUM($D20:D20)</f>
        <v>0</v>
      </c>
      <c r="J20" s="1">
        <f>SUM($D20:E20)</f>
        <v>2388.1515999999979</v>
      </c>
      <c r="K20" s="1">
        <f>SUM($D20:F20)</f>
        <v>13734.573065892979</v>
      </c>
      <c r="L20" s="1">
        <f>SUM($D20:G20)</f>
        <v>27960.972996822595</v>
      </c>
    </row>
    <row r="21" spans="3:12">
      <c r="C21" t="s">
        <v>16</v>
      </c>
      <c r="D21" s="1"/>
      <c r="E21" s="1">
        <v>52.337799999999987</v>
      </c>
      <c r="F21" s="1">
        <v>224.76967235593952</v>
      </c>
      <c r="G21" s="1">
        <v>1822.885690512062</v>
      </c>
      <c r="I21" s="1">
        <f>SUM($D21:D21)</f>
        <v>0</v>
      </c>
      <c r="J21" s="1">
        <f>SUM($D21:E21)</f>
        <v>52.337799999999987</v>
      </c>
      <c r="K21" s="1">
        <f>SUM($D21:F21)</f>
        <v>277.10747235593954</v>
      </c>
      <c r="L21" s="1">
        <f>SUM($D21:G21)</f>
        <v>2099.9931628680015</v>
      </c>
    </row>
    <row r="22" spans="3:12">
      <c r="C22" t="s">
        <v>17</v>
      </c>
      <c r="D22" s="1"/>
      <c r="E22" s="1">
        <v>43.493000000000002</v>
      </c>
      <c r="F22" s="1">
        <v>227.18411566003928</v>
      </c>
      <c r="G22" s="1">
        <v>437.75143341935359</v>
      </c>
      <c r="I22" s="1">
        <f>SUM($D22:D22)</f>
        <v>0</v>
      </c>
      <c r="J22" s="1">
        <f>SUM($D22:E22)</f>
        <v>43.493000000000002</v>
      </c>
      <c r="K22" s="1">
        <f>SUM($D22:F22)</f>
        <v>270.67711566003931</v>
      </c>
      <c r="L22" s="1">
        <f>SUM($D22:G22)</f>
        <v>708.42854907939295</v>
      </c>
    </row>
    <row r="23" spans="3:12">
      <c r="C23" t="s">
        <v>18</v>
      </c>
      <c r="D23" s="1"/>
      <c r="E23" s="1">
        <v>44.236800000000045</v>
      </c>
      <c r="F23" s="1">
        <v>274.28541930868528</v>
      </c>
      <c r="G23" s="1">
        <v>315.6507551713994</v>
      </c>
      <c r="I23" s="1">
        <f>SUM($D23:D23)</f>
        <v>0</v>
      </c>
      <c r="J23" s="1">
        <f>SUM($D23:E23)</f>
        <v>44.236800000000045</v>
      </c>
      <c r="K23" s="1">
        <f>SUM($D23:F23)</f>
        <v>318.52221930868529</v>
      </c>
      <c r="L23" s="1">
        <f>SUM($D23:G23)</f>
        <v>634.17297448008469</v>
      </c>
    </row>
    <row r="24" spans="3:12">
      <c r="C24" t="s">
        <v>19</v>
      </c>
      <c r="D24" s="1"/>
      <c r="E24" s="1">
        <v>824.24320000000023</v>
      </c>
      <c r="F24" s="1">
        <v>3750.9206785090641</v>
      </c>
      <c r="G24" s="1">
        <v>10344.744910063519</v>
      </c>
      <c r="I24" s="1">
        <f>SUM($D24:D24)</f>
        <v>0</v>
      </c>
      <c r="J24" s="1">
        <f>SUM($D24:E24)</f>
        <v>824.24320000000023</v>
      </c>
      <c r="K24" s="1">
        <f>SUM($D24:F24)</f>
        <v>4575.1638785090645</v>
      </c>
      <c r="L24" s="1">
        <f>SUM($D24:G24)</f>
        <v>14919.908788572582</v>
      </c>
    </row>
    <row r="25" spans="3:12">
      <c r="C25" t="s">
        <v>20</v>
      </c>
      <c r="D25" s="1"/>
      <c r="E25" s="1">
        <v>606.81960000000004</v>
      </c>
      <c r="F25" s="1">
        <v>3231.9558951353606</v>
      </c>
      <c r="G25" s="1">
        <v>3362.8330059792779</v>
      </c>
      <c r="I25" s="1">
        <f>SUM($D25:D25)</f>
        <v>0</v>
      </c>
      <c r="J25" s="1">
        <f>SUM($D25:E25)</f>
        <v>606.81960000000004</v>
      </c>
      <c r="K25" s="1">
        <f>SUM($D25:F25)</f>
        <v>3838.7754951353609</v>
      </c>
      <c r="L25" s="1">
        <f>SUM($D25:G25)</f>
        <v>7201.6085011146388</v>
      </c>
    </row>
    <row r="26" spans="3:12">
      <c r="C26" t="s">
        <v>21</v>
      </c>
      <c r="D26" s="1"/>
      <c r="E26" s="1">
        <v>58.482399999999963</v>
      </c>
      <c r="F26" s="1">
        <v>212.91079476430107</v>
      </c>
      <c r="G26" s="1">
        <v>411.86968606964416</v>
      </c>
      <c r="I26" s="1">
        <f>SUM($D26:D26)</f>
        <v>0</v>
      </c>
      <c r="J26" s="1">
        <f>SUM($D26:E26)</f>
        <v>58.482399999999963</v>
      </c>
      <c r="K26" s="1">
        <f>SUM($D26:F26)</f>
        <v>271.39319476430103</v>
      </c>
      <c r="L26" s="1">
        <f>SUM($D26:G26)</f>
        <v>683.26288083394525</v>
      </c>
    </row>
    <row r="27" spans="3:12">
      <c r="C27" t="s">
        <v>22</v>
      </c>
      <c r="D27" s="1"/>
      <c r="E27" s="1">
        <v>0</v>
      </c>
      <c r="F27" s="1">
        <v>0</v>
      </c>
      <c r="G27" s="1">
        <v>1109</v>
      </c>
      <c r="I27" s="1">
        <f>SUM($D27:D27)</f>
        <v>0</v>
      </c>
      <c r="J27" s="1">
        <f>SUM($D27:E27)</f>
        <v>0</v>
      </c>
      <c r="K27" s="1">
        <f>SUM($D27:F27)</f>
        <v>0</v>
      </c>
      <c r="L27" s="1">
        <f>SUM($D27:G27)</f>
        <v>1109</v>
      </c>
    </row>
    <row r="28" spans="3:12">
      <c r="C28" t="s">
        <v>23</v>
      </c>
      <c r="D28" s="1"/>
      <c r="E28" s="1">
        <v>1038.1584000000014</v>
      </c>
      <c r="F28" s="1">
        <v>3950.5797036308386</v>
      </c>
      <c r="G28" s="1">
        <v>7171.220778005084</v>
      </c>
      <c r="I28" s="1">
        <f>SUM($D28:D28)</f>
        <v>0</v>
      </c>
      <c r="J28" s="1">
        <f>SUM($D28:E28)</f>
        <v>1038.1584000000014</v>
      </c>
      <c r="K28" s="1">
        <f>SUM($D28:F28)</f>
        <v>4988.7381036308398</v>
      </c>
      <c r="L28" s="1">
        <f>SUM($D28:G28)</f>
        <v>12159.958881635925</v>
      </c>
    </row>
    <row r="29" spans="3:12">
      <c r="C29" t="s">
        <v>24</v>
      </c>
      <c r="D29" s="1"/>
      <c r="E29" s="1">
        <v>197.64380000000006</v>
      </c>
      <c r="F29" s="1">
        <v>891.88341537939311</v>
      </c>
      <c r="G29" s="1">
        <v>1591.4241301393654</v>
      </c>
      <c r="I29" s="1">
        <f>SUM($D29:D29)</f>
        <v>0</v>
      </c>
      <c r="J29" s="1">
        <f>SUM($D29:E29)</f>
        <v>197.64380000000006</v>
      </c>
      <c r="K29" s="1">
        <f>SUM($D29:F29)</f>
        <v>1089.5272153793931</v>
      </c>
      <c r="L29" s="1">
        <f>SUM($D29:G29)</f>
        <v>2680.9513455187584</v>
      </c>
    </row>
    <row r="30" spans="3:12">
      <c r="C30" t="s">
        <v>25</v>
      </c>
      <c r="D30" s="1"/>
      <c r="E30" s="1">
        <v>0</v>
      </c>
      <c r="F30" s="1">
        <v>3237.6039158560789</v>
      </c>
      <c r="G30" s="1">
        <v>2196.1016192880415</v>
      </c>
      <c r="I30" s="1">
        <f>SUM($D30:D30)</f>
        <v>0</v>
      </c>
      <c r="J30" s="1">
        <f>SUM($D30:E30)</f>
        <v>0</v>
      </c>
      <c r="K30" s="1">
        <f>SUM($D30:F30)</f>
        <v>3237.6039158560789</v>
      </c>
      <c r="L30" s="1">
        <f>SUM($D30:G30)</f>
        <v>5433.7055351441204</v>
      </c>
    </row>
    <row r="31" spans="3:12">
      <c r="C31" t="s">
        <v>26</v>
      </c>
      <c r="D31" s="1"/>
      <c r="E31" s="1">
        <v>0</v>
      </c>
      <c r="F31" s="1">
        <v>208.41829923164261</v>
      </c>
      <c r="G31" s="1">
        <v>417.37237794600458</v>
      </c>
      <c r="I31" s="1">
        <f>SUM($D31:D31)</f>
        <v>0</v>
      </c>
      <c r="J31" s="1">
        <f>SUM($D31:E31)</f>
        <v>0</v>
      </c>
      <c r="K31" s="1">
        <f>SUM($D31:F31)</f>
        <v>208.41829923164261</v>
      </c>
      <c r="L31" s="1">
        <f>SUM($D31:G31)</f>
        <v>625.79067717764724</v>
      </c>
    </row>
    <row r="32" spans="3:12">
      <c r="C32" t="s">
        <v>27</v>
      </c>
      <c r="D32" s="1"/>
      <c r="E32" s="1">
        <v>0</v>
      </c>
      <c r="F32" s="1">
        <v>77.716532118936428</v>
      </c>
      <c r="G32" s="1">
        <v>162.3109610834355</v>
      </c>
      <c r="I32" s="1">
        <f>SUM($D32:D32)</f>
        <v>0</v>
      </c>
      <c r="J32" s="1">
        <f>SUM($D32:E32)</f>
        <v>0</v>
      </c>
      <c r="K32" s="1">
        <f>SUM($D32:F32)</f>
        <v>77.716532118936428</v>
      </c>
      <c r="L32" s="1">
        <f>SUM($D32:G32)</f>
        <v>240.02749320237194</v>
      </c>
    </row>
    <row r="33" spans="3:12" ht="15.75" thickBot="1">
      <c r="C33" s="6" t="s">
        <v>28</v>
      </c>
      <c r="D33" s="7"/>
      <c r="E33" s="7">
        <v>0</v>
      </c>
      <c r="F33" s="7">
        <v>390.70294373748629</v>
      </c>
      <c r="G33" s="7">
        <v>392.77801631766994</v>
      </c>
      <c r="I33" s="7">
        <f>SUM($D33:D33)</f>
        <v>0</v>
      </c>
      <c r="J33" s="7">
        <f>SUM($D33:E33)</f>
        <v>0</v>
      </c>
      <c r="K33" s="7">
        <f>SUM($D33:F33)</f>
        <v>390.70294373748629</v>
      </c>
      <c r="L33" s="7">
        <f>SUM($D33:G33)</f>
        <v>783.48096005515617</v>
      </c>
    </row>
    <row r="34" spans="3:12" ht="15.75" thickTop="1">
      <c r="C34" s="11" t="s">
        <v>29</v>
      </c>
      <c r="D34" s="12"/>
      <c r="E34" s="12">
        <f>SUM(E6:E33)</f>
        <v>18018.968600000004</v>
      </c>
      <c r="F34" s="12">
        <f t="shared" ref="F34:G34" si="0">SUM(F6:F33)</f>
        <v>40829.932000000001</v>
      </c>
      <c r="G34" s="12">
        <f t="shared" si="0"/>
        <v>51161.861825420274</v>
      </c>
      <c r="I34" s="12">
        <f>SUM($D34:D34)</f>
        <v>0</v>
      </c>
      <c r="J34" s="12">
        <f>SUM($D34:E34)</f>
        <v>18018.968600000004</v>
      </c>
      <c r="K34" s="12">
        <f>SUM($D34:F34)</f>
        <v>58848.900600000008</v>
      </c>
      <c r="L34" s="12">
        <f>SUM($D34:G34)</f>
        <v>110010.76242542028</v>
      </c>
    </row>
    <row r="35" spans="3:12">
      <c r="D35" s="1"/>
      <c r="E35" s="1"/>
      <c r="F35" s="1"/>
      <c r="G35" s="1"/>
      <c r="I35" s="1"/>
      <c r="J35" s="1"/>
      <c r="K35" s="1"/>
      <c r="L35" s="1"/>
    </row>
    <row r="37" spans="3:12">
      <c r="C37" s="5" t="s">
        <v>30</v>
      </c>
      <c r="D37" s="14" t="s">
        <v>48</v>
      </c>
      <c r="E37" s="14"/>
      <c r="F37" s="3"/>
      <c r="G37" s="3"/>
      <c r="I37" s="4" t="s">
        <v>55</v>
      </c>
      <c r="J37" s="3"/>
      <c r="K37" s="3"/>
      <c r="L37" s="3"/>
    </row>
    <row r="38" spans="3:12">
      <c r="C38" s="8" t="s">
        <v>32</v>
      </c>
      <c r="D38" s="8">
        <v>2011</v>
      </c>
      <c r="E38" s="8">
        <v>2012</v>
      </c>
      <c r="F38" s="8">
        <v>2013</v>
      </c>
      <c r="G38" s="8">
        <v>2014</v>
      </c>
      <c r="I38" s="8">
        <v>2011</v>
      </c>
      <c r="J38" s="8">
        <v>2012</v>
      </c>
      <c r="K38" s="8">
        <v>2013</v>
      </c>
      <c r="L38" s="8">
        <v>2014</v>
      </c>
    </row>
    <row r="39" spans="3:12">
      <c r="C39" s="9" t="s">
        <v>33</v>
      </c>
      <c r="D39" s="10"/>
      <c r="E39" s="10">
        <v>0</v>
      </c>
      <c r="F39" s="10">
        <v>0</v>
      </c>
      <c r="G39" s="10">
        <v>0</v>
      </c>
      <c r="I39" s="10">
        <f>SUM($D39:D39)</f>
        <v>0</v>
      </c>
      <c r="J39" s="10">
        <f>SUM($D39:E39)</f>
        <v>0</v>
      </c>
      <c r="K39" s="10">
        <f>SUM($D39:F39)</f>
        <v>0</v>
      </c>
      <c r="L39" s="10">
        <f>SUM($D39:G39)</f>
        <v>0</v>
      </c>
    </row>
    <row r="40" spans="3:12">
      <c r="C40" t="s">
        <v>34</v>
      </c>
      <c r="D40" s="1"/>
      <c r="E40" s="1">
        <v>173.56239999999991</v>
      </c>
      <c r="F40" s="1">
        <v>468.04486445128754</v>
      </c>
      <c r="G40" s="1">
        <v>232.96528408424894</v>
      </c>
      <c r="I40" s="1">
        <f>SUM($D40:D40)</f>
        <v>0</v>
      </c>
      <c r="J40" s="1">
        <f>SUM($D40:E40)</f>
        <v>173.56239999999991</v>
      </c>
      <c r="K40" s="1">
        <f>SUM($D40:F40)</f>
        <v>641.60726445128739</v>
      </c>
      <c r="L40" s="1">
        <f>SUM($D40:G40)</f>
        <v>874.57254853553627</v>
      </c>
    </row>
    <row r="41" spans="3:12">
      <c r="C41" t="s">
        <v>35</v>
      </c>
      <c r="D41" s="1"/>
      <c r="E41" s="1">
        <v>39.729999999999997</v>
      </c>
      <c r="F41" s="1">
        <v>100.70828602480013</v>
      </c>
      <c r="G41" s="1">
        <v>98.556694108675586</v>
      </c>
      <c r="I41" s="1">
        <f>SUM($D41:D41)</f>
        <v>0</v>
      </c>
      <c r="J41" s="1">
        <f>SUM($D41:E41)</f>
        <v>39.729999999999997</v>
      </c>
      <c r="K41" s="1">
        <f>SUM($D41:F41)</f>
        <v>140.43828602480014</v>
      </c>
      <c r="L41" s="1">
        <f>SUM($D41:G41)</f>
        <v>238.99498013347574</v>
      </c>
    </row>
    <row r="42" spans="3:12">
      <c r="C42" t="s">
        <v>36</v>
      </c>
      <c r="D42" s="1"/>
      <c r="E42" s="1">
        <v>263.49120000000016</v>
      </c>
      <c r="F42" s="1">
        <v>1309.9625868745834</v>
      </c>
      <c r="G42" s="1">
        <v>2687.0858386417067</v>
      </c>
      <c r="I42" s="1">
        <f>SUM($D42:D42)</f>
        <v>0</v>
      </c>
      <c r="J42" s="1">
        <f>SUM($D42:E42)</f>
        <v>263.49120000000016</v>
      </c>
      <c r="K42" s="1">
        <f>SUM($D42:F42)</f>
        <v>1573.4537868745836</v>
      </c>
      <c r="L42" s="1">
        <f>SUM($D42:G42)</f>
        <v>4260.5396255162905</v>
      </c>
    </row>
    <row r="43" spans="3:12">
      <c r="C43" t="s">
        <v>7</v>
      </c>
      <c r="D43" s="1"/>
      <c r="E43" s="1">
        <v>13.45313439999998</v>
      </c>
      <c r="F43" s="1">
        <v>43.805195464607785</v>
      </c>
      <c r="G43" s="1">
        <v>64.619167824972806</v>
      </c>
      <c r="I43" s="1">
        <f>SUM($D43:D43)</f>
        <v>0</v>
      </c>
      <c r="J43" s="1">
        <f>SUM($D43:E43)</f>
        <v>13.45313439999998</v>
      </c>
      <c r="K43" s="1">
        <f>SUM($D43:F43)</f>
        <v>57.258329864607767</v>
      </c>
      <c r="L43" s="1">
        <f>SUM($D43:G43)</f>
        <v>121.87749768958057</v>
      </c>
    </row>
    <row r="44" spans="3:12">
      <c r="C44" t="s">
        <v>37</v>
      </c>
      <c r="D44" s="1"/>
      <c r="E44" s="1">
        <v>46.554199999999952</v>
      </c>
      <c r="F44" s="1">
        <v>118.00638533238737</v>
      </c>
      <c r="G44" s="1">
        <v>200.36971987622707</v>
      </c>
      <c r="I44" s="1">
        <f>SUM($D44:D44)</f>
        <v>0</v>
      </c>
      <c r="J44" s="1">
        <f>SUM($D44:E44)</f>
        <v>46.554199999999952</v>
      </c>
      <c r="K44" s="1">
        <f>SUM($D44:F44)</f>
        <v>164.56058533238732</v>
      </c>
      <c r="L44" s="1">
        <f>SUM($D44:G44)</f>
        <v>364.93030520861441</v>
      </c>
    </row>
    <row r="45" spans="3:12">
      <c r="C45" t="s">
        <v>8</v>
      </c>
      <c r="D45" s="1"/>
      <c r="E45" s="1">
        <v>0</v>
      </c>
      <c r="F45" s="1">
        <v>0</v>
      </c>
      <c r="G45" s="1">
        <v>20.6205</v>
      </c>
      <c r="I45" s="1">
        <f>SUM($D45:D45)</f>
        <v>0</v>
      </c>
      <c r="J45" s="1">
        <f>SUM($D45:E45)</f>
        <v>0</v>
      </c>
      <c r="K45" s="1">
        <f>SUM($D45:F45)</f>
        <v>0</v>
      </c>
      <c r="L45" s="1">
        <f>SUM($D45:G45)</f>
        <v>20.6205</v>
      </c>
    </row>
    <row r="46" spans="3:12">
      <c r="C46" t="s">
        <v>38</v>
      </c>
      <c r="D46" s="1"/>
      <c r="E46" s="1">
        <v>577.28400000000045</v>
      </c>
      <c r="F46" s="1">
        <v>2089.4903474155335</v>
      </c>
      <c r="G46" s="1">
        <v>1166.2531992108964</v>
      </c>
      <c r="I46" s="1">
        <f>SUM($D46:D46)</f>
        <v>0</v>
      </c>
      <c r="J46" s="1">
        <f>SUM($D46:E46)</f>
        <v>577.28400000000045</v>
      </c>
      <c r="K46" s="1">
        <f>SUM($D46:F46)</f>
        <v>2666.7743474155341</v>
      </c>
      <c r="L46" s="1">
        <f>SUM($D46:G46)</f>
        <v>3833.0275466264302</v>
      </c>
    </row>
    <row r="47" spans="3:12">
      <c r="C47" t="s">
        <v>39</v>
      </c>
      <c r="D47" s="1"/>
      <c r="E47" s="1">
        <v>248.78399999999976</v>
      </c>
      <c r="F47" s="1">
        <v>766.07244405776726</v>
      </c>
      <c r="G47" s="1">
        <v>335.94233954759545</v>
      </c>
      <c r="I47" s="1">
        <f>SUM($D47:D47)</f>
        <v>0</v>
      </c>
      <c r="J47" s="1">
        <f>SUM($D47:E47)</f>
        <v>248.78399999999976</v>
      </c>
      <c r="K47" s="1">
        <f>SUM($D47:F47)</f>
        <v>1014.856444057767</v>
      </c>
      <c r="L47" s="1">
        <f>SUM($D47:G47)</f>
        <v>1350.7987836053626</v>
      </c>
    </row>
    <row r="48" spans="3:12">
      <c r="C48" t="s">
        <v>40</v>
      </c>
      <c r="D48" s="1"/>
      <c r="E48" s="1">
        <v>184.32</v>
      </c>
      <c r="F48" s="1">
        <v>743.00560784267338</v>
      </c>
      <c r="G48" s="1">
        <v>649.34949278604188</v>
      </c>
      <c r="I48" s="1">
        <f>SUM($D48:D48)</f>
        <v>0</v>
      </c>
      <c r="J48" s="1">
        <f>SUM($D48:E48)</f>
        <v>184.32</v>
      </c>
      <c r="K48" s="1">
        <f>SUM($D48:F48)</f>
        <v>927.32560784267343</v>
      </c>
      <c r="L48" s="1">
        <f>SUM($D48:G48)</f>
        <v>1576.6751006287154</v>
      </c>
    </row>
    <row r="49" spans="3:12">
      <c r="C49" t="s">
        <v>41</v>
      </c>
      <c r="D49" s="1"/>
      <c r="E49" s="1">
        <v>16.793599999999991</v>
      </c>
      <c r="F49" s="1">
        <v>89.550020857894268</v>
      </c>
      <c r="G49" s="1">
        <v>109.9894143849091</v>
      </c>
      <c r="I49" s="1">
        <f>SUM($D49:D49)</f>
        <v>0</v>
      </c>
      <c r="J49" s="1">
        <f>SUM($D49:E49)</f>
        <v>16.793599999999991</v>
      </c>
      <c r="K49" s="1">
        <f>SUM($D49:F49)</f>
        <v>106.34362085789425</v>
      </c>
      <c r="L49" s="1">
        <f>SUM($D49:G49)</f>
        <v>216.33303524280336</v>
      </c>
    </row>
    <row r="50" spans="3:12">
      <c r="C50" t="s">
        <v>9</v>
      </c>
      <c r="D50" s="1"/>
      <c r="E50" s="1">
        <v>159.78458999999984</v>
      </c>
      <c r="F50" s="1">
        <v>511.60965177226387</v>
      </c>
      <c r="G50" s="1">
        <v>793.52417419737299</v>
      </c>
      <c r="I50" s="1">
        <f>SUM($D50:D50)</f>
        <v>0</v>
      </c>
      <c r="J50" s="1">
        <f>SUM($D50:E50)</f>
        <v>159.78458999999984</v>
      </c>
      <c r="K50" s="1">
        <f>SUM($D50:F50)</f>
        <v>671.39424177226374</v>
      </c>
      <c r="L50" s="1">
        <f>SUM($D50:G50)</f>
        <v>1464.9184159696367</v>
      </c>
    </row>
    <row r="51" spans="3:12">
      <c r="C51" t="s">
        <v>42</v>
      </c>
      <c r="D51" s="1"/>
      <c r="E51" s="1">
        <v>11.895200000000012</v>
      </c>
      <c r="F51" s="1">
        <v>30.152157158877486</v>
      </c>
      <c r="G51" s="1">
        <v>90.3212144137688</v>
      </c>
      <c r="I51" s="1">
        <f>SUM($D51:D51)</f>
        <v>0</v>
      </c>
      <c r="J51" s="1">
        <f>SUM($D51:E51)</f>
        <v>11.895200000000012</v>
      </c>
      <c r="K51" s="1">
        <f>SUM($D51:F51)</f>
        <v>42.047357158877496</v>
      </c>
      <c r="L51" s="1">
        <f>SUM($D51:G51)</f>
        <v>132.36857157264629</v>
      </c>
    </row>
    <row r="52" spans="3:12">
      <c r="C52" t="s">
        <v>43</v>
      </c>
      <c r="D52" s="1"/>
      <c r="E52" s="1">
        <v>9.5148000000000028</v>
      </c>
      <c r="F52" s="1">
        <v>30.711337825806027</v>
      </c>
      <c r="G52" s="1">
        <v>153.78193946334801</v>
      </c>
      <c r="I52" s="1">
        <f>SUM($D52:D52)</f>
        <v>0</v>
      </c>
      <c r="J52" s="1">
        <f>SUM($D52:E52)</f>
        <v>9.5148000000000028</v>
      </c>
      <c r="K52" s="1">
        <f>SUM($D52:F52)</f>
        <v>40.226137825806028</v>
      </c>
      <c r="L52" s="1">
        <f>SUM($D52:G52)</f>
        <v>194.00807728915404</v>
      </c>
    </row>
    <row r="53" spans="3:12">
      <c r="C53" t="s">
        <v>44</v>
      </c>
      <c r="D53" s="1"/>
      <c r="E53" s="1">
        <v>0</v>
      </c>
      <c r="F53" s="1">
        <v>0</v>
      </c>
      <c r="G53" s="1">
        <v>0</v>
      </c>
      <c r="I53" s="1">
        <f>SUM($D53:D53)</f>
        <v>0</v>
      </c>
      <c r="J53" s="1">
        <f>SUM($D53:E53)</f>
        <v>0</v>
      </c>
      <c r="K53" s="1">
        <f>SUM($D53:F53)</f>
        <v>0</v>
      </c>
      <c r="L53" s="1">
        <f>SUM($D53:G53)</f>
        <v>0</v>
      </c>
    </row>
    <row r="54" spans="3:12">
      <c r="C54" t="s">
        <v>45</v>
      </c>
      <c r="D54" s="1"/>
      <c r="E54" s="1">
        <v>3985.873</v>
      </c>
      <c r="F54" s="1">
        <v>2482.6521500976933</v>
      </c>
      <c r="G54" s="1">
        <v>3432.8789095150792</v>
      </c>
      <c r="I54" s="1">
        <f>SUM($D54:D54)</f>
        <v>0</v>
      </c>
      <c r="J54" s="1">
        <f>SUM($D54:E54)</f>
        <v>3985.873</v>
      </c>
      <c r="K54" s="1">
        <f>SUM($D54:F54)</f>
        <v>6468.5251500976938</v>
      </c>
      <c r="L54" s="1">
        <f>SUM($D54:G54)</f>
        <v>9901.4040596127725</v>
      </c>
    </row>
    <row r="55" spans="3:12" ht="15.75" thickBot="1">
      <c r="C55" s="6" t="s">
        <v>46</v>
      </c>
      <c r="D55" s="7"/>
      <c r="E55" s="7">
        <v>0</v>
      </c>
      <c r="F55" s="7">
        <v>6.4769648238250523</v>
      </c>
      <c r="G55" s="7">
        <v>25.511111945157097</v>
      </c>
      <c r="I55" s="7">
        <f>SUM($D55:D55)</f>
        <v>0</v>
      </c>
      <c r="J55" s="7">
        <f>SUM($D55:E55)</f>
        <v>0</v>
      </c>
      <c r="K55" s="7">
        <f>SUM($D55:F55)</f>
        <v>6.4769648238250523</v>
      </c>
      <c r="L55" s="7">
        <f>SUM($D55:G55)</f>
        <v>31.98807676898215</v>
      </c>
    </row>
    <row r="56" spans="3:12" ht="15.75" thickTop="1">
      <c r="C56" s="11" t="s">
        <v>47</v>
      </c>
      <c r="D56" s="12"/>
      <c r="E56" s="12">
        <f>SUM(E39:E55)</f>
        <v>5731.0401243999995</v>
      </c>
      <c r="F56" s="12">
        <f t="shared" ref="F56:G56" si="1">SUM(F39:F55)</f>
        <v>8790.2479999999996</v>
      </c>
      <c r="G56" s="12">
        <f t="shared" si="1"/>
        <v>10061.769</v>
      </c>
      <c r="I56" s="12">
        <f>SUM($D56:D56)</f>
        <v>0</v>
      </c>
      <c r="J56" s="12">
        <f>SUM($D56:E56)</f>
        <v>5731.0401243999995</v>
      </c>
      <c r="K56" s="12">
        <f>SUM($D56:F56)</f>
        <v>14521.288124399998</v>
      </c>
      <c r="L56" s="12">
        <f>SUM($D56:G56)</f>
        <v>24583.057124399998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C2:K56"/>
  <sheetViews>
    <sheetView workbookViewId="0">
      <selection activeCell="C11" sqref="C11"/>
    </sheetView>
  </sheetViews>
  <sheetFormatPr defaultRowHeight="15"/>
  <cols>
    <col min="1" max="2" width="1.7109375" customWidth="1"/>
    <col min="3" max="3" width="30.140625" bestFit="1" customWidth="1"/>
    <col min="4" max="5" width="9.140625" customWidth="1"/>
    <col min="6" max="6" width="1.7109375" customWidth="1"/>
    <col min="7" max="8" width="9.140625" customWidth="1"/>
    <col min="9" max="9" width="1.7109375" customWidth="1"/>
    <col min="10" max="10" width="27.28515625" bestFit="1" customWidth="1"/>
  </cols>
  <sheetData>
    <row r="2" spans="3:11">
      <c r="C2" s="5" t="s">
        <v>60</v>
      </c>
    </row>
    <row r="4" spans="3:11">
      <c r="C4" s="2" t="s">
        <v>49</v>
      </c>
    </row>
    <row r="5" spans="3:11">
      <c r="C5" s="8" t="s">
        <v>0</v>
      </c>
      <c r="D5" s="8">
        <v>2013</v>
      </c>
      <c r="E5" s="8">
        <v>2014</v>
      </c>
      <c r="G5" s="8" t="s">
        <v>50</v>
      </c>
      <c r="H5" s="8" t="s">
        <v>51</v>
      </c>
      <c r="J5" s="8" t="s">
        <v>0</v>
      </c>
      <c r="K5" s="15"/>
    </row>
    <row r="6" spans="3:11">
      <c r="C6" s="9" t="s">
        <v>1</v>
      </c>
      <c r="D6" s="10">
        <f>B2013A!F6-'B2011'!F6</f>
        <v>0</v>
      </c>
      <c r="E6" s="10">
        <f>B2013A!G6-'B2011'!G6</f>
        <v>0</v>
      </c>
      <c r="G6" s="10">
        <f>B2013A!F6-'B2011'!D6</f>
        <v>0</v>
      </c>
      <c r="H6" s="10">
        <f>B2013A!G6-'B2011'!E6</f>
        <v>0</v>
      </c>
      <c r="J6" s="16" t="s">
        <v>52</v>
      </c>
      <c r="K6" s="10">
        <f>SUM('B2011'!F34:G34)-SUM('B2011'!D34:E34)</f>
        <v>28243.167000000023</v>
      </c>
    </row>
    <row r="7" spans="3:11">
      <c r="C7" t="s">
        <v>2</v>
      </c>
      <c r="D7" s="1">
        <f>B2013A!F7-'B2011'!F7</f>
        <v>0</v>
      </c>
      <c r="E7" s="1">
        <f>B2013A!G7-'B2011'!G7</f>
        <v>0</v>
      </c>
      <c r="G7" s="1">
        <f>B2013A!F7-'B2011'!D7</f>
        <v>0</v>
      </c>
      <c r="H7" s="1">
        <f>B2013A!G7-'B2011'!E7</f>
        <v>0</v>
      </c>
      <c r="J7" s="17" t="s">
        <v>57</v>
      </c>
      <c r="K7" s="18">
        <f>D34+E34</f>
        <v>159.17282542026805</v>
      </c>
    </row>
    <row r="8" spans="3:11" ht="15.75" thickBot="1">
      <c r="C8" t="s">
        <v>3</v>
      </c>
      <c r="D8" s="1">
        <f>B2013A!F8-'B2011'!F8</f>
        <v>0</v>
      </c>
      <c r="E8" s="1">
        <f>B2013A!G8-'B2011'!G8</f>
        <v>0</v>
      </c>
      <c r="G8" s="1">
        <f>B2013A!F8-'B2011'!D8</f>
        <v>0</v>
      </c>
      <c r="H8" s="1">
        <f>B2013A!G8-'B2011'!E8</f>
        <v>0</v>
      </c>
      <c r="J8" s="6" t="s">
        <v>53</v>
      </c>
      <c r="K8" s="7">
        <f>B2013A!E34</f>
        <v>18018.968600000004</v>
      </c>
    </row>
    <row r="9" spans="3:11" ht="15.75" thickTop="1">
      <c r="C9" s="13" t="s">
        <v>58</v>
      </c>
      <c r="D9" s="1">
        <f>B2013A!F9-'B2011'!F9</f>
        <v>-3200.1728254202771</v>
      </c>
      <c r="E9" s="1">
        <f>B2013A!G9-'B2011'!G9</f>
        <v>1429.6728254202771</v>
      </c>
      <c r="G9" s="1">
        <f>B2013A!F9-'B2011'!D9</f>
        <v>-13200.172825420277</v>
      </c>
      <c r="H9" s="1">
        <f>B2013A!G9-'B2011'!E9</f>
        <v>-8570.3271745797229</v>
      </c>
      <c r="J9" s="11" t="s">
        <v>54</v>
      </c>
      <c r="K9" s="12">
        <f>B2013A!L34-'B2011'!J34</f>
        <v>46421.308425420291</v>
      </c>
    </row>
    <row r="10" spans="3:11">
      <c r="C10" t="s">
        <v>5</v>
      </c>
      <c r="D10" s="1">
        <f>B2013A!F10-'B2011'!F10</f>
        <v>183.97976028934374</v>
      </c>
      <c r="E10" s="1">
        <f>B2013A!G10-'B2011'!G10</f>
        <v>427.46826374616103</v>
      </c>
      <c r="G10" s="1">
        <f>B2013A!F10-'B2011'!D10</f>
        <v>183.97976028934374</v>
      </c>
      <c r="H10" s="1">
        <f>B2013A!G10-'B2011'!E10</f>
        <v>427.46826374616103</v>
      </c>
    </row>
    <row r="11" spans="3:11">
      <c r="C11" t="s">
        <v>6</v>
      </c>
      <c r="D11" s="1">
        <f>B2013A!F11-'B2011'!F11</f>
        <v>-333.6</v>
      </c>
      <c r="E11" s="1">
        <f>B2013A!G11-'B2011'!G11</f>
        <v>-333.6</v>
      </c>
      <c r="G11" s="1">
        <f>B2013A!F11-'B2011'!D11</f>
        <v>-166.8</v>
      </c>
      <c r="H11" s="1">
        <f>B2013A!G11-'B2011'!E11</f>
        <v>-333.6</v>
      </c>
    </row>
    <row r="12" spans="3:11">
      <c r="C12" t="s">
        <v>7</v>
      </c>
      <c r="D12" s="1">
        <f>B2013A!F12-'B2011'!F12</f>
        <v>190.61947998706728</v>
      </c>
      <c r="E12" s="1">
        <f>B2013A!G12-'B2011'!G12</f>
        <v>180.56359471441613</v>
      </c>
      <c r="G12" s="1">
        <f>B2013A!F12-'B2011'!D12</f>
        <v>420.61947998706728</v>
      </c>
      <c r="H12" s="1">
        <f>B2013A!G12-'B2011'!E12</f>
        <v>266.81359471441613</v>
      </c>
      <c r="J12" s="21" t="s">
        <v>30</v>
      </c>
      <c r="K12" s="19">
        <f>B2013A!L34</f>
        <v>110010.76242542028</v>
      </c>
    </row>
    <row r="13" spans="3:11">
      <c r="C13" t="s">
        <v>8</v>
      </c>
      <c r="D13" s="1">
        <f>B2013A!F13-'B2011'!F13</f>
        <v>-20.337937064910193</v>
      </c>
      <c r="E13" s="1">
        <f>B2013A!G13-'B2011'!G13</f>
        <v>43.694897247674589</v>
      </c>
      <c r="G13" s="1">
        <f>B2013A!F13-'B2011'!D13</f>
        <v>923.26206293508994</v>
      </c>
      <c r="H13" s="1">
        <f>B2013A!G13-'B2011'!E13</f>
        <v>582.89489724767463</v>
      </c>
      <c r="J13" s="21" t="s">
        <v>31</v>
      </c>
      <c r="K13" s="19">
        <f>'B2011'!J34</f>
        <v>63589.453999999991</v>
      </c>
    </row>
    <row r="14" spans="3:11">
      <c r="C14" t="s">
        <v>9</v>
      </c>
      <c r="D14" s="1">
        <f>B2013A!F14-'B2011'!F14</f>
        <v>-233.28214895638052</v>
      </c>
      <c r="E14" s="1">
        <f>B2013A!G14-'B2011'!G14</f>
        <v>-136.29508037348671</v>
      </c>
      <c r="G14" s="1">
        <f>B2013A!F14-'B2011'!D14</f>
        <v>75.417851043619493</v>
      </c>
      <c r="H14" s="1">
        <f>B2013A!G14-'B2011'!E14</f>
        <v>69.504919626513299</v>
      </c>
      <c r="J14" s="20" t="s">
        <v>59</v>
      </c>
      <c r="K14" s="22">
        <f>K12-K13</f>
        <v>46421.308425420291</v>
      </c>
    </row>
    <row r="15" spans="3:11">
      <c r="C15" t="s">
        <v>10</v>
      </c>
      <c r="D15" s="1">
        <f>B2013A!F15-'B2011'!F15</f>
        <v>378.29026732566535</v>
      </c>
      <c r="E15" s="1">
        <f>B2013A!G15-'B2011'!G15</f>
        <v>208.63827222642249</v>
      </c>
      <c r="G15" s="1">
        <f>B2013A!F15-'B2011'!D15</f>
        <v>913.4902673256654</v>
      </c>
      <c r="H15" s="1">
        <f>B2013A!G15-'B2011'!E15</f>
        <v>743.83827222642253</v>
      </c>
    </row>
    <row r="16" spans="3:11">
      <c r="C16" t="s">
        <v>11</v>
      </c>
      <c r="D16" s="1">
        <f>B2013A!F16-'B2011'!F16</f>
        <v>-26.209432113566947</v>
      </c>
      <c r="E16" s="1">
        <f>B2013A!G16-'B2011'!G16</f>
        <v>10.323637848786746</v>
      </c>
      <c r="G16" s="1">
        <f>B2013A!F16-'B2011'!D16</f>
        <v>91.990567886433041</v>
      </c>
      <c r="H16" s="1">
        <f>B2013A!G16-'B2011'!E16</f>
        <v>10.323637848786746</v>
      </c>
    </row>
    <row r="17" spans="3:8">
      <c r="C17" t="s">
        <v>12</v>
      </c>
      <c r="D17" s="1">
        <f>B2013A!F17-'B2011'!F17</f>
        <v>7827.2173364400987</v>
      </c>
      <c r="E17" s="1">
        <f>B2013A!G17-'B2011'!G17</f>
        <v>5402.5833276452577</v>
      </c>
      <c r="G17" s="1">
        <f>B2013A!F17-'B2011'!D17</f>
        <v>8450.7173364400987</v>
      </c>
      <c r="H17" s="1">
        <f>B2013A!G17-'B2011'!E17</f>
        <v>5776.683327645258</v>
      </c>
    </row>
    <row r="18" spans="3:8">
      <c r="C18" t="s">
        <v>13</v>
      </c>
      <c r="D18" s="1">
        <f>B2013A!F18-'B2011'!F18</f>
        <v>696.93043027253407</v>
      </c>
      <c r="E18" s="1">
        <f>B2013A!G18-'B2011'!G18</f>
        <v>800.82724469693403</v>
      </c>
      <c r="G18" s="1">
        <f>B2013A!F18-'B2011'!D18</f>
        <v>1616.9304302725341</v>
      </c>
      <c r="H18" s="1">
        <f>B2013A!G18-'B2011'!E18</f>
        <v>800.82724469693403</v>
      </c>
    </row>
    <row r="19" spans="3:8">
      <c r="C19" t="s">
        <v>14</v>
      </c>
      <c r="D19" s="1">
        <f>B2013A!F19-'B2011'!F19</f>
        <v>-1654.4557823403222</v>
      </c>
      <c r="E19" s="1">
        <f>B2013A!G19-'B2011'!G19</f>
        <v>-661.65845267663872</v>
      </c>
      <c r="G19" s="1">
        <f>B2013A!F19-'B2011'!D19</f>
        <v>928.54421765967777</v>
      </c>
      <c r="H19" s="1">
        <f>B2013A!G19-'B2011'!E19</f>
        <v>-661.65845267663872</v>
      </c>
    </row>
    <row r="20" spans="3:8">
      <c r="C20" t="s">
        <v>15</v>
      </c>
      <c r="D20" s="1">
        <f>B2013A!F20-'B2011'!F20</f>
        <v>2857.4214658929814</v>
      </c>
      <c r="E20" s="1">
        <f>B2013A!G20-'B2011'!G20</f>
        <v>1166.3999309296159</v>
      </c>
      <c r="G20" s="1">
        <f>B2013A!F20-'B2011'!D20</f>
        <v>9674.7414658929811</v>
      </c>
      <c r="H20" s="1">
        <f>B2013A!G20-'B2011'!E20</f>
        <v>8897.9199309296164</v>
      </c>
    </row>
    <row r="21" spans="3:8">
      <c r="C21" t="s">
        <v>16</v>
      </c>
      <c r="D21" s="1">
        <f>B2013A!F21-'B2011'!F21</f>
        <v>-1950.2263276440606</v>
      </c>
      <c r="E21" s="1">
        <f>B2013A!G21-'B2011'!G21</f>
        <v>-1517.9583094879381</v>
      </c>
      <c r="G21" s="1">
        <f>B2013A!F21-'B2011'!D21</f>
        <v>-201.45432764406047</v>
      </c>
      <c r="H21" s="1">
        <f>B2013A!G21-'B2011'!E21</f>
        <v>464.29669051206201</v>
      </c>
    </row>
    <row r="22" spans="3:8">
      <c r="C22" t="s">
        <v>17</v>
      </c>
      <c r="D22" s="1">
        <f>B2013A!F22-'B2011'!F22</f>
        <v>-143.45188433996074</v>
      </c>
      <c r="E22" s="1">
        <f>B2013A!G22-'B2011'!G22</f>
        <v>-129.54856658064637</v>
      </c>
      <c r="G22" s="1">
        <f>B2013A!F22-'B2011'!D22</f>
        <v>155.32611566003928</v>
      </c>
      <c r="H22" s="1">
        <f>B2013A!G22-'B2011'!E22</f>
        <v>207.04943341935359</v>
      </c>
    </row>
    <row r="23" spans="3:8">
      <c r="C23" t="s">
        <v>18</v>
      </c>
      <c r="D23" s="1">
        <f>B2013A!F23-'B2011'!F23</f>
        <v>104.94141930868528</v>
      </c>
      <c r="E23" s="1">
        <f>B2013A!G23-'B2011'!G23</f>
        <v>56.450755171399408</v>
      </c>
      <c r="G23" s="1">
        <f>B2013A!F23-'B2011'!D23</f>
        <v>239.72541930868528</v>
      </c>
      <c r="H23" s="1">
        <f>B2013A!G23-'B2011'!E23</f>
        <v>208.5147551713994</v>
      </c>
    </row>
    <row r="24" spans="3:8">
      <c r="C24" t="s">
        <v>19</v>
      </c>
      <c r="D24" s="1">
        <f>B2013A!F24-'B2011'!F24</f>
        <v>-6399.9153214909347</v>
      </c>
      <c r="E24" s="1">
        <f>B2013A!G24-'B2011'!G24</f>
        <v>-5256.1650899364813</v>
      </c>
      <c r="G24" s="1">
        <f>B2013A!F24-'B2011'!D24</f>
        <v>1760.5606785090642</v>
      </c>
      <c r="H24" s="1">
        <f>B2013A!G24-'B2011'!E24</f>
        <v>3999.0089100635187</v>
      </c>
    </row>
    <row r="25" spans="3:8">
      <c r="C25" t="s">
        <v>20</v>
      </c>
      <c r="D25" s="1">
        <f>B2013A!F25-'B2011'!F25</f>
        <v>1702.4208951353605</v>
      </c>
      <c r="E25" s="1">
        <f>B2013A!G25-'B2011'!G25</f>
        <v>1021.7080059792779</v>
      </c>
      <c r="G25" s="1">
        <f>B2013A!F25-'B2011'!D25</f>
        <v>2919.8058951353605</v>
      </c>
      <c r="H25" s="1">
        <f>B2013A!G25-'B2011'!E25</f>
        <v>2407.6540059792778</v>
      </c>
    </row>
    <row r="26" spans="3:8">
      <c r="C26" t="s">
        <v>21</v>
      </c>
      <c r="D26" s="1">
        <f>B2013A!F26-'B2011'!F26</f>
        <v>-143.68920523569895</v>
      </c>
      <c r="E26" s="1">
        <f>B2013A!G26-'B2011'!G26</f>
        <v>-123.03031393035582</v>
      </c>
      <c r="G26" s="1">
        <f>B2013A!F26-'B2011'!D26</f>
        <v>141.59079476430108</v>
      </c>
      <c r="H26" s="1">
        <f>B2013A!G26-'B2011'!E26</f>
        <v>197.90968606964415</v>
      </c>
    </row>
    <row r="27" spans="3:8">
      <c r="C27" t="s">
        <v>22</v>
      </c>
      <c r="D27" s="1">
        <f>B2013A!F27-'B2011'!F27</f>
        <v>-1413.9749999999999</v>
      </c>
      <c r="E27" s="1">
        <f>B2013A!G27-'B2011'!G27</f>
        <v>-1109</v>
      </c>
      <c r="G27" s="1">
        <f>B2013A!F27-'B2011'!D27</f>
        <v>0</v>
      </c>
      <c r="H27" s="1">
        <f>B2013A!G27-'B2011'!E27</f>
        <v>277.25</v>
      </c>
    </row>
    <row r="28" spans="3:8">
      <c r="C28" t="s">
        <v>23</v>
      </c>
      <c r="D28" s="1">
        <f>B2013A!F28-'B2011'!F28</f>
        <v>-1853.820296369161</v>
      </c>
      <c r="E28" s="1">
        <f>B2013A!G28-'B2011'!G28</f>
        <v>-1811.779221994916</v>
      </c>
      <c r="G28" s="1">
        <f>B2013A!F28-'B2011'!D28</f>
        <v>3950.5797036308386</v>
      </c>
      <c r="H28" s="1">
        <f>B2013A!G28-'B2011'!E28</f>
        <v>4407.220778005084</v>
      </c>
    </row>
    <row r="29" spans="3:8">
      <c r="C29" t="s">
        <v>24</v>
      </c>
      <c r="D29" s="1">
        <f>B2013A!F29-'B2011'!F29</f>
        <v>-726.91658462060684</v>
      </c>
      <c r="E29" s="1">
        <f>B2013A!G29-'B2011'!G29</f>
        <v>-381.4758698606347</v>
      </c>
      <c r="G29" s="1">
        <f>B2013A!F29-'B2011'!D29</f>
        <v>441.18341537939313</v>
      </c>
      <c r="H29" s="1">
        <f>B2013A!G29-'B2011'!E29</f>
        <v>343.12413013936543</v>
      </c>
    </row>
    <row r="30" spans="3:8">
      <c r="C30" t="s">
        <v>25</v>
      </c>
      <c r="D30" s="1">
        <f>B2013A!F30-'B2011'!F30</f>
        <v>3237.6039158560789</v>
      </c>
      <c r="E30" s="1">
        <f>B2013A!G30-'B2011'!G30</f>
        <v>2196.1016192880415</v>
      </c>
      <c r="G30" s="1">
        <f>B2013A!F30-'B2011'!D30</f>
        <v>-2252.3960841439211</v>
      </c>
      <c r="H30" s="1">
        <f>B2013A!G30-'B2011'!E30</f>
        <v>-8783.8983807119585</v>
      </c>
    </row>
    <row r="31" spans="3:8">
      <c r="C31" t="s">
        <v>26</v>
      </c>
      <c r="D31" s="1">
        <f>B2013A!F31-'B2011'!F31</f>
        <v>-343.58170076835739</v>
      </c>
      <c r="E31" s="1">
        <f>B2013A!G31-'B2011'!G31</f>
        <v>-134.62762205399542</v>
      </c>
      <c r="G31" s="1">
        <f>B2013A!F31-'B2011'!D31</f>
        <v>-343.58170076835739</v>
      </c>
      <c r="H31" s="1">
        <f>B2013A!G31-'B2011'!E31</f>
        <v>-134.62762205399542</v>
      </c>
    </row>
    <row r="32" spans="3:8">
      <c r="C32" t="s">
        <v>27</v>
      </c>
      <c r="D32" s="1">
        <f>B2013A!F32-'B2011'!F32</f>
        <v>-141.47346788106358</v>
      </c>
      <c r="E32" s="1">
        <f>B2013A!G32-'B2011'!G32</f>
        <v>-56.879038916564497</v>
      </c>
      <c r="G32" s="1">
        <f>B2013A!F32-'B2011'!D32</f>
        <v>-141.47346788106358</v>
      </c>
      <c r="H32" s="1">
        <f>B2013A!G32-'B2011'!E32</f>
        <v>-56.879038916564497</v>
      </c>
    </row>
    <row r="33" spans="3:11" ht="15.75" thickBot="1">
      <c r="C33" s="6" t="s">
        <v>28</v>
      </c>
      <c r="D33" s="7">
        <f>B2013A!F33-'B2011'!F33</f>
        <v>135.18294373748628</v>
      </c>
      <c r="E33" s="7">
        <f>B2013A!G33-'B2011'!G33</f>
        <v>137.25801631766993</v>
      </c>
      <c r="G33" s="7">
        <f>B2013A!F33-'B2011'!D33</f>
        <v>135.18294373748628</v>
      </c>
      <c r="H33" s="7">
        <f>B2013A!G33-'B2011'!E33</f>
        <v>137.25801631766993</v>
      </c>
    </row>
    <row r="34" spans="3:11" ht="15.75" thickTop="1">
      <c r="C34" s="11" t="s">
        <v>29</v>
      </c>
      <c r="D34" s="12">
        <f>B2013A!F34-'B2011'!F34</f>
        <v>-1270.5</v>
      </c>
      <c r="E34" s="12">
        <f>B2013A!G34-'B2011'!G34</f>
        <v>1429.6728254202681</v>
      </c>
      <c r="G34" s="12">
        <f>B2013A!F34-'B2011'!D34</f>
        <v>16717.770000000004</v>
      </c>
      <c r="H34" s="12">
        <f>B2013A!G34-'B2011'!E34</f>
        <v>11684.56982542028</v>
      </c>
    </row>
    <row r="35" spans="3:11">
      <c r="D35" s="1"/>
      <c r="E35" s="1"/>
      <c r="G35" s="1"/>
      <c r="H35" s="1"/>
    </row>
    <row r="37" spans="3:11">
      <c r="C37" s="5" t="s">
        <v>30</v>
      </c>
    </row>
    <row r="38" spans="3:11">
      <c r="C38" s="8" t="s">
        <v>32</v>
      </c>
      <c r="D38" s="8">
        <v>2013</v>
      </c>
      <c r="E38" s="8">
        <v>2014</v>
      </c>
      <c r="G38" s="8">
        <v>2013</v>
      </c>
      <c r="H38" s="8">
        <v>2014</v>
      </c>
      <c r="J38" s="8" t="s">
        <v>32</v>
      </c>
      <c r="K38" s="15"/>
    </row>
    <row r="39" spans="3:11">
      <c r="C39" s="9" t="s">
        <v>33</v>
      </c>
      <c r="D39" s="10">
        <f>B2013A!F39-'B2011'!F39</f>
        <v>0</v>
      </c>
      <c r="E39" s="10">
        <f>B2013A!G39-'B2011'!G39</f>
        <v>0</v>
      </c>
      <c r="G39" s="10">
        <f>B2013A!F39-'B2011'!D39</f>
        <v>0</v>
      </c>
      <c r="H39" s="10">
        <f>B2013A!G39-'B2011'!E39</f>
        <v>0</v>
      </c>
      <c r="J39" s="16" t="s">
        <v>52</v>
      </c>
      <c r="K39" s="10">
        <f>SUM('B2011'!F56:G56)-SUM('B2011'!D56:E56)</f>
        <v>11073.404980999998</v>
      </c>
    </row>
    <row r="40" spans="3:11">
      <c r="C40" t="s">
        <v>34</v>
      </c>
      <c r="D40" s="1">
        <f>B2013A!F40-'B2011'!F40</f>
        <v>207.24486445128753</v>
      </c>
      <c r="E40" s="1">
        <f>B2013A!G40-'B2011'!G40</f>
        <v>-93.034715915751065</v>
      </c>
      <c r="G40" s="1">
        <f>B2013A!F40-'B2011'!D40</f>
        <v>370.24486445128753</v>
      </c>
      <c r="H40" s="1">
        <f>B2013A!G40-'B2011'!E40</f>
        <v>4.7652840842489468</v>
      </c>
      <c r="J40" s="17" t="s">
        <v>57</v>
      </c>
      <c r="K40" s="18">
        <f>D56+E56</f>
        <v>-1568.3998389999997</v>
      </c>
    </row>
    <row r="41" spans="3:11" ht="15.75" thickBot="1">
      <c r="C41" t="s">
        <v>35</v>
      </c>
      <c r="D41" s="1">
        <f>B2013A!F41-'B2011'!F41</f>
        <v>-70.541713975199869</v>
      </c>
      <c r="E41" s="1">
        <f>B2013A!G41-'B2011'!G41</f>
        <v>-72.693305891324414</v>
      </c>
      <c r="G41" s="1">
        <f>B2013A!F41-'B2011'!D41</f>
        <v>-2.041713975199869</v>
      </c>
      <c r="H41" s="1">
        <f>B2013A!G41-'B2011'!E41</f>
        <v>-38.443305891324414</v>
      </c>
      <c r="J41" s="6" t="s">
        <v>53</v>
      </c>
      <c r="K41" s="7">
        <f>B2013A!E56</f>
        <v>5731.0401243999995</v>
      </c>
    </row>
    <row r="42" spans="3:11" ht="15.75" thickTop="1">
      <c r="C42" t="s">
        <v>36</v>
      </c>
      <c r="D42" s="1">
        <f>B2013A!F42-'B2011'!F42</f>
        <v>-2611.0374131254166</v>
      </c>
      <c r="E42" s="1">
        <f>B2013A!G42-'B2011'!G42</f>
        <v>-2018.1141613582931</v>
      </c>
      <c r="G42" s="1">
        <f>B2013A!F42-'B2011'!D42</f>
        <v>1309.9625868745834</v>
      </c>
      <c r="H42" s="1">
        <f>B2013A!G42-'B2011'!E42</f>
        <v>334.48583864170678</v>
      </c>
      <c r="J42" s="11" t="s">
        <v>54</v>
      </c>
      <c r="K42" s="12">
        <f>B2013A!L56-'B2011'!J56</f>
        <v>15236.045266399999</v>
      </c>
    </row>
    <row r="43" spans="3:11">
      <c r="C43" t="s">
        <v>7</v>
      </c>
      <c r="D43" s="1">
        <f>B2013A!F43-'B2011'!F43</f>
        <v>-44.185421535392216</v>
      </c>
      <c r="E43" s="1">
        <f>B2013A!G43-'B2011'!G43</f>
        <v>-38.763054175027193</v>
      </c>
      <c r="G43" s="1">
        <f>B2013A!F43-'B2011'!D43</f>
        <v>17.945400464607786</v>
      </c>
      <c r="H43" s="1">
        <f>B2013A!G43-'B2011'!E43</f>
        <v>-4.8531951750271958</v>
      </c>
    </row>
    <row r="44" spans="3:11">
      <c r="C44" t="s">
        <v>37</v>
      </c>
      <c r="D44" s="1">
        <f>B2013A!F44-'B2011'!F44</f>
        <v>-223.48511466761261</v>
      </c>
      <c r="E44" s="1">
        <f>B2013A!G44-'B2011'!G44</f>
        <v>-197.95378012377296</v>
      </c>
      <c r="G44" s="1">
        <f>B2013A!F44-'B2011'!D44</f>
        <v>22.324385332387365</v>
      </c>
      <c r="H44" s="1">
        <f>B2013A!G44-'B2011'!E44</f>
        <v>-69.104980123772918</v>
      </c>
    </row>
    <row r="45" spans="3:11">
      <c r="C45" t="s">
        <v>8</v>
      </c>
      <c r="D45" s="1">
        <f>B2013A!F45-'B2011'!F45</f>
        <v>-41.241</v>
      </c>
      <c r="E45" s="1">
        <f>B2013A!G45-'B2011'!G45</f>
        <v>-20.6205</v>
      </c>
      <c r="G45" s="1">
        <f>B2013A!F45-'B2011'!D45</f>
        <v>-41.241</v>
      </c>
      <c r="H45" s="1">
        <f>B2013A!G45-'B2011'!E45</f>
        <v>-20.6205</v>
      </c>
      <c r="J45" s="21" t="s">
        <v>30</v>
      </c>
      <c r="K45" s="19">
        <f>B2013A!L56</f>
        <v>24583.057124399998</v>
      </c>
    </row>
    <row r="46" spans="3:11">
      <c r="C46" t="s">
        <v>38</v>
      </c>
      <c r="D46" s="1">
        <f>B2013A!F46-'B2011'!F46</f>
        <v>1432.4903474155335</v>
      </c>
      <c r="E46" s="1">
        <f>B2013A!G46-'B2011'!G46</f>
        <v>509.25319921089635</v>
      </c>
      <c r="G46" s="1">
        <f>B2013A!F46-'B2011'!D46</f>
        <v>1870.4903474155335</v>
      </c>
      <c r="H46" s="1">
        <f>B2013A!G46-'B2011'!E46</f>
        <v>728.25319921089635</v>
      </c>
      <c r="J46" s="21" t="s">
        <v>31</v>
      </c>
      <c r="K46" s="19">
        <f>'B2011'!J56</f>
        <v>9347.0118579999998</v>
      </c>
    </row>
    <row r="47" spans="3:11">
      <c r="C47" t="s">
        <v>39</v>
      </c>
      <c r="D47" s="1">
        <f>B2013A!F47-'B2011'!F47</f>
        <v>547.07244405776726</v>
      </c>
      <c r="E47" s="1">
        <f>B2013A!G47-'B2011'!G47</f>
        <v>73.142339547595441</v>
      </c>
      <c r="G47" s="1">
        <f>B2013A!F47-'B2011'!D47</f>
        <v>678.47244405776723</v>
      </c>
      <c r="H47" s="1">
        <f>B2013A!G47-'B2011'!E47</f>
        <v>160.74233954759546</v>
      </c>
      <c r="J47" s="20" t="s">
        <v>59</v>
      </c>
      <c r="K47" s="22">
        <f>K45-K46</f>
        <v>15236.045266399999</v>
      </c>
    </row>
    <row r="48" spans="3:11">
      <c r="C48" t="s">
        <v>40</v>
      </c>
      <c r="D48" s="1">
        <f>B2013A!F48-'B2011'!F48</f>
        <v>183.00560784267338</v>
      </c>
      <c r="E48" s="1">
        <f>B2013A!G48-'B2011'!G48</f>
        <v>49.349492786041878</v>
      </c>
      <c r="G48" s="1">
        <f>B2013A!F48-'B2011'!D48</f>
        <v>503.00560784267338</v>
      </c>
      <c r="H48" s="1">
        <f>B2013A!G48-'B2011'!E48</f>
        <v>169.34949278604188</v>
      </c>
    </row>
    <row r="49" spans="3:8">
      <c r="C49" t="s">
        <v>41</v>
      </c>
      <c r="D49" s="1">
        <f>B2013A!F49-'B2011'!F49</f>
        <v>-38.349979142105738</v>
      </c>
      <c r="E49" s="1">
        <f>B2013A!G49-'B2011'!G49</f>
        <v>-17.910585615090909</v>
      </c>
      <c r="G49" s="1">
        <f>B2013A!F49-'B2011'!D49</f>
        <v>51.18002085789427</v>
      </c>
      <c r="H49" s="1">
        <f>B2013A!G49-'B2011'!E49</f>
        <v>7.6694143849091034</v>
      </c>
    </row>
    <row r="50" spans="3:8">
      <c r="C50" t="s">
        <v>9</v>
      </c>
      <c r="D50" s="1">
        <f>B2013A!F50-'B2011'!F50</f>
        <v>-468.39034822773624</v>
      </c>
      <c r="E50" s="1">
        <f>B2013A!G50-'B2011'!G50</f>
        <v>-186.47582580262713</v>
      </c>
      <c r="G50" s="1">
        <f>B2013A!F50-'B2011'!D50</f>
        <v>266.60965177226387</v>
      </c>
      <c r="H50" s="1">
        <f>B2013A!G50-'B2011'!E50</f>
        <v>58.524174197372986</v>
      </c>
    </row>
    <row r="51" spans="3:8">
      <c r="C51" t="s">
        <v>42</v>
      </c>
      <c r="D51" s="1">
        <f>B2013A!F51-'B2011'!F51</f>
        <v>-117.69484284112252</v>
      </c>
      <c r="E51" s="1">
        <f>B2013A!G51-'B2011'!G51</f>
        <v>-73.622785586231188</v>
      </c>
      <c r="G51" s="1">
        <f>B2013A!F51-'B2011'!D51</f>
        <v>-20.011842841122515</v>
      </c>
      <c r="H51" s="1">
        <f>B2013A!G51-'B2011'!E51</f>
        <v>3.7152144137688055</v>
      </c>
    </row>
    <row r="52" spans="3:8">
      <c r="C52" t="s">
        <v>43</v>
      </c>
      <c r="D52" s="1">
        <f>B2013A!F52-'B2011'!F52</f>
        <v>-239.888662174194</v>
      </c>
      <c r="E52" s="1">
        <f>B2013A!G52-'B2011'!G52</f>
        <v>-116.81806053665201</v>
      </c>
      <c r="G52" s="1">
        <f>B2013A!F52-'B2011'!D52</f>
        <v>-110.46366217419398</v>
      </c>
      <c r="H52" s="1">
        <f>B2013A!G52-'B2011'!E52</f>
        <v>-116.81806053665201</v>
      </c>
    </row>
    <row r="53" spans="3:8">
      <c r="C53" t="s">
        <v>44</v>
      </c>
      <c r="D53" s="1">
        <f>B2013A!F53-'B2011'!F53</f>
        <v>0</v>
      </c>
      <c r="E53" s="1">
        <f>B2013A!G53-'B2011'!G53</f>
        <v>0</v>
      </c>
      <c r="G53" s="1">
        <f>B2013A!F53-'B2011'!D53</f>
        <v>0</v>
      </c>
      <c r="H53" s="1">
        <f>B2013A!G53-'B2011'!E53</f>
        <v>0</v>
      </c>
    </row>
    <row r="54" spans="3:8">
      <c r="C54" t="s">
        <v>45</v>
      </c>
      <c r="D54" s="1">
        <f>B2013A!F54-'B2011'!F54</f>
        <v>732.65215009769327</v>
      </c>
      <c r="E54" s="1">
        <f>B2013A!G54-'B2011'!G54</f>
        <v>1432.8789095150792</v>
      </c>
      <c r="G54" s="1">
        <f>B2013A!F54-'B2011'!D54</f>
        <v>1482.6521500976933</v>
      </c>
      <c r="H54" s="1">
        <f>B2013A!G54-'B2011'!E54</f>
        <v>1932.8789095150792</v>
      </c>
    </row>
    <row r="55" spans="3:8" ht="15.75" thickBot="1">
      <c r="C55" s="6" t="s">
        <v>46</v>
      </c>
      <c r="D55" s="7">
        <f>B2013A!F55-'B2011'!F55</f>
        <v>-31.85103517617495</v>
      </c>
      <c r="E55" s="7">
        <f>B2013A!G55-'B2011'!G55</f>
        <v>-12.816888054842906</v>
      </c>
      <c r="G55" s="7">
        <f>B2013A!F55-'B2011'!D55</f>
        <v>-31.85103517617495</v>
      </c>
      <c r="H55" s="7">
        <f>B2013A!G55-'B2011'!E55</f>
        <v>-12.816888054842906</v>
      </c>
    </row>
    <row r="56" spans="3:8" ht="15.75" thickTop="1">
      <c r="C56" s="11" t="s">
        <v>47</v>
      </c>
      <c r="D56" s="12">
        <f>B2013A!F56-'B2011'!F56</f>
        <v>-784.20011700000032</v>
      </c>
      <c r="E56" s="12">
        <f>B2013A!G56-'B2011'!G56</f>
        <v>-784.19972199999938</v>
      </c>
      <c r="G56" s="12">
        <f>B2013A!F56-'B2011'!D56</f>
        <v>6367.2782049999996</v>
      </c>
      <c r="H56" s="12">
        <f>B2013A!G56-'B2011'!E56</f>
        <v>3137.7269370000004</v>
      </c>
    </row>
  </sheetData>
  <pageMargins left="0.7" right="0.7" top="0.75" bottom="0.7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B2011</vt:lpstr>
      <vt:lpstr>B2013A</vt:lpstr>
      <vt:lpstr>compare incremental by program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Park</dc:creator>
  <cp:lastModifiedBy>Jun Park</cp:lastModifiedBy>
  <cp:lastPrinted>2013-02-18T19:53:00Z</cp:lastPrinted>
  <dcterms:created xsi:type="dcterms:W3CDTF">2013-02-13T16:43:10Z</dcterms:created>
  <dcterms:modified xsi:type="dcterms:W3CDTF">2013-03-20T20:09:26Z</dcterms:modified>
</cp:coreProperties>
</file>