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20" windowWidth="14940" windowHeight="9228"/>
  </bookViews>
  <sheets>
    <sheet name="Data" sheetId="1" r:id="rId1"/>
    <sheet name="Graphs" sheetId="2" r:id="rId2"/>
    <sheet name="Complete Global Data Jun2015" sheetId="6" r:id="rId3"/>
  </sheets>
  <definedNames>
    <definedName name="_xlnm.Print_Area" localSheetId="0">Data!$A$4:$U$61</definedName>
  </definedNames>
  <calcPr calcId="145621"/>
</workbook>
</file>

<file path=xl/calcChain.xml><?xml version="1.0" encoding="utf-8"?>
<calcChain xmlns="http://schemas.openxmlformats.org/spreadsheetml/2006/main">
  <c r="S37" i="1" l="1"/>
  <c r="C61" i="1" l="1"/>
  <c r="C59" i="1"/>
  <c r="C58" i="1"/>
  <c r="C56" i="1"/>
  <c r="S36" i="1"/>
  <c r="C57" i="1"/>
  <c r="C55" i="1"/>
  <c r="C60" i="1"/>
  <c r="C54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36" i="1"/>
  <c r="N35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11" i="1"/>
  <c r="B12" i="1" l="1"/>
  <c r="B13" i="1"/>
  <c r="B14" i="1"/>
  <c r="B15" i="1"/>
  <c r="B16" i="1"/>
  <c r="B17" i="1"/>
  <c r="B18" i="1"/>
  <c r="B19" i="1"/>
  <c r="B20" i="1"/>
  <c r="B21" i="1"/>
  <c r="B22" i="1"/>
  <c r="B23" i="1"/>
  <c r="R23" i="1" s="1"/>
  <c r="B24" i="1"/>
  <c r="R24" i="1" s="1"/>
  <c r="B25" i="1"/>
  <c r="R25" i="1" s="1"/>
  <c r="B26" i="1"/>
  <c r="R26" i="1" s="1"/>
  <c r="B27" i="1"/>
  <c r="B28" i="1"/>
  <c r="R28" i="1" s="1"/>
  <c r="B29" i="1"/>
  <c r="R29" i="1" s="1"/>
  <c r="B30" i="1"/>
  <c r="R30" i="1" s="1"/>
  <c r="B31" i="1"/>
  <c r="R31" i="1" s="1"/>
  <c r="B32" i="1"/>
  <c r="B33" i="1"/>
  <c r="R33" i="1" s="1"/>
  <c r="B34" i="1"/>
  <c r="B35" i="1"/>
  <c r="B36" i="1"/>
  <c r="B37" i="1"/>
  <c r="R37" i="1" s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11" i="1"/>
  <c r="B61" i="1" l="1"/>
  <c r="R22" i="1"/>
  <c r="B54" i="1"/>
  <c r="B60" i="1"/>
  <c r="E41" i="1"/>
  <c r="H36" i="1"/>
  <c r="B58" i="1"/>
  <c r="B56" i="1"/>
  <c r="B59" i="1"/>
  <c r="R36" i="1"/>
  <c r="R32" i="1"/>
  <c r="B57" i="1"/>
  <c r="B55" i="1"/>
  <c r="R27" i="1"/>
  <c r="K27" i="1"/>
  <c r="E36" i="1"/>
  <c r="R35" i="1"/>
  <c r="R34" i="1"/>
  <c r="H34" i="1"/>
  <c r="H33" i="1"/>
  <c r="K12" i="1"/>
  <c r="S30" i="1"/>
  <c r="S26" i="1"/>
  <c r="S22" i="1"/>
  <c r="S29" i="1"/>
  <c r="S25" i="1"/>
  <c r="S31" i="1"/>
  <c r="S27" i="1"/>
  <c r="S23" i="1"/>
  <c r="L14" i="1"/>
  <c r="K17" i="1"/>
  <c r="L28" i="1"/>
  <c r="S28" i="1"/>
  <c r="L24" i="1"/>
  <c r="S24" i="1"/>
  <c r="L20" i="1"/>
  <c r="L16" i="1"/>
  <c r="K18" i="1"/>
  <c r="L15" i="1"/>
  <c r="K16" i="1"/>
  <c r="H13" i="1"/>
  <c r="H49" i="1"/>
  <c r="H45" i="1"/>
  <c r="H41" i="1"/>
  <c r="H37" i="1"/>
  <c r="H29" i="1"/>
  <c r="H25" i="1"/>
  <c r="H21" i="1"/>
  <c r="H17" i="1"/>
  <c r="L29" i="1"/>
  <c r="L25" i="1"/>
  <c r="L21" i="1"/>
  <c r="L17" i="1"/>
  <c r="L13" i="1"/>
  <c r="H51" i="1"/>
  <c r="H47" i="1"/>
  <c r="H43" i="1"/>
  <c r="H39" i="1"/>
  <c r="H35" i="1"/>
  <c r="H31" i="1"/>
  <c r="H27" i="1"/>
  <c r="H23" i="1"/>
  <c r="H19" i="1"/>
  <c r="H15" i="1"/>
  <c r="L30" i="1"/>
  <c r="L26" i="1"/>
  <c r="L22" i="1"/>
  <c r="L18" i="1"/>
  <c r="L19" i="1"/>
  <c r="L23" i="1"/>
  <c r="L27" i="1"/>
  <c r="L31" i="1"/>
  <c r="F31" i="1"/>
  <c r="F27" i="1"/>
  <c r="F23" i="1"/>
  <c r="F19" i="1"/>
  <c r="F15" i="1"/>
  <c r="F30" i="1"/>
  <c r="F26" i="1"/>
  <c r="F22" i="1"/>
  <c r="F18" i="1"/>
  <c r="F14" i="1"/>
  <c r="H52" i="1"/>
  <c r="H48" i="1"/>
  <c r="H44" i="1"/>
  <c r="H40" i="1"/>
  <c r="H32" i="1"/>
  <c r="H28" i="1"/>
  <c r="H24" i="1"/>
  <c r="H20" i="1"/>
  <c r="H16" i="1"/>
  <c r="H50" i="1"/>
  <c r="H46" i="1"/>
  <c r="H42" i="1"/>
  <c r="H38" i="1"/>
  <c r="H30" i="1"/>
  <c r="H26" i="1"/>
  <c r="H22" i="1"/>
  <c r="H18" i="1"/>
  <c r="H14" i="1"/>
  <c r="E29" i="1"/>
  <c r="E25" i="1"/>
  <c r="E21" i="1"/>
  <c r="E17" i="1"/>
  <c r="E13" i="1"/>
  <c r="F28" i="1"/>
  <c r="E24" i="1"/>
  <c r="E20" i="1"/>
  <c r="E16" i="1"/>
  <c r="F12" i="1"/>
  <c r="I24" i="1"/>
  <c r="I20" i="1"/>
  <c r="I16" i="1"/>
  <c r="I31" i="1"/>
  <c r="I27" i="1"/>
  <c r="I23" i="1"/>
  <c r="I19" i="1"/>
  <c r="I15" i="1"/>
  <c r="F17" i="1"/>
  <c r="I30" i="1"/>
  <c r="I26" i="1"/>
  <c r="I22" i="1"/>
  <c r="I18" i="1"/>
  <c r="I14" i="1"/>
  <c r="I13" i="1"/>
  <c r="I29" i="1"/>
  <c r="I25" i="1"/>
  <c r="I21" i="1"/>
  <c r="I17" i="1"/>
  <c r="I28" i="1"/>
  <c r="F29" i="1"/>
  <c r="F13" i="1"/>
  <c r="F25" i="1"/>
  <c r="F21" i="1"/>
  <c r="E28" i="1"/>
  <c r="E31" i="1"/>
  <c r="E27" i="1"/>
  <c r="E23" i="1"/>
  <c r="E19" i="1"/>
  <c r="E15" i="1"/>
  <c r="F24" i="1"/>
  <c r="F20" i="1"/>
  <c r="F16" i="1"/>
  <c r="E30" i="1"/>
  <c r="E26" i="1"/>
  <c r="E22" i="1"/>
  <c r="E18" i="1"/>
  <c r="E14" i="1"/>
  <c r="E12" i="1"/>
  <c r="I35" i="1" l="1"/>
  <c r="E35" i="1"/>
  <c r="S34" i="1"/>
  <c r="I34" i="1"/>
  <c r="E34" i="1"/>
  <c r="F33" i="1"/>
  <c r="E33" i="1"/>
  <c r="S33" i="1"/>
  <c r="S32" i="1"/>
  <c r="S35" i="1"/>
  <c r="L42" i="1"/>
  <c r="L38" i="1"/>
  <c r="L34" i="1"/>
  <c r="L51" i="1"/>
  <c r="L47" i="1"/>
  <c r="I43" i="1"/>
  <c r="L43" i="1"/>
  <c r="I39" i="1"/>
  <c r="L39" i="1"/>
  <c r="L35" i="1"/>
  <c r="I52" i="1"/>
  <c r="L52" i="1"/>
  <c r="I48" i="1"/>
  <c r="L48" i="1"/>
  <c r="I41" i="1"/>
  <c r="L41" i="1"/>
  <c r="I37" i="1"/>
  <c r="L37" i="1"/>
  <c r="I33" i="1"/>
  <c r="L33" i="1"/>
  <c r="I50" i="1"/>
  <c r="L50" i="1"/>
  <c r="I46" i="1"/>
  <c r="L46" i="1"/>
  <c r="I44" i="1"/>
  <c r="L44" i="1"/>
  <c r="I40" i="1"/>
  <c r="L40" i="1"/>
  <c r="I36" i="1"/>
  <c r="L36" i="1"/>
  <c r="I32" i="1"/>
  <c r="L32" i="1"/>
  <c r="I49" i="1"/>
  <c r="L49" i="1"/>
  <c r="L45" i="1"/>
  <c r="I45" i="1"/>
  <c r="I42" i="1"/>
  <c r="I38" i="1"/>
  <c r="I51" i="1"/>
  <c r="I47" i="1"/>
  <c r="E44" i="1"/>
  <c r="F44" i="1"/>
  <c r="F40" i="1"/>
  <c r="E40" i="1"/>
  <c r="F36" i="1"/>
  <c r="E32" i="1"/>
  <c r="F32" i="1"/>
  <c r="F49" i="1"/>
  <c r="E49" i="1"/>
  <c r="F45" i="1"/>
  <c r="E45" i="1"/>
  <c r="F43" i="1"/>
  <c r="E43" i="1"/>
  <c r="F39" i="1"/>
  <c r="E39" i="1"/>
  <c r="F35" i="1"/>
  <c r="F52" i="1"/>
  <c r="E52" i="1"/>
  <c r="F48" i="1"/>
  <c r="E48" i="1"/>
  <c r="F42" i="1"/>
  <c r="E42" i="1"/>
  <c r="F38" i="1"/>
  <c r="E38" i="1"/>
  <c r="F34" i="1"/>
  <c r="F51" i="1"/>
  <c r="E51" i="1"/>
  <c r="F47" i="1"/>
  <c r="E47" i="1"/>
  <c r="F41" i="1"/>
  <c r="F37" i="1"/>
  <c r="E37" i="1"/>
  <c r="F50" i="1"/>
  <c r="E50" i="1"/>
  <c r="F46" i="1"/>
  <c r="E46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13" i="1"/>
  <c r="K14" i="1"/>
  <c r="K15" i="1"/>
  <c r="K19" i="1"/>
  <c r="K20" i="1"/>
  <c r="K21" i="1"/>
  <c r="K22" i="1"/>
  <c r="K23" i="1"/>
  <c r="K24" i="1"/>
  <c r="K25" i="1"/>
  <c r="K26" i="1"/>
</calcChain>
</file>

<file path=xl/sharedStrings.xml><?xml version="1.0" encoding="utf-8"?>
<sst xmlns="http://schemas.openxmlformats.org/spreadsheetml/2006/main" count="79" uniqueCount="45">
  <si>
    <t>U.S. Regional</t>
  </si>
  <si>
    <t/>
  </si>
  <si>
    <t>Frequency: Annual</t>
  </si>
  <si>
    <t>Geography</t>
  </si>
  <si>
    <t>Florida</t>
  </si>
  <si>
    <t>Concept</t>
  </si>
  <si>
    <t>Births</t>
  </si>
  <si>
    <t>Deaths</t>
  </si>
  <si>
    <t>Net International Migration</t>
  </si>
  <si>
    <t>Net Domestic Migration</t>
  </si>
  <si>
    <t>Population</t>
  </si>
  <si>
    <t>Net Migration</t>
  </si>
  <si>
    <t>Household Average Size</t>
  </si>
  <si>
    <t>Households, Total</t>
  </si>
  <si>
    <t>Unit</t>
  </si>
  <si>
    <t>(Forecast) Thousand</t>
  </si>
  <si>
    <t>(Forecast) Persons</t>
  </si>
  <si>
    <t>Difference</t>
  </si>
  <si>
    <t>Global - BEBR</t>
  </si>
  <si>
    <t>% Difference</t>
  </si>
  <si>
    <t>Annual Change</t>
  </si>
  <si>
    <t>Global</t>
  </si>
  <si>
    <t>BEBR</t>
  </si>
  <si>
    <t>Annual % Change</t>
  </si>
  <si>
    <t>Vs. Global</t>
  </si>
  <si>
    <t>Census</t>
  </si>
  <si>
    <t>Vs. BEBR</t>
  </si>
  <si>
    <t>April 1, 2000</t>
  </si>
  <si>
    <t>April 1, 2005</t>
  </si>
  <si>
    <t>April 1, 2010</t>
  </si>
  <si>
    <t>Census projections are July 1 except where noted</t>
  </si>
  <si>
    <t>Created on Fri 5 Jun 2015, 3:01 PM EST (20:01 GMT)</t>
  </si>
  <si>
    <t>BEBR July 2015</t>
  </si>
  <si>
    <t>2010 - 2014</t>
  </si>
  <si>
    <t>1990 - 2000</t>
  </si>
  <si>
    <t>2000 - 2014</t>
  </si>
  <si>
    <t>2000 - 2010</t>
  </si>
  <si>
    <t>1990 - 2014</t>
  </si>
  <si>
    <t>1990 - 2010</t>
  </si>
  <si>
    <t>2014 - 2019</t>
  </si>
  <si>
    <t>2014 - 2024</t>
  </si>
  <si>
    <t>STAFF 000434</t>
  </si>
  <si>
    <t>FPL RC-16</t>
  </si>
  <si>
    <t>STAFF 000435</t>
  </si>
  <si>
    <t>STAFF 000436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</si>
</sst>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66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EBB7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/>
    <xf numFmtId="164" fontId="3" fillId="0" borderId="0" xfId="0" applyNumberFormat="1" applyFont="1" applyAlignment="1"/>
    <xf numFmtId="4" fontId="0" fillId="0" borderId="0" xfId="0" applyNumberFormat="1" applyFont="1" applyAlignment="1"/>
    <xf numFmtId="4" fontId="0" fillId="2" borderId="0" xfId="0" applyNumberFormat="1" applyFont="1" applyFill="1" applyAlignment="1"/>
    <xf numFmtId="0" fontId="0" fillId="0" borderId="0" xfId="0" applyAlignment="1">
      <alignment horizontal="center" wrapText="1"/>
    </xf>
    <xf numFmtId="10" fontId="0" fillId="0" borderId="0" xfId="1" applyNumberFormat="1" applyFont="1" applyAlignment="1"/>
    <xf numFmtId="3" fontId="0" fillId="0" borderId="0" xfId="0" applyNumberFormat="1"/>
    <xf numFmtId="10" fontId="0" fillId="0" borderId="0" xfId="0" applyNumberFormat="1"/>
    <xf numFmtId="0" fontId="0" fillId="0" borderId="0" xfId="0" quotePrefix="1" applyAlignment="1">
      <alignment horizontal="center" wrapText="1"/>
    </xf>
    <xf numFmtId="3" fontId="0" fillId="0" borderId="0" xfId="0" applyNumberFormat="1" applyFont="1" applyAlignment="1"/>
    <xf numFmtId="3" fontId="0" fillId="2" borderId="0" xfId="0" applyNumberFormat="1" applyFont="1" applyFill="1" applyAlignment="1"/>
    <xf numFmtId="0" fontId="0" fillId="0" borderId="0" xfId="0" quotePrefix="1" applyAlignment="1">
      <alignment horizontal="left"/>
    </xf>
    <xf numFmtId="15" fontId="0" fillId="0" borderId="0" xfId="0" quotePrefix="1" applyNumberForma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quotePrefix="1" applyAlignment="1">
      <alignment horizontal="center" wrapText="1"/>
    </xf>
    <xf numFmtId="3" fontId="4" fillId="0" borderId="0" xfId="0" applyNumberFormat="1" applyFont="1"/>
    <xf numFmtId="165" fontId="0" fillId="2" borderId="0" xfId="1" applyNumberFormat="1" applyFont="1" applyFill="1" applyAlignment="1"/>
    <xf numFmtId="15" fontId="0" fillId="0" borderId="0" xfId="0" quotePrefix="1" applyNumberFormat="1" applyAlignment="1">
      <alignment horizontal="center"/>
    </xf>
    <xf numFmtId="3" fontId="0" fillId="0" borderId="0" xfId="0" applyNumberFormat="1" applyFill="1"/>
    <xf numFmtId="10" fontId="0" fillId="0" borderId="0" xfId="1" applyNumberFormat="1" applyFont="1" applyFill="1" applyAlignment="1"/>
    <xf numFmtId="0" fontId="0" fillId="0" borderId="0" xfId="0" applyFill="1"/>
    <xf numFmtId="0" fontId="0" fillId="0" borderId="0" xfId="0" applyAlignment="1">
      <alignment horizontal="center" wrapText="1"/>
    </xf>
    <xf numFmtId="0" fontId="0" fillId="0" borderId="0" xfId="0" quotePrefix="1" applyAlignment="1">
      <alignment horizontal="center" wrapText="1"/>
    </xf>
    <xf numFmtId="0" fontId="3" fillId="0" borderId="0" xfId="0" applyFont="1"/>
    <xf numFmtId="0" fontId="5" fillId="0" borderId="0" xfId="0" applyFont="1"/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Florida Annual Population Change</a:t>
            </a:r>
          </a:p>
        </c:rich>
      </c:tx>
      <c:layout>
        <c:manualLayout>
          <c:xMode val="edge"/>
          <c:yMode val="edge"/>
          <c:x val="0.3206194347657762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53768888645016E-2"/>
          <c:y val="0.10136151013910147"/>
          <c:w val="0.86118405930965947"/>
          <c:h val="0.74527454559983286"/>
        </c:manualLayout>
      </c:layout>
      <c:lineChart>
        <c:grouping val="standard"/>
        <c:varyColors val="0"/>
        <c:ser>
          <c:idx val="0"/>
          <c:order val="0"/>
          <c:tx>
            <c:strRef>
              <c:f>Data!$H$10</c:f>
              <c:strCache>
                <c:ptCount val="1"/>
                <c:pt idx="0">
                  <c:v>Global</c:v>
                </c:pt>
              </c:strCache>
            </c:strRef>
          </c:tx>
          <c:cat>
            <c:numRef>
              <c:f>Data!$A$13:$A$41</c:f>
              <c:numCache>
                <c:formatCode>yyyy</c:formatCode>
                <c:ptCount val="29"/>
                <c:pt idx="0">
                  <c:v>33239</c:v>
                </c:pt>
                <c:pt idx="1">
                  <c:v>33604</c:v>
                </c:pt>
                <c:pt idx="2">
                  <c:v>33970</c:v>
                </c:pt>
                <c:pt idx="3">
                  <c:v>34335</c:v>
                </c:pt>
                <c:pt idx="4">
                  <c:v>34700</c:v>
                </c:pt>
                <c:pt idx="5">
                  <c:v>35065</c:v>
                </c:pt>
                <c:pt idx="6">
                  <c:v>35431</c:v>
                </c:pt>
                <c:pt idx="7">
                  <c:v>35796</c:v>
                </c:pt>
                <c:pt idx="8">
                  <c:v>36161</c:v>
                </c:pt>
                <c:pt idx="9">
                  <c:v>36526</c:v>
                </c:pt>
                <c:pt idx="10">
                  <c:v>36892</c:v>
                </c:pt>
                <c:pt idx="11">
                  <c:v>37257</c:v>
                </c:pt>
                <c:pt idx="12">
                  <c:v>37622</c:v>
                </c:pt>
                <c:pt idx="13">
                  <c:v>37987</c:v>
                </c:pt>
                <c:pt idx="14">
                  <c:v>38353</c:v>
                </c:pt>
                <c:pt idx="15">
                  <c:v>38718</c:v>
                </c:pt>
                <c:pt idx="16">
                  <c:v>39083</c:v>
                </c:pt>
                <c:pt idx="17">
                  <c:v>39448</c:v>
                </c:pt>
                <c:pt idx="18">
                  <c:v>39814</c:v>
                </c:pt>
                <c:pt idx="19">
                  <c:v>40179</c:v>
                </c:pt>
                <c:pt idx="20">
                  <c:v>40544</c:v>
                </c:pt>
                <c:pt idx="21">
                  <c:v>40909</c:v>
                </c:pt>
                <c:pt idx="22">
                  <c:v>41275</c:v>
                </c:pt>
                <c:pt idx="23">
                  <c:v>41640</c:v>
                </c:pt>
                <c:pt idx="24">
                  <c:v>42005</c:v>
                </c:pt>
                <c:pt idx="25">
                  <c:v>42370</c:v>
                </c:pt>
                <c:pt idx="26">
                  <c:v>42736</c:v>
                </c:pt>
                <c:pt idx="27">
                  <c:v>43101</c:v>
                </c:pt>
                <c:pt idx="28">
                  <c:v>43466</c:v>
                </c:pt>
              </c:numCache>
            </c:numRef>
          </c:cat>
          <c:val>
            <c:numRef>
              <c:f>Data!$H$13:$H$41</c:f>
              <c:numCache>
                <c:formatCode>#,##0</c:formatCode>
                <c:ptCount val="29"/>
                <c:pt idx="0">
                  <c:v>329968.96806969866</c:v>
                </c:pt>
                <c:pt idx="1">
                  <c:v>283545.45157860033</c:v>
                </c:pt>
                <c:pt idx="2">
                  <c:v>283501.39353829995</c:v>
                </c:pt>
                <c:pt idx="3">
                  <c:v>307447.36634589918</c:v>
                </c:pt>
                <c:pt idx="4">
                  <c:v>302478.2647403013</c:v>
                </c:pt>
                <c:pt idx="5">
                  <c:v>317645.79512810148</c:v>
                </c:pt>
                <c:pt idx="6">
                  <c:v>325791.40004679933</c:v>
                </c:pt>
                <c:pt idx="7">
                  <c:v>297257.96702579968</c:v>
                </c:pt>
                <c:pt idx="8">
                  <c:v>279486.54411939904</c:v>
                </c:pt>
                <c:pt idx="9">
                  <c:v>290935.29118560068</c:v>
                </c:pt>
                <c:pt idx="10">
                  <c:v>310468.81103770062</c:v>
                </c:pt>
                <c:pt idx="11">
                  <c:v>327678.6362747997</c:v>
                </c:pt>
                <c:pt idx="12">
                  <c:v>333721.03184459917</c:v>
                </c:pt>
                <c:pt idx="13">
                  <c:v>407984.21318219975</c:v>
                </c:pt>
                <c:pt idx="14">
                  <c:v>406902.62878160179</c:v>
                </c:pt>
                <c:pt idx="15">
                  <c:v>308348.48051929846</c:v>
                </c:pt>
                <c:pt idx="16">
                  <c:v>200979.03823720291</c:v>
                </c:pt>
                <c:pt idx="17">
                  <c:v>155700.19473249838</c:v>
                </c:pt>
                <c:pt idx="18">
                  <c:v>142024.15389799699</c:v>
                </c:pt>
                <c:pt idx="19">
                  <c:v>205475.50506190211</c:v>
                </c:pt>
                <c:pt idx="20">
                  <c:v>249864.776659403</c:v>
                </c:pt>
                <c:pt idx="21">
                  <c:v>247376.10679399967</c:v>
                </c:pt>
                <c:pt idx="22">
                  <c:v>254118.42248869687</c:v>
                </c:pt>
                <c:pt idx="23">
                  <c:v>289772.57980260253</c:v>
                </c:pt>
                <c:pt idx="24">
                  <c:v>291604.56746839732</c:v>
                </c:pt>
                <c:pt idx="25">
                  <c:v>288579.81502820179</c:v>
                </c:pt>
                <c:pt idx="26">
                  <c:v>292166.40236600116</c:v>
                </c:pt>
                <c:pt idx="27">
                  <c:v>295422.85810649768</c:v>
                </c:pt>
                <c:pt idx="28">
                  <c:v>294782.48874710128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Data!$I$10</c:f>
              <c:strCache>
                <c:ptCount val="1"/>
                <c:pt idx="0">
                  <c:v>BEBR</c:v>
                </c:pt>
              </c:strCache>
            </c:strRef>
          </c:tx>
          <c:cat>
            <c:numRef>
              <c:f>Data!$A$13:$A$41</c:f>
              <c:numCache>
                <c:formatCode>yyyy</c:formatCode>
                <c:ptCount val="29"/>
                <c:pt idx="0">
                  <c:v>33239</c:v>
                </c:pt>
                <c:pt idx="1">
                  <c:v>33604</c:v>
                </c:pt>
                <c:pt idx="2">
                  <c:v>33970</c:v>
                </c:pt>
                <c:pt idx="3">
                  <c:v>34335</c:v>
                </c:pt>
                <c:pt idx="4">
                  <c:v>34700</c:v>
                </c:pt>
                <c:pt idx="5">
                  <c:v>35065</c:v>
                </c:pt>
                <c:pt idx="6">
                  <c:v>35431</c:v>
                </c:pt>
                <c:pt idx="7">
                  <c:v>35796</c:v>
                </c:pt>
                <c:pt idx="8">
                  <c:v>36161</c:v>
                </c:pt>
                <c:pt idx="9">
                  <c:v>36526</c:v>
                </c:pt>
                <c:pt idx="10">
                  <c:v>36892</c:v>
                </c:pt>
                <c:pt idx="11">
                  <c:v>37257</c:v>
                </c:pt>
                <c:pt idx="12">
                  <c:v>37622</c:v>
                </c:pt>
                <c:pt idx="13">
                  <c:v>37987</c:v>
                </c:pt>
                <c:pt idx="14">
                  <c:v>38353</c:v>
                </c:pt>
                <c:pt idx="15">
                  <c:v>38718</c:v>
                </c:pt>
                <c:pt idx="16">
                  <c:v>39083</c:v>
                </c:pt>
                <c:pt idx="17">
                  <c:v>39448</c:v>
                </c:pt>
                <c:pt idx="18">
                  <c:v>39814</c:v>
                </c:pt>
                <c:pt idx="19">
                  <c:v>40179</c:v>
                </c:pt>
                <c:pt idx="20">
                  <c:v>40544</c:v>
                </c:pt>
                <c:pt idx="21">
                  <c:v>40909</c:v>
                </c:pt>
                <c:pt idx="22">
                  <c:v>41275</c:v>
                </c:pt>
                <c:pt idx="23">
                  <c:v>41640</c:v>
                </c:pt>
                <c:pt idx="24">
                  <c:v>42005</c:v>
                </c:pt>
                <c:pt idx="25">
                  <c:v>42370</c:v>
                </c:pt>
                <c:pt idx="26">
                  <c:v>42736</c:v>
                </c:pt>
                <c:pt idx="27">
                  <c:v>43101</c:v>
                </c:pt>
                <c:pt idx="28">
                  <c:v>43466</c:v>
                </c:pt>
              </c:numCache>
            </c:numRef>
          </c:cat>
          <c:val>
            <c:numRef>
              <c:f>Data!$I$13:$I$41</c:f>
              <c:numCache>
                <c:formatCode>#,##0</c:formatCode>
                <c:ptCount val="29"/>
                <c:pt idx="0">
                  <c:v>320661</c:v>
                </c:pt>
                <c:pt idx="1">
                  <c:v>238809</c:v>
                </c:pt>
                <c:pt idx="2">
                  <c:v>232574</c:v>
                </c:pt>
                <c:pt idx="3">
                  <c:v>313642</c:v>
                </c:pt>
                <c:pt idx="4">
                  <c:v>292235</c:v>
                </c:pt>
                <c:pt idx="5">
                  <c:v>287429</c:v>
                </c:pt>
                <c:pt idx="6">
                  <c:v>314893</c:v>
                </c:pt>
                <c:pt idx="7">
                  <c:v>292107</c:v>
                </c:pt>
                <c:pt idx="8">
                  <c:v>349823</c:v>
                </c:pt>
                <c:pt idx="9">
                  <c:v>402580</c:v>
                </c:pt>
                <c:pt idx="10">
                  <c:v>322276</c:v>
                </c:pt>
                <c:pt idx="11">
                  <c:v>329156</c:v>
                </c:pt>
                <c:pt idx="12">
                  <c:v>345450</c:v>
                </c:pt>
                <c:pt idx="13">
                  <c:v>395118</c:v>
                </c:pt>
                <c:pt idx="14">
                  <c:v>403332</c:v>
                </c:pt>
                <c:pt idx="15">
                  <c:v>376319</c:v>
                </c:pt>
                <c:pt idx="16">
                  <c:v>292293</c:v>
                </c:pt>
                <c:pt idx="17">
                  <c:v>167137</c:v>
                </c:pt>
                <c:pt idx="18">
                  <c:v>73520</c:v>
                </c:pt>
                <c:pt idx="19">
                  <c:v>113907</c:v>
                </c:pt>
                <c:pt idx="20">
                  <c:v>103738</c:v>
                </c:pt>
                <c:pt idx="21">
                  <c:v>169364</c:v>
                </c:pt>
                <c:pt idx="22">
                  <c:v>185109</c:v>
                </c:pt>
                <c:pt idx="23">
                  <c:v>247826</c:v>
                </c:pt>
                <c:pt idx="24">
                  <c:v>310227</c:v>
                </c:pt>
                <c:pt idx="25">
                  <c:v>310127</c:v>
                </c:pt>
                <c:pt idx="26">
                  <c:v>307008</c:v>
                </c:pt>
                <c:pt idx="27">
                  <c:v>303597</c:v>
                </c:pt>
                <c:pt idx="28">
                  <c:v>301381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064512"/>
        <c:axId val="318076032"/>
      </c:lineChart>
      <c:dateAx>
        <c:axId val="318064512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318076032"/>
        <c:crosses val="autoZero"/>
        <c:auto val="1"/>
        <c:lblOffset val="100"/>
        <c:baseTimeUnit val="years"/>
      </c:dateAx>
      <c:valAx>
        <c:axId val="3180760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18064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73373450269927"/>
          <c:y val="0.57379852108650353"/>
          <c:w val="8.833944537420628E-2"/>
          <c:h val="0.1693949731693374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Florida Annual Population</a:t>
            </a:r>
          </a:p>
        </c:rich>
      </c:tx>
      <c:layout>
        <c:manualLayout>
          <c:xMode val="edge"/>
          <c:yMode val="edge"/>
          <c:x val="0.3206194347657762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53768888645016E-2"/>
          <c:y val="0.10136151013910147"/>
          <c:w val="0.86118405930965947"/>
          <c:h val="0.74527454559983286"/>
        </c:manualLayout>
      </c:layout>
      <c:lineChart>
        <c:grouping val="standard"/>
        <c:varyColors val="0"/>
        <c:ser>
          <c:idx val="0"/>
          <c:order val="0"/>
          <c:tx>
            <c:strRef>
              <c:f>Data!$H$10</c:f>
              <c:strCache>
                <c:ptCount val="1"/>
                <c:pt idx="0">
                  <c:v>Global</c:v>
                </c:pt>
              </c:strCache>
            </c:strRef>
          </c:tx>
          <c:marker>
            <c:symbol val="diamond"/>
            <c:size val="4"/>
          </c:marker>
          <c:cat>
            <c:numRef>
              <c:f>Data!$A$13:$A$41</c:f>
              <c:numCache>
                <c:formatCode>yyyy</c:formatCode>
                <c:ptCount val="29"/>
                <c:pt idx="0">
                  <c:v>33239</c:v>
                </c:pt>
                <c:pt idx="1">
                  <c:v>33604</c:v>
                </c:pt>
                <c:pt idx="2">
                  <c:v>33970</c:v>
                </c:pt>
                <c:pt idx="3">
                  <c:v>34335</c:v>
                </c:pt>
                <c:pt idx="4">
                  <c:v>34700</c:v>
                </c:pt>
                <c:pt idx="5">
                  <c:v>35065</c:v>
                </c:pt>
                <c:pt idx="6">
                  <c:v>35431</c:v>
                </c:pt>
                <c:pt idx="7">
                  <c:v>35796</c:v>
                </c:pt>
                <c:pt idx="8">
                  <c:v>36161</c:v>
                </c:pt>
                <c:pt idx="9">
                  <c:v>36526</c:v>
                </c:pt>
                <c:pt idx="10">
                  <c:v>36892</c:v>
                </c:pt>
                <c:pt idx="11">
                  <c:v>37257</c:v>
                </c:pt>
                <c:pt idx="12">
                  <c:v>37622</c:v>
                </c:pt>
                <c:pt idx="13">
                  <c:v>37987</c:v>
                </c:pt>
                <c:pt idx="14">
                  <c:v>38353</c:v>
                </c:pt>
                <c:pt idx="15">
                  <c:v>38718</c:v>
                </c:pt>
                <c:pt idx="16">
                  <c:v>39083</c:v>
                </c:pt>
                <c:pt idx="17">
                  <c:v>39448</c:v>
                </c:pt>
                <c:pt idx="18">
                  <c:v>39814</c:v>
                </c:pt>
                <c:pt idx="19">
                  <c:v>40179</c:v>
                </c:pt>
                <c:pt idx="20">
                  <c:v>40544</c:v>
                </c:pt>
                <c:pt idx="21">
                  <c:v>40909</c:v>
                </c:pt>
                <c:pt idx="22">
                  <c:v>41275</c:v>
                </c:pt>
                <c:pt idx="23">
                  <c:v>41640</c:v>
                </c:pt>
                <c:pt idx="24">
                  <c:v>42005</c:v>
                </c:pt>
                <c:pt idx="25">
                  <c:v>42370</c:v>
                </c:pt>
                <c:pt idx="26">
                  <c:v>42736</c:v>
                </c:pt>
                <c:pt idx="27">
                  <c:v>43101</c:v>
                </c:pt>
                <c:pt idx="28">
                  <c:v>43466</c:v>
                </c:pt>
              </c:numCache>
            </c:numRef>
          </c:cat>
          <c:val>
            <c:numRef>
              <c:f>Data!$B$13:$B$41</c:f>
              <c:numCache>
                <c:formatCode>#,##0</c:formatCode>
                <c:ptCount val="29"/>
                <c:pt idx="0">
                  <c:v>13400888.582721399</c:v>
                </c:pt>
                <c:pt idx="1">
                  <c:v>13684434.034299999</c:v>
                </c:pt>
                <c:pt idx="2">
                  <c:v>13967935.427838299</c:v>
                </c:pt>
                <c:pt idx="3">
                  <c:v>14275382.794184199</c:v>
                </c:pt>
                <c:pt idx="4">
                  <c:v>14577861.0589245</c:v>
                </c:pt>
                <c:pt idx="5">
                  <c:v>14895506.854052601</c:v>
                </c:pt>
                <c:pt idx="6">
                  <c:v>15221298.254099401</c:v>
                </c:pt>
                <c:pt idx="7">
                  <c:v>15518556.2211252</c:v>
                </c:pt>
                <c:pt idx="8">
                  <c:v>15798042.765244599</c:v>
                </c:pt>
                <c:pt idx="9">
                  <c:v>16088978.0564302</c:v>
                </c:pt>
                <c:pt idx="10">
                  <c:v>16399446.867467901</c:v>
                </c:pt>
                <c:pt idx="11">
                  <c:v>16727125.5037427</c:v>
                </c:pt>
                <c:pt idx="12">
                  <c:v>17060846.5355873</c:v>
                </c:pt>
                <c:pt idx="13">
                  <c:v>17468830.748769499</c:v>
                </c:pt>
                <c:pt idx="14">
                  <c:v>17875733.377551101</c:v>
                </c:pt>
                <c:pt idx="15">
                  <c:v>18184081.8580704</c:v>
                </c:pt>
                <c:pt idx="16">
                  <c:v>18385060.896307603</c:v>
                </c:pt>
                <c:pt idx="17">
                  <c:v>18540761.091040101</c:v>
                </c:pt>
                <c:pt idx="18">
                  <c:v>18682785.244938098</c:v>
                </c:pt>
                <c:pt idx="19">
                  <c:v>18888260.75</c:v>
                </c:pt>
                <c:pt idx="20">
                  <c:v>19138125.526659403</c:v>
                </c:pt>
                <c:pt idx="21">
                  <c:v>19385501.633453403</c:v>
                </c:pt>
                <c:pt idx="22">
                  <c:v>19639620.0559421</c:v>
                </c:pt>
                <c:pt idx="23">
                  <c:v>19929392.635744702</c:v>
                </c:pt>
                <c:pt idx="24">
                  <c:v>20220997.203213099</c:v>
                </c:pt>
                <c:pt idx="25">
                  <c:v>20509577.018241301</c:v>
                </c:pt>
                <c:pt idx="26">
                  <c:v>20801743.420607302</c:v>
                </c:pt>
                <c:pt idx="27">
                  <c:v>21097166.2787138</c:v>
                </c:pt>
                <c:pt idx="28">
                  <c:v>21391948.767460901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Data!$I$10</c:f>
              <c:strCache>
                <c:ptCount val="1"/>
                <c:pt idx="0">
                  <c:v>BEBR</c:v>
                </c:pt>
              </c:strCache>
            </c:strRef>
          </c:tx>
          <c:marker>
            <c:symbol val="square"/>
            <c:size val="3"/>
          </c:marker>
          <c:cat>
            <c:numRef>
              <c:f>Data!$A$13:$A$41</c:f>
              <c:numCache>
                <c:formatCode>yyyy</c:formatCode>
                <c:ptCount val="29"/>
                <c:pt idx="0">
                  <c:v>33239</c:v>
                </c:pt>
                <c:pt idx="1">
                  <c:v>33604</c:v>
                </c:pt>
                <c:pt idx="2">
                  <c:v>33970</c:v>
                </c:pt>
                <c:pt idx="3">
                  <c:v>34335</c:v>
                </c:pt>
                <c:pt idx="4">
                  <c:v>34700</c:v>
                </c:pt>
                <c:pt idx="5">
                  <c:v>35065</c:v>
                </c:pt>
                <c:pt idx="6">
                  <c:v>35431</c:v>
                </c:pt>
                <c:pt idx="7">
                  <c:v>35796</c:v>
                </c:pt>
                <c:pt idx="8">
                  <c:v>36161</c:v>
                </c:pt>
                <c:pt idx="9">
                  <c:v>36526</c:v>
                </c:pt>
                <c:pt idx="10">
                  <c:v>36892</c:v>
                </c:pt>
                <c:pt idx="11">
                  <c:v>37257</c:v>
                </c:pt>
                <c:pt idx="12">
                  <c:v>37622</c:v>
                </c:pt>
                <c:pt idx="13">
                  <c:v>37987</c:v>
                </c:pt>
                <c:pt idx="14">
                  <c:v>38353</c:v>
                </c:pt>
                <c:pt idx="15">
                  <c:v>38718</c:v>
                </c:pt>
                <c:pt idx="16">
                  <c:v>39083</c:v>
                </c:pt>
                <c:pt idx="17">
                  <c:v>39448</c:v>
                </c:pt>
                <c:pt idx="18">
                  <c:v>39814</c:v>
                </c:pt>
                <c:pt idx="19">
                  <c:v>40179</c:v>
                </c:pt>
                <c:pt idx="20">
                  <c:v>40544</c:v>
                </c:pt>
                <c:pt idx="21">
                  <c:v>40909</c:v>
                </c:pt>
                <c:pt idx="22">
                  <c:v>41275</c:v>
                </c:pt>
                <c:pt idx="23">
                  <c:v>41640</c:v>
                </c:pt>
                <c:pt idx="24">
                  <c:v>42005</c:v>
                </c:pt>
                <c:pt idx="25">
                  <c:v>42370</c:v>
                </c:pt>
                <c:pt idx="26">
                  <c:v>42736</c:v>
                </c:pt>
                <c:pt idx="27">
                  <c:v>43101</c:v>
                </c:pt>
                <c:pt idx="28">
                  <c:v>43466</c:v>
                </c:pt>
              </c:numCache>
            </c:numRef>
          </c:cat>
          <c:val>
            <c:numRef>
              <c:f>Data!$C$13:$C$41</c:f>
              <c:numCache>
                <c:formatCode>#,##0</c:formatCode>
                <c:ptCount val="29"/>
                <c:pt idx="0">
                  <c:v>13258732</c:v>
                </c:pt>
                <c:pt idx="1">
                  <c:v>13497541</c:v>
                </c:pt>
                <c:pt idx="2">
                  <c:v>13730115</c:v>
                </c:pt>
                <c:pt idx="3">
                  <c:v>14043757</c:v>
                </c:pt>
                <c:pt idx="4">
                  <c:v>14335992</c:v>
                </c:pt>
                <c:pt idx="5">
                  <c:v>14623421</c:v>
                </c:pt>
                <c:pt idx="6">
                  <c:v>14938314</c:v>
                </c:pt>
                <c:pt idx="7">
                  <c:v>15230421</c:v>
                </c:pt>
                <c:pt idx="8">
                  <c:v>15580244</c:v>
                </c:pt>
                <c:pt idx="9">
                  <c:v>15982824</c:v>
                </c:pt>
                <c:pt idx="10">
                  <c:v>16305100</c:v>
                </c:pt>
                <c:pt idx="11">
                  <c:v>16634256</c:v>
                </c:pt>
                <c:pt idx="12">
                  <c:v>16979706</c:v>
                </c:pt>
                <c:pt idx="13">
                  <c:v>17374824</c:v>
                </c:pt>
                <c:pt idx="14">
                  <c:v>17778156</c:v>
                </c:pt>
                <c:pt idx="15">
                  <c:v>18154475</c:v>
                </c:pt>
                <c:pt idx="16">
                  <c:v>18446768</c:v>
                </c:pt>
                <c:pt idx="17">
                  <c:v>18613905</c:v>
                </c:pt>
                <c:pt idx="18">
                  <c:v>18687425</c:v>
                </c:pt>
                <c:pt idx="19">
                  <c:v>18801332</c:v>
                </c:pt>
                <c:pt idx="20">
                  <c:v>18905070</c:v>
                </c:pt>
                <c:pt idx="21">
                  <c:v>19074434</c:v>
                </c:pt>
                <c:pt idx="22">
                  <c:v>19259543</c:v>
                </c:pt>
                <c:pt idx="23">
                  <c:v>19507369</c:v>
                </c:pt>
                <c:pt idx="24">
                  <c:v>19817596</c:v>
                </c:pt>
                <c:pt idx="25">
                  <c:v>20127723</c:v>
                </c:pt>
                <c:pt idx="26">
                  <c:v>20434731</c:v>
                </c:pt>
                <c:pt idx="27">
                  <c:v>20738328</c:v>
                </c:pt>
                <c:pt idx="28">
                  <c:v>21039709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179264"/>
        <c:axId val="323181184"/>
      </c:lineChart>
      <c:dateAx>
        <c:axId val="323179264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txPr>
          <a:bodyPr rot="-2700000"/>
          <a:lstStyle/>
          <a:p>
            <a:pPr>
              <a:defRPr/>
            </a:pPr>
            <a:endParaRPr lang="en-US"/>
          </a:p>
        </c:txPr>
        <c:crossAx val="323181184"/>
        <c:crosses val="autoZero"/>
        <c:auto val="1"/>
        <c:lblOffset val="100"/>
        <c:baseTimeUnit val="years"/>
      </c:dateAx>
      <c:valAx>
        <c:axId val="323181184"/>
        <c:scaling>
          <c:orientation val="minMax"/>
          <c:min val="13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23179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1609066438580165"/>
          <c:y val="0.63038071853921485"/>
          <c:w val="8.1001344480502238E-2"/>
          <c:h val="0.155551943103886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Florida Annual Population Difference</a:t>
            </a:r>
          </a:p>
          <a:p>
            <a:pPr>
              <a:defRPr/>
            </a:pPr>
            <a:r>
              <a:rPr lang="en-US"/>
              <a:t>Global</a:t>
            </a:r>
            <a:r>
              <a:rPr lang="en-US" baseline="0"/>
              <a:t> - BEBR</a:t>
            </a:r>
            <a:endParaRPr lang="en-US"/>
          </a:p>
        </c:rich>
      </c:tx>
      <c:layout>
        <c:manualLayout>
          <c:xMode val="edge"/>
          <c:yMode val="edge"/>
          <c:x val="0.3206194347657762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53768888645016E-2"/>
          <c:y val="0.15117833347754608"/>
          <c:w val="0.86118405930965947"/>
          <c:h val="0.69545776008768134"/>
        </c:manualLayout>
      </c:layout>
      <c:lineChart>
        <c:grouping val="standard"/>
        <c:varyColors val="0"/>
        <c:ser>
          <c:idx val="0"/>
          <c:order val="0"/>
          <c:tx>
            <c:strRef>
              <c:f>Data!$E$10</c:f>
              <c:strCache>
                <c:ptCount val="1"/>
                <c:pt idx="0">
                  <c:v>Difference</c:v>
                </c:pt>
              </c:strCache>
            </c:strRef>
          </c:tx>
          <c:cat>
            <c:numRef>
              <c:f>Data!$A$13:$A$41</c:f>
              <c:numCache>
                <c:formatCode>yyyy</c:formatCode>
                <c:ptCount val="29"/>
                <c:pt idx="0">
                  <c:v>33239</c:v>
                </c:pt>
                <c:pt idx="1">
                  <c:v>33604</c:v>
                </c:pt>
                <c:pt idx="2">
                  <c:v>33970</c:v>
                </c:pt>
                <c:pt idx="3">
                  <c:v>34335</c:v>
                </c:pt>
                <c:pt idx="4">
                  <c:v>34700</c:v>
                </c:pt>
                <c:pt idx="5">
                  <c:v>35065</c:v>
                </c:pt>
                <c:pt idx="6">
                  <c:v>35431</c:v>
                </c:pt>
                <c:pt idx="7">
                  <c:v>35796</c:v>
                </c:pt>
                <c:pt idx="8">
                  <c:v>36161</c:v>
                </c:pt>
                <c:pt idx="9">
                  <c:v>36526</c:v>
                </c:pt>
                <c:pt idx="10">
                  <c:v>36892</c:v>
                </c:pt>
                <c:pt idx="11">
                  <c:v>37257</c:v>
                </c:pt>
                <c:pt idx="12">
                  <c:v>37622</c:v>
                </c:pt>
                <c:pt idx="13">
                  <c:v>37987</c:v>
                </c:pt>
                <c:pt idx="14">
                  <c:v>38353</c:v>
                </c:pt>
                <c:pt idx="15">
                  <c:v>38718</c:v>
                </c:pt>
                <c:pt idx="16">
                  <c:v>39083</c:v>
                </c:pt>
                <c:pt idx="17">
                  <c:v>39448</c:v>
                </c:pt>
                <c:pt idx="18">
                  <c:v>39814</c:v>
                </c:pt>
                <c:pt idx="19">
                  <c:v>40179</c:v>
                </c:pt>
                <c:pt idx="20">
                  <c:v>40544</c:v>
                </c:pt>
                <c:pt idx="21">
                  <c:v>40909</c:v>
                </c:pt>
                <c:pt idx="22">
                  <c:v>41275</c:v>
                </c:pt>
                <c:pt idx="23">
                  <c:v>41640</c:v>
                </c:pt>
                <c:pt idx="24">
                  <c:v>42005</c:v>
                </c:pt>
                <c:pt idx="25">
                  <c:v>42370</c:v>
                </c:pt>
                <c:pt idx="26">
                  <c:v>42736</c:v>
                </c:pt>
                <c:pt idx="27">
                  <c:v>43101</c:v>
                </c:pt>
                <c:pt idx="28">
                  <c:v>43466</c:v>
                </c:pt>
              </c:numCache>
            </c:numRef>
          </c:cat>
          <c:val>
            <c:numRef>
              <c:f>Data!$E$13:$E$41</c:f>
              <c:numCache>
                <c:formatCode>#,##0</c:formatCode>
                <c:ptCount val="29"/>
                <c:pt idx="0">
                  <c:v>142156.58272139914</c:v>
                </c:pt>
                <c:pt idx="1">
                  <c:v>186893.03429999948</c:v>
                </c:pt>
                <c:pt idx="2">
                  <c:v>237820.42783829942</c:v>
                </c:pt>
                <c:pt idx="3">
                  <c:v>231625.7941841986</c:v>
                </c:pt>
                <c:pt idx="4">
                  <c:v>241869.0589244999</c:v>
                </c:pt>
                <c:pt idx="5">
                  <c:v>272085.85405260138</c:v>
                </c:pt>
                <c:pt idx="6">
                  <c:v>282984.25409940071</c:v>
                </c:pt>
                <c:pt idx="7">
                  <c:v>288135.22112520039</c:v>
                </c:pt>
                <c:pt idx="8">
                  <c:v>217798.76524459943</c:v>
                </c:pt>
                <c:pt idx="9">
                  <c:v>106154.05643020011</c:v>
                </c:pt>
                <c:pt idx="10">
                  <c:v>94346.867467900738</c:v>
                </c:pt>
                <c:pt idx="11">
                  <c:v>92869.503742700443</c:v>
                </c:pt>
                <c:pt idx="12">
                  <c:v>81140.535587299615</c:v>
                </c:pt>
                <c:pt idx="13">
                  <c:v>94006.748769499362</c:v>
                </c:pt>
                <c:pt idx="14">
                  <c:v>97577.377551101148</c:v>
                </c:pt>
                <c:pt idx="15">
                  <c:v>29606.858070399612</c:v>
                </c:pt>
                <c:pt idx="16">
                  <c:v>-61707.103692397475</c:v>
                </c:pt>
                <c:pt idx="17">
                  <c:v>-73143.908959899098</c:v>
                </c:pt>
                <c:pt idx="18">
                  <c:v>-4639.7550619021058</c:v>
                </c:pt>
                <c:pt idx="19">
                  <c:v>86928.75</c:v>
                </c:pt>
                <c:pt idx="20">
                  <c:v>233055.526659403</c:v>
                </c:pt>
                <c:pt idx="21">
                  <c:v>311067.63345340267</c:v>
                </c:pt>
                <c:pt idx="22">
                  <c:v>380077.05594209954</c:v>
                </c:pt>
                <c:pt idx="23">
                  <c:v>422023.63574470207</c:v>
                </c:pt>
                <c:pt idx="24">
                  <c:v>403401.20321309939</c:v>
                </c:pt>
                <c:pt idx="25">
                  <c:v>381854.01824130118</c:v>
                </c:pt>
                <c:pt idx="26">
                  <c:v>367012.42060730234</c:v>
                </c:pt>
                <c:pt idx="27">
                  <c:v>358838.27871380001</c:v>
                </c:pt>
                <c:pt idx="28">
                  <c:v>352239.76746090129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232512"/>
        <c:axId val="323234432"/>
      </c:lineChart>
      <c:dateAx>
        <c:axId val="323232512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low"/>
        <c:txPr>
          <a:bodyPr rot="-2700000"/>
          <a:lstStyle/>
          <a:p>
            <a:pPr>
              <a:defRPr/>
            </a:pPr>
            <a:endParaRPr lang="en-US"/>
          </a:p>
        </c:txPr>
        <c:crossAx val="323234432"/>
        <c:crosses val="autoZero"/>
        <c:auto val="1"/>
        <c:lblOffset val="100"/>
        <c:baseTimeUnit val="years"/>
      </c:dateAx>
      <c:valAx>
        <c:axId val="323234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232325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Florida Annual Population Percent Difference</a:t>
            </a:r>
          </a:p>
          <a:p>
            <a:pPr>
              <a:defRPr/>
            </a:pPr>
            <a:r>
              <a:rPr lang="en-US"/>
              <a:t>Global</a:t>
            </a:r>
            <a:r>
              <a:rPr lang="en-US" baseline="0"/>
              <a:t> - BEBR</a:t>
            </a:r>
            <a:endParaRPr lang="en-US"/>
          </a:p>
        </c:rich>
      </c:tx>
      <c:layout>
        <c:manualLayout>
          <c:xMode val="edge"/>
          <c:yMode val="edge"/>
          <c:x val="0.32061943476577626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653768888645016E-2"/>
          <c:y val="0.15117833347754608"/>
          <c:w val="0.86118405930965947"/>
          <c:h val="0.69545776008768134"/>
        </c:manualLayout>
      </c:layout>
      <c:lineChart>
        <c:grouping val="standard"/>
        <c:varyColors val="0"/>
        <c:ser>
          <c:idx val="0"/>
          <c:order val="0"/>
          <c:tx>
            <c:strRef>
              <c:f>Data!$E$10</c:f>
              <c:strCache>
                <c:ptCount val="1"/>
                <c:pt idx="0">
                  <c:v>Difference</c:v>
                </c:pt>
              </c:strCache>
            </c:strRef>
          </c:tx>
          <c:cat>
            <c:numRef>
              <c:f>Data!$A$13:$A$41</c:f>
              <c:numCache>
                <c:formatCode>yyyy</c:formatCode>
                <c:ptCount val="29"/>
                <c:pt idx="0">
                  <c:v>33239</c:v>
                </c:pt>
                <c:pt idx="1">
                  <c:v>33604</c:v>
                </c:pt>
                <c:pt idx="2">
                  <c:v>33970</c:v>
                </c:pt>
                <c:pt idx="3">
                  <c:v>34335</c:v>
                </c:pt>
                <c:pt idx="4">
                  <c:v>34700</c:v>
                </c:pt>
                <c:pt idx="5">
                  <c:v>35065</c:v>
                </c:pt>
                <c:pt idx="6">
                  <c:v>35431</c:v>
                </c:pt>
                <c:pt idx="7">
                  <c:v>35796</c:v>
                </c:pt>
                <c:pt idx="8">
                  <c:v>36161</c:v>
                </c:pt>
                <c:pt idx="9">
                  <c:v>36526</c:v>
                </c:pt>
                <c:pt idx="10">
                  <c:v>36892</c:v>
                </c:pt>
                <c:pt idx="11">
                  <c:v>37257</c:v>
                </c:pt>
                <c:pt idx="12">
                  <c:v>37622</c:v>
                </c:pt>
                <c:pt idx="13">
                  <c:v>37987</c:v>
                </c:pt>
                <c:pt idx="14">
                  <c:v>38353</c:v>
                </c:pt>
                <c:pt idx="15">
                  <c:v>38718</c:v>
                </c:pt>
                <c:pt idx="16">
                  <c:v>39083</c:v>
                </c:pt>
                <c:pt idx="17">
                  <c:v>39448</c:v>
                </c:pt>
                <c:pt idx="18">
                  <c:v>39814</c:v>
                </c:pt>
                <c:pt idx="19">
                  <c:v>40179</c:v>
                </c:pt>
                <c:pt idx="20">
                  <c:v>40544</c:v>
                </c:pt>
                <c:pt idx="21">
                  <c:v>40909</c:v>
                </c:pt>
                <c:pt idx="22">
                  <c:v>41275</c:v>
                </c:pt>
                <c:pt idx="23">
                  <c:v>41640</c:v>
                </c:pt>
                <c:pt idx="24">
                  <c:v>42005</c:v>
                </c:pt>
                <c:pt idx="25">
                  <c:v>42370</c:v>
                </c:pt>
                <c:pt idx="26">
                  <c:v>42736</c:v>
                </c:pt>
                <c:pt idx="27">
                  <c:v>43101</c:v>
                </c:pt>
                <c:pt idx="28">
                  <c:v>43466</c:v>
                </c:pt>
              </c:numCache>
            </c:numRef>
          </c:cat>
          <c:val>
            <c:numRef>
              <c:f>Data!$F$13:$F$41</c:f>
              <c:numCache>
                <c:formatCode>0.00%</c:formatCode>
                <c:ptCount val="29"/>
                <c:pt idx="0">
                  <c:v>1.0721732871695311E-2</c:v>
                </c:pt>
                <c:pt idx="1">
                  <c:v>1.3846450571996849E-2</c:v>
                </c:pt>
                <c:pt idx="2">
                  <c:v>1.7321080547271439E-2</c:v>
                </c:pt>
                <c:pt idx="3">
                  <c:v>1.649315024349951E-2</c:v>
                </c:pt>
                <c:pt idx="4">
                  <c:v>1.6871456047443445E-2</c:v>
                </c:pt>
                <c:pt idx="5">
                  <c:v>1.8606169791090643E-2</c:v>
                </c:pt>
                <c:pt idx="6">
                  <c:v>1.8943520272729719E-2</c:v>
                </c:pt>
                <c:pt idx="7">
                  <c:v>1.8918401607230795E-2</c:v>
                </c:pt>
                <c:pt idx="8">
                  <c:v>1.397916266552679E-2</c:v>
                </c:pt>
                <c:pt idx="9">
                  <c:v>6.6417584545885866E-3</c:v>
                </c:pt>
                <c:pt idx="10">
                  <c:v>5.7863409281697642E-3</c:v>
                </c:pt>
                <c:pt idx="11">
                  <c:v>5.5830272025811922E-3</c:v>
                </c:pt>
                <c:pt idx="12">
                  <c:v>4.7786772979048209E-3</c:v>
                </c:pt>
                <c:pt idx="13">
                  <c:v>5.4105151666283824E-3</c:v>
                </c:pt>
                <c:pt idx="14">
                  <c:v>5.4886107170564191E-3</c:v>
                </c:pt>
                <c:pt idx="15">
                  <c:v>1.6308297579743503E-3</c:v>
                </c:pt>
                <c:pt idx="16">
                  <c:v>-3.3451444552453635E-3</c:v>
                </c:pt>
                <c:pt idx="17">
                  <c:v>-3.9295305826423377E-3</c:v>
                </c:pt>
                <c:pt idx="18">
                  <c:v>-2.4828220377615118E-4</c:v>
                </c:pt>
                <c:pt idx="19">
                  <c:v>4.6235420979747754E-3</c:v>
                </c:pt>
                <c:pt idx="20">
                  <c:v>1.2327673299247444E-2</c:v>
                </c:pt>
                <c:pt idx="21">
                  <c:v>1.6308092468348079E-2</c:v>
                </c:pt>
                <c:pt idx="22">
                  <c:v>1.9734479470364441E-2</c:v>
                </c:pt>
                <c:pt idx="23">
                  <c:v>2.1634062273836241E-2</c:v>
                </c:pt>
                <c:pt idx="24">
                  <c:v>2.0355708291414309E-2</c:v>
                </c:pt>
                <c:pt idx="25">
                  <c:v>1.897154577501392E-2</c:v>
                </c:pt>
                <c:pt idx="26">
                  <c:v>1.7960227644166382E-2</c:v>
                </c:pt>
                <c:pt idx="27">
                  <c:v>1.7303144145169203E-2</c:v>
                </c:pt>
                <c:pt idx="28">
                  <c:v>1.6741665365281433E-2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273856"/>
        <c:axId val="323275392"/>
      </c:lineChart>
      <c:dateAx>
        <c:axId val="323273856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low"/>
        <c:txPr>
          <a:bodyPr rot="-2700000"/>
          <a:lstStyle/>
          <a:p>
            <a:pPr>
              <a:defRPr/>
            </a:pPr>
            <a:endParaRPr lang="en-US"/>
          </a:p>
        </c:txPr>
        <c:crossAx val="323275392"/>
        <c:crosses val="autoZero"/>
        <c:auto val="1"/>
        <c:lblOffset val="100"/>
        <c:baseTimeUnit val="years"/>
      </c:dateAx>
      <c:valAx>
        <c:axId val="32327539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323273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Florida Annual Historical Population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Global</c:v>
          </c:tx>
          <c:cat>
            <c:numRef>
              <c:f>Data!$A$22:$A$36</c:f>
              <c:numCache>
                <c:formatCode>yyyy</c:formatCode>
                <c:ptCount val="15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</c:numCache>
            </c:numRef>
          </c:cat>
          <c:val>
            <c:numRef>
              <c:f>Data!$B$22:$B$36</c:f>
              <c:numCache>
                <c:formatCode>#,##0</c:formatCode>
                <c:ptCount val="15"/>
                <c:pt idx="0">
                  <c:v>16088978.0564302</c:v>
                </c:pt>
                <c:pt idx="1">
                  <c:v>16399446.867467901</c:v>
                </c:pt>
                <c:pt idx="2">
                  <c:v>16727125.5037427</c:v>
                </c:pt>
                <c:pt idx="3">
                  <c:v>17060846.5355873</c:v>
                </c:pt>
                <c:pt idx="4">
                  <c:v>17468830.748769499</c:v>
                </c:pt>
                <c:pt idx="5">
                  <c:v>17875733.377551101</c:v>
                </c:pt>
                <c:pt idx="6">
                  <c:v>18184081.8580704</c:v>
                </c:pt>
                <c:pt idx="7">
                  <c:v>18385060.896307603</c:v>
                </c:pt>
                <c:pt idx="8">
                  <c:v>18540761.091040101</c:v>
                </c:pt>
                <c:pt idx="9">
                  <c:v>18682785.244938098</c:v>
                </c:pt>
                <c:pt idx="10">
                  <c:v>18888260.75</c:v>
                </c:pt>
                <c:pt idx="11">
                  <c:v>19138125.526659403</c:v>
                </c:pt>
                <c:pt idx="12">
                  <c:v>19385501.633453403</c:v>
                </c:pt>
                <c:pt idx="13">
                  <c:v>19639620.0559421</c:v>
                </c:pt>
                <c:pt idx="14">
                  <c:v>19929392.635744702</c:v>
                </c:pt>
              </c:numCache>
            </c:numRef>
          </c:val>
          <c:smooth val="0"/>
        </c:ser>
        <c:ser>
          <c:idx val="1"/>
          <c:order val="1"/>
          <c:tx>
            <c:v>BEBR</c:v>
          </c:tx>
          <c:cat>
            <c:numRef>
              <c:f>Data!$A$22:$A$36</c:f>
              <c:numCache>
                <c:formatCode>yyyy</c:formatCode>
                <c:ptCount val="15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</c:numCache>
            </c:numRef>
          </c:cat>
          <c:val>
            <c:numRef>
              <c:f>Data!$C$22:$C$36</c:f>
              <c:numCache>
                <c:formatCode>#,##0</c:formatCode>
                <c:ptCount val="15"/>
                <c:pt idx="0">
                  <c:v>15982824</c:v>
                </c:pt>
                <c:pt idx="1">
                  <c:v>16305100</c:v>
                </c:pt>
                <c:pt idx="2">
                  <c:v>16634256</c:v>
                </c:pt>
                <c:pt idx="3">
                  <c:v>16979706</c:v>
                </c:pt>
                <c:pt idx="4">
                  <c:v>17374824</c:v>
                </c:pt>
                <c:pt idx="5">
                  <c:v>17778156</c:v>
                </c:pt>
                <c:pt idx="6">
                  <c:v>18154475</c:v>
                </c:pt>
                <c:pt idx="7">
                  <c:v>18446768</c:v>
                </c:pt>
                <c:pt idx="8">
                  <c:v>18613905</c:v>
                </c:pt>
                <c:pt idx="9">
                  <c:v>18687425</c:v>
                </c:pt>
                <c:pt idx="10">
                  <c:v>18801332</c:v>
                </c:pt>
                <c:pt idx="11">
                  <c:v>18905070</c:v>
                </c:pt>
                <c:pt idx="12">
                  <c:v>19074434</c:v>
                </c:pt>
                <c:pt idx="13">
                  <c:v>19259543</c:v>
                </c:pt>
                <c:pt idx="14">
                  <c:v>19507369</c:v>
                </c:pt>
              </c:numCache>
            </c:numRef>
          </c:val>
          <c:smooth val="0"/>
        </c:ser>
        <c:ser>
          <c:idx val="2"/>
          <c:order val="2"/>
          <c:tx>
            <c:v>Census</c:v>
          </c:tx>
          <c:cat>
            <c:numRef>
              <c:f>Data!$A$22:$A$36</c:f>
              <c:numCache>
                <c:formatCode>yyyy</c:formatCode>
                <c:ptCount val="15"/>
                <c:pt idx="0">
                  <c:v>36526</c:v>
                </c:pt>
                <c:pt idx="1">
                  <c:v>36892</c:v>
                </c:pt>
                <c:pt idx="2">
                  <c:v>37257</c:v>
                </c:pt>
                <c:pt idx="3">
                  <c:v>37622</c:v>
                </c:pt>
                <c:pt idx="4">
                  <c:v>37987</c:v>
                </c:pt>
                <c:pt idx="5">
                  <c:v>38353</c:v>
                </c:pt>
                <c:pt idx="6">
                  <c:v>38718</c:v>
                </c:pt>
                <c:pt idx="7">
                  <c:v>39083</c:v>
                </c:pt>
                <c:pt idx="8">
                  <c:v>39448</c:v>
                </c:pt>
                <c:pt idx="9">
                  <c:v>39814</c:v>
                </c:pt>
                <c:pt idx="10">
                  <c:v>40179</c:v>
                </c:pt>
                <c:pt idx="11">
                  <c:v>40544</c:v>
                </c:pt>
                <c:pt idx="12">
                  <c:v>40909</c:v>
                </c:pt>
                <c:pt idx="13">
                  <c:v>41275</c:v>
                </c:pt>
                <c:pt idx="14">
                  <c:v>41640</c:v>
                </c:pt>
              </c:numCache>
            </c:numRef>
          </c:cat>
          <c:val>
            <c:numRef>
              <c:f>Data!$Q$22:$Q$36</c:f>
              <c:numCache>
                <c:formatCode>#,##0</c:formatCode>
                <c:ptCount val="15"/>
                <c:pt idx="0">
                  <c:v>15982571</c:v>
                </c:pt>
                <c:pt idx="1">
                  <c:v>16356966</c:v>
                </c:pt>
                <c:pt idx="2">
                  <c:v>16689370</c:v>
                </c:pt>
                <c:pt idx="3">
                  <c:v>17004085</c:v>
                </c:pt>
                <c:pt idx="4">
                  <c:v>17415318</c:v>
                </c:pt>
                <c:pt idx="5">
                  <c:v>17509827</c:v>
                </c:pt>
                <c:pt idx="6">
                  <c:v>18166990</c:v>
                </c:pt>
                <c:pt idx="7">
                  <c:v>18367842</c:v>
                </c:pt>
                <c:pt idx="8">
                  <c:v>18527305</c:v>
                </c:pt>
                <c:pt idx="9">
                  <c:v>18652644</c:v>
                </c:pt>
                <c:pt idx="10">
                  <c:v>18849890</c:v>
                </c:pt>
                <c:pt idx="11">
                  <c:v>19105533</c:v>
                </c:pt>
                <c:pt idx="12">
                  <c:v>19352021</c:v>
                </c:pt>
                <c:pt idx="13">
                  <c:v>19594467</c:v>
                </c:pt>
                <c:pt idx="14">
                  <c:v>19905569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288064"/>
        <c:axId val="339379712"/>
      </c:lineChart>
      <c:dateAx>
        <c:axId val="323288064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crossAx val="339379712"/>
        <c:crosses val="autoZero"/>
        <c:auto val="1"/>
        <c:lblOffset val="100"/>
        <c:baseTimeUnit val="years"/>
      </c:dateAx>
      <c:valAx>
        <c:axId val="339379712"/>
        <c:scaling>
          <c:orientation val="minMax"/>
          <c:min val="1500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232880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582083</xdr:colOff>
      <xdr:row>0</xdr:row>
      <xdr:rowOff>0</xdr:rowOff>
    </xdr:from>
    <xdr:to>
      <xdr:col>5</xdr:col>
      <xdr:colOff>273050</xdr:colOff>
      <xdr:row>2</xdr:row>
      <xdr:rowOff>38100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2583" y="0"/>
          <a:ext cx="421217" cy="419100"/>
        </a:xfrm>
        <a:prstGeom prst="rect">
          <a:avLst/>
        </a:prstGeom>
        <a:solidFill>
          <a:srgbClr val="FFFFFF"/>
        </a:solidFill>
        <a:ln w="9525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601132</xdr:colOff>
      <xdr:row>2</xdr:row>
      <xdr:rowOff>165946</xdr:rowOff>
    </xdr:from>
    <xdr:to>
      <xdr:col>14</xdr:col>
      <xdr:colOff>267757</xdr:colOff>
      <xdr:row>24</xdr:row>
      <xdr:rowOff>49741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26</xdr:row>
      <xdr:rowOff>0</xdr:rowOff>
    </xdr:from>
    <xdr:to>
      <xdr:col>15</xdr:col>
      <xdr:colOff>409575</xdr:colOff>
      <xdr:row>49</xdr:row>
      <xdr:rowOff>47625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15</xdr:col>
      <xdr:colOff>314325</xdr:colOff>
      <xdr:row>73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76</xdr:row>
      <xdr:rowOff>0</xdr:rowOff>
    </xdr:from>
    <xdr:to>
      <xdr:col>15</xdr:col>
      <xdr:colOff>314325</xdr:colOff>
      <xdr:row>98</xdr:row>
      <xdr:rowOff>142875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100</xdr:row>
      <xdr:rowOff>0</xdr:rowOff>
    </xdr:from>
    <xdr:to>
      <xdr:col>15</xdr:col>
      <xdr:colOff>152400</xdr:colOff>
      <xdr:row>124</xdr:row>
      <xdr:rowOff>76200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0.8072</cdr:x>
      <cdr:y>0.09602</cdr:y>
    </cdr:from>
    <cdr:to>
      <cdr:x>0.80836</cdr:x>
      <cdr:y>0.84075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 flipV="1">
          <a:off x="6619872" y="390515"/>
          <a:ext cx="9513" cy="302894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0.80813</cdr:x>
      <cdr:y>0.105</cdr:y>
    </cdr:from>
    <cdr:to>
      <cdr:x>0.80929</cdr:x>
      <cdr:y>0.84973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 flipV="1">
          <a:off x="7227878" y="465063"/>
          <a:ext cx="10375" cy="329850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0.81139</cdr:x>
      <cdr:y>0.15385</cdr:y>
    </cdr:from>
    <cdr:to>
      <cdr:x>0.81163</cdr:x>
      <cdr:y>0.84763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7179732" y="666757"/>
          <a:ext cx="2123" cy="300675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0.81139</cdr:x>
      <cdr:y>0.14725</cdr:y>
    </cdr:from>
    <cdr:to>
      <cdr:x>0.81163</cdr:x>
      <cdr:y>0.84103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7179732" y="638182"/>
          <a:ext cx="2123" cy="300675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737658" y="541866"/>
    <xdr:ext cx="419100" cy="4191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7658" y="541866"/>
          <a:ext cx="419100" cy="419100"/>
        </a:xfrm>
        <a:prstGeom prst="rect">
          <a:avLst/>
        </a:prstGeom>
        <a:solidFill>
          <a:srgbClr val="FFFFFF"/>
        </a:solidFill>
        <a:ln w="9525" cmpd="sng">
          <a:noFill/>
        </a:ln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1"/>
  <sheetViews>
    <sheetView tabSelected="1" zoomScale="90" zoomScaleNormal="90" workbookViewId="0">
      <pane xSplit="1" ySplit="10" topLeftCell="B11" activePane="bottomRight" state="frozen"/>
      <selection pane="topRight" activeCell="C1" sqref="C1"/>
      <selection pane="bottomLeft" activeCell="A10" sqref="A10"/>
      <selection pane="bottomRight" activeCell="B2" sqref="B2"/>
    </sheetView>
  </sheetViews>
  <sheetFormatPr defaultColWidth="9.109375" defaultRowHeight="14.4" x14ac:dyDescent="0.3"/>
  <cols>
    <col min="1" max="1" width="12.6640625" customWidth="1"/>
    <col min="2" max="2" width="11" bestFit="1" customWidth="1"/>
    <col min="3" max="3" width="12" customWidth="1"/>
    <col min="4" max="4" width="5.33203125" customWidth="1"/>
    <col min="5" max="5" width="11" bestFit="1" customWidth="1"/>
    <col min="6" max="6" width="11.33203125" customWidth="1"/>
    <col min="7" max="7" width="3.44140625" customWidth="1"/>
    <col min="8" max="8" width="8.33203125" bestFit="1" customWidth="1"/>
    <col min="9" max="9" width="11.5546875" bestFit="1" customWidth="1"/>
    <col min="10" max="10" width="4.33203125" customWidth="1"/>
    <col min="11" max="12" width="9.88671875" bestFit="1" customWidth="1"/>
    <col min="13" max="13" width="4.109375" customWidth="1"/>
    <col min="14" max="14" width="10.6640625" bestFit="1" customWidth="1"/>
    <col min="15" max="15" width="4.6640625" customWidth="1"/>
    <col min="16" max="16" width="12.44140625" bestFit="1" customWidth="1"/>
    <col min="17" max="17" width="12.5546875" customWidth="1"/>
    <col min="18" max="18" width="10" bestFit="1" customWidth="1"/>
    <col min="19" max="19" width="8.88671875" bestFit="1" customWidth="1"/>
    <col min="20" max="20" width="12.44140625" bestFit="1" customWidth="1"/>
    <col min="21" max="21" width="11" bestFit="1" customWidth="1"/>
  </cols>
  <sheetData>
    <row r="1" spans="1:19" s="26" customFormat="1" x14ac:dyDescent="0.3">
      <c r="A1" s="26" t="s">
        <v>41</v>
      </c>
    </row>
    <row r="2" spans="1:19" s="26" customFormat="1" x14ac:dyDescent="0.3">
      <c r="A2" s="26" t="s">
        <v>42</v>
      </c>
    </row>
    <row r="3" spans="1:19" s="26" customFormat="1" x14ac:dyDescent="0.3"/>
    <row r="4" spans="1:19" x14ac:dyDescent="0.3">
      <c r="A4" t="s">
        <v>0</v>
      </c>
    </row>
    <row r="5" spans="1:19" x14ac:dyDescent="0.3">
      <c r="A5" t="s">
        <v>31</v>
      </c>
    </row>
    <row r="7" spans="1:19" x14ac:dyDescent="0.3">
      <c r="A7" t="s">
        <v>2</v>
      </c>
    </row>
    <row r="8" spans="1:19" x14ac:dyDescent="0.3">
      <c r="A8" s="2" t="s">
        <v>3</v>
      </c>
      <c r="B8" s="6" t="s">
        <v>4</v>
      </c>
      <c r="C8" s="6" t="s">
        <v>4</v>
      </c>
      <c r="D8" s="6"/>
      <c r="E8" s="6"/>
      <c r="F8" s="6"/>
      <c r="H8" s="6"/>
      <c r="I8" s="6"/>
      <c r="K8" s="6"/>
      <c r="L8" s="6"/>
      <c r="M8" s="6"/>
      <c r="N8" s="6" t="s">
        <v>4</v>
      </c>
    </row>
    <row r="9" spans="1:19" x14ac:dyDescent="0.3">
      <c r="A9" s="2" t="s">
        <v>5</v>
      </c>
      <c r="B9" s="6" t="s">
        <v>10</v>
      </c>
      <c r="C9" s="6" t="s">
        <v>10</v>
      </c>
      <c r="D9" s="6"/>
      <c r="E9" s="24" t="s">
        <v>18</v>
      </c>
      <c r="F9" s="24"/>
      <c r="H9" s="24" t="s">
        <v>20</v>
      </c>
      <c r="I9" s="24"/>
      <c r="K9" s="25" t="s">
        <v>23</v>
      </c>
      <c r="L9" s="24"/>
      <c r="M9" s="6"/>
      <c r="N9" s="6" t="s">
        <v>10</v>
      </c>
      <c r="Q9" s="13" t="s">
        <v>30</v>
      </c>
    </row>
    <row r="10" spans="1:19" ht="28.8" x14ac:dyDescent="0.3">
      <c r="A10" s="2" t="s">
        <v>14</v>
      </c>
      <c r="B10" s="10" t="s">
        <v>21</v>
      </c>
      <c r="C10" s="17" t="s">
        <v>32</v>
      </c>
      <c r="D10" s="6"/>
      <c r="E10" s="6" t="s">
        <v>17</v>
      </c>
      <c r="F10" s="6" t="s">
        <v>19</v>
      </c>
      <c r="G10" s="6"/>
      <c r="H10" s="6" t="s">
        <v>21</v>
      </c>
      <c r="I10" s="6" t="s">
        <v>22</v>
      </c>
      <c r="K10" s="16" t="s">
        <v>21</v>
      </c>
      <c r="L10" s="16" t="s">
        <v>22</v>
      </c>
      <c r="M10" s="6"/>
      <c r="N10" s="17" t="s">
        <v>21</v>
      </c>
      <c r="Q10" s="10" t="s">
        <v>25</v>
      </c>
      <c r="R10" s="6" t="s">
        <v>24</v>
      </c>
      <c r="S10" t="s">
        <v>26</v>
      </c>
    </row>
    <row r="11" spans="1:19" x14ac:dyDescent="0.3">
      <c r="A11" s="3">
        <v>32509</v>
      </c>
      <c r="B11" s="11">
        <f>N11*1000</f>
        <v>12690310.755678</v>
      </c>
      <c r="D11" s="7"/>
      <c r="K11" s="7">
        <v>2.7699999999999999E-2</v>
      </c>
      <c r="L11" s="7"/>
      <c r="M11" s="7"/>
      <c r="N11" s="4">
        <f>+'Complete Global Data Jun2015'!B13</f>
        <v>12690.310755678</v>
      </c>
    </row>
    <row r="12" spans="1:19" x14ac:dyDescent="0.3">
      <c r="A12" s="3">
        <v>32874</v>
      </c>
      <c r="B12" s="11">
        <f t="shared" ref="B12:B52" si="0">N12*1000</f>
        <v>13070919.6146517</v>
      </c>
      <c r="C12" s="8">
        <v>12938071</v>
      </c>
      <c r="D12" s="7"/>
      <c r="E12" s="8">
        <f t="shared" ref="E12:E52" si="1">+B12-C12</f>
        <v>132848.61465170048</v>
      </c>
      <c r="F12" s="9">
        <f t="shared" ref="F12:F52" si="2">B12/C12-1</f>
        <v>1.0268038771135135E-2</v>
      </c>
      <c r="G12" s="9"/>
      <c r="H12" s="9"/>
      <c r="I12" s="9"/>
      <c r="K12" s="7">
        <f t="shared" ref="K12:K52" si="3">+B12/B11-1</f>
        <v>2.9992083432898164E-2</v>
      </c>
      <c r="L12" s="7"/>
      <c r="M12" s="7"/>
      <c r="N12" s="4">
        <f>+'Complete Global Data Jun2015'!B14</f>
        <v>13070.919614651701</v>
      </c>
    </row>
    <row r="13" spans="1:19" x14ac:dyDescent="0.3">
      <c r="A13" s="3">
        <v>33239</v>
      </c>
      <c r="B13" s="11">
        <f t="shared" si="0"/>
        <v>13400888.582721399</v>
      </c>
      <c r="C13" s="8">
        <v>13258732</v>
      </c>
      <c r="D13" s="7"/>
      <c r="E13" s="8">
        <f t="shared" si="1"/>
        <v>142156.58272139914</v>
      </c>
      <c r="F13" s="9">
        <f t="shared" si="2"/>
        <v>1.0721732871695311E-2</v>
      </c>
      <c r="G13" s="9"/>
      <c r="H13" s="8">
        <f t="shared" ref="H13:H52" si="4">+B13-B12</f>
        <v>329968.96806969866</v>
      </c>
      <c r="I13" s="8">
        <f t="shared" ref="I13:I52" si="5">+C13-C12</f>
        <v>320661</v>
      </c>
      <c r="K13" s="7">
        <f t="shared" si="3"/>
        <v>2.5244510546895471E-2</v>
      </c>
      <c r="L13" s="7">
        <f t="shared" ref="L13:L52" si="6">+C13/C12-1</f>
        <v>2.4784297442794978E-2</v>
      </c>
      <c r="M13" s="7"/>
      <c r="N13" s="4">
        <f>+'Complete Global Data Jun2015'!B15</f>
        <v>13400.8885827214</v>
      </c>
    </row>
    <row r="14" spans="1:19" x14ac:dyDescent="0.3">
      <c r="A14" s="3">
        <v>33604</v>
      </c>
      <c r="B14" s="11">
        <f t="shared" si="0"/>
        <v>13684434.034299999</v>
      </c>
      <c r="C14" s="8">
        <v>13497541</v>
      </c>
      <c r="D14" s="7"/>
      <c r="E14" s="8">
        <f t="shared" si="1"/>
        <v>186893.03429999948</v>
      </c>
      <c r="F14" s="9">
        <f t="shared" si="2"/>
        <v>1.3846450571996849E-2</v>
      </c>
      <c r="G14" s="9"/>
      <c r="H14" s="8">
        <f t="shared" si="4"/>
        <v>283545.45157860033</v>
      </c>
      <c r="I14" s="8">
        <f t="shared" si="5"/>
        <v>238809</v>
      </c>
      <c r="K14" s="7">
        <f t="shared" si="3"/>
        <v>2.1158705247664944E-2</v>
      </c>
      <c r="L14" s="7">
        <f t="shared" si="6"/>
        <v>1.8011450868755885E-2</v>
      </c>
      <c r="M14" s="7"/>
      <c r="N14" s="4">
        <f>+'Complete Global Data Jun2015'!B16</f>
        <v>13684.4340343</v>
      </c>
    </row>
    <row r="15" spans="1:19" x14ac:dyDescent="0.3">
      <c r="A15" s="3">
        <v>33970</v>
      </c>
      <c r="B15" s="11">
        <f t="shared" si="0"/>
        <v>13967935.427838299</v>
      </c>
      <c r="C15" s="8">
        <v>13730115</v>
      </c>
      <c r="D15" s="7"/>
      <c r="E15" s="8">
        <f t="shared" si="1"/>
        <v>237820.42783829942</v>
      </c>
      <c r="F15" s="9">
        <f t="shared" si="2"/>
        <v>1.7321080547271439E-2</v>
      </c>
      <c r="G15" s="9"/>
      <c r="H15" s="8">
        <f t="shared" si="4"/>
        <v>283501.39353829995</v>
      </c>
      <c r="I15" s="8">
        <f t="shared" si="5"/>
        <v>232574</v>
      </c>
      <c r="K15" s="7">
        <f t="shared" si="3"/>
        <v>2.0717071150162525E-2</v>
      </c>
      <c r="L15" s="7">
        <f t="shared" si="6"/>
        <v>1.7230842269714275E-2</v>
      </c>
      <c r="M15" s="7"/>
      <c r="N15" s="4">
        <f>+'Complete Global Data Jun2015'!B17</f>
        <v>13967.9354278383</v>
      </c>
    </row>
    <row r="16" spans="1:19" x14ac:dyDescent="0.3">
      <c r="A16" s="3">
        <v>34335</v>
      </c>
      <c r="B16" s="11">
        <f t="shared" si="0"/>
        <v>14275382.794184199</v>
      </c>
      <c r="C16" s="8">
        <v>14043757</v>
      </c>
      <c r="D16" s="7"/>
      <c r="E16" s="8">
        <f t="shared" si="1"/>
        <v>231625.7941841986</v>
      </c>
      <c r="F16" s="9">
        <f t="shared" si="2"/>
        <v>1.649315024349951E-2</v>
      </c>
      <c r="G16" s="9"/>
      <c r="H16" s="8">
        <f t="shared" si="4"/>
        <v>307447.36634589918</v>
      </c>
      <c r="I16" s="8">
        <f t="shared" si="5"/>
        <v>313642</v>
      </c>
      <c r="K16" s="7">
        <f t="shared" si="3"/>
        <v>2.2010938404909197E-2</v>
      </c>
      <c r="L16" s="7">
        <f t="shared" si="6"/>
        <v>2.2843362928861133E-2</v>
      </c>
      <c r="M16" s="7"/>
      <c r="N16" s="4">
        <f>+'Complete Global Data Jun2015'!B18</f>
        <v>14275.382794184199</v>
      </c>
    </row>
    <row r="17" spans="1:21" x14ac:dyDescent="0.3">
      <c r="A17" s="3">
        <v>34700</v>
      </c>
      <c r="B17" s="11">
        <f t="shared" si="0"/>
        <v>14577861.0589245</v>
      </c>
      <c r="C17" s="8">
        <v>14335992</v>
      </c>
      <c r="D17" s="7"/>
      <c r="E17" s="8">
        <f t="shared" si="1"/>
        <v>241869.0589244999</v>
      </c>
      <c r="F17" s="9">
        <f t="shared" si="2"/>
        <v>1.6871456047443445E-2</v>
      </c>
      <c r="G17" s="9"/>
      <c r="H17" s="8">
        <f t="shared" si="4"/>
        <v>302478.2647403013</v>
      </c>
      <c r="I17" s="8">
        <f t="shared" si="5"/>
        <v>292235</v>
      </c>
      <c r="K17" s="7">
        <f t="shared" si="3"/>
        <v>2.1188802367074322E-2</v>
      </c>
      <c r="L17" s="7">
        <f t="shared" si="6"/>
        <v>2.080889038453182E-2</v>
      </c>
      <c r="M17" s="7"/>
      <c r="N17" s="4">
        <f>+'Complete Global Data Jun2015'!B19</f>
        <v>14577.8610589245</v>
      </c>
    </row>
    <row r="18" spans="1:21" x14ac:dyDescent="0.3">
      <c r="A18" s="3">
        <v>35065</v>
      </c>
      <c r="B18" s="11">
        <f t="shared" si="0"/>
        <v>14895506.854052601</v>
      </c>
      <c r="C18" s="8">
        <v>14623421</v>
      </c>
      <c r="D18" s="7"/>
      <c r="E18" s="8">
        <f t="shared" si="1"/>
        <v>272085.85405260138</v>
      </c>
      <c r="F18" s="9">
        <f t="shared" si="2"/>
        <v>1.8606169791090643E-2</v>
      </c>
      <c r="G18" s="9"/>
      <c r="H18" s="8">
        <f t="shared" si="4"/>
        <v>317645.79512810148</v>
      </c>
      <c r="I18" s="8">
        <f t="shared" si="5"/>
        <v>287429</v>
      </c>
      <c r="K18" s="7">
        <f t="shared" si="3"/>
        <v>2.178960231848559E-2</v>
      </c>
      <c r="L18" s="7">
        <f t="shared" si="6"/>
        <v>2.0049467103497198E-2</v>
      </c>
      <c r="M18" s="7"/>
      <c r="N18" s="4">
        <f>+'Complete Global Data Jun2015'!B20</f>
        <v>14895.506854052601</v>
      </c>
    </row>
    <row r="19" spans="1:21" x14ac:dyDescent="0.3">
      <c r="A19" s="3">
        <v>35431</v>
      </c>
      <c r="B19" s="11">
        <f t="shared" si="0"/>
        <v>15221298.254099401</v>
      </c>
      <c r="C19" s="8">
        <v>14938314</v>
      </c>
      <c r="D19" s="7"/>
      <c r="E19" s="8">
        <f t="shared" si="1"/>
        <v>282984.25409940071</v>
      </c>
      <c r="F19" s="9">
        <f t="shared" si="2"/>
        <v>1.8943520272729719E-2</v>
      </c>
      <c r="G19" s="9"/>
      <c r="H19" s="8">
        <f t="shared" si="4"/>
        <v>325791.40004679933</v>
      </c>
      <c r="I19" s="8">
        <f t="shared" si="5"/>
        <v>314893</v>
      </c>
      <c r="K19" s="7">
        <f t="shared" si="3"/>
        <v>2.1871790147118153E-2</v>
      </c>
      <c r="L19" s="7">
        <f t="shared" si="6"/>
        <v>2.1533470177737435E-2</v>
      </c>
      <c r="M19" s="7"/>
      <c r="N19" s="4">
        <f>+'Complete Global Data Jun2015'!B21</f>
        <v>15221.2982540994</v>
      </c>
    </row>
    <row r="20" spans="1:21" x14ac:dyDescent="0.3">
      <c r="A20" s="3">
        <v>35796</v>
      </c>
      <c r="B20" s="11">
        <f t="shared" si="0"/>
        <v>15518556.2211252</v>
      </c>
      <c r="C20" s="8">
        <v>15230421</v>
      </c>
      <c r="D20" s="7"/>
      <c r="E20" s="8">
        <f t="shared" si="1"/>
        <v>288135.22112520039</v>
      </c>
      <c r="F20" s="9">
        <f t="shared" si="2"/>
        <v>1.8918401607230795E-2</v>
      </c>
      <c r="G20" s="9"/>
      <c r="H20" s="8">
        <f t="shared" si="4"/>
        <v>297257.96702579968</v>
      </c>
      <c r="I20" s="8">
        <f t="shared" si="5"/>
        <v>292107</v>
      </c>
      <c r="K20" s="7">
        <f t="shared" si="3"/>
        <v>1.9529081032607865E-2</v>
      </c>
      <c r="L20" s="7">
        <f t="shared" si="6"/>
        <v>1.9554214752749211E-2</v>
      </c>
      <c r="M20" s="7"/>
      <c r="N20" s="4">
        <f>+'Complete Global Data Jun2015'!B22</f>
        <v>15518.5562211252</v>
      </c>
    </row>
    <row r="21" spans="1:21" x14ac:dyDescent="0.3">
      <c r="A21" s="3">
        <v>36161</v>
      </c>
      <c r="B21" s="11">
        <f t="shared" si="0"/>
        <v>15798042.765244599</v>
      </c>
      <c r="C21" s="8">
        <v>15580244</v>
      </c>
      <c r="D21" s="7"/>
      <c r="E21" s="8">
        <f t="shared" si="1"/>
        <v>217798.76524459943</v>
      </c>
      <c r="F21" s="9">
        <f t="shared" si="2"/>
        <v>1.397916266552679E-2</v>
      </c>
      <c r="G21" s="9"/>
      <c r="H21" s="8">
        <f t="shared" si="4"/>
        <v>279486.54411939904</v>
      </c>
      <c r="I21" s="8">
        <f t="shared" si="5"/>
        <v>349823</v>
      </c>
      <c r="K21" s="7">
        <f t="shared" si="3"/>
        <v>1.8009829016112811E-2</v>
      </c>
      <c r="L21" s="7">
        <f t="shared" si="6"/>
        <v>2.2968701915725198E-2</v>
      </c>
      <c r="M21" s="7"/>
      <c r="N21" s="4">
        <f>+'Complete Global Data Jun2015'!B23</f>
        <v>15798.0427652446</v>
      </c>
      <c r="P21" s="13" t="s">
        <v>25</v>
      </c>
    </row>
    <row r="22" spans="1:21" x14ac:dyDescent="0.3">
      <c r="A22" s="3">
        <v>36526</v>
      </c>
      <c r="B22" s="11">
        <f t="shared" si="0"/>
        <v>16088978.0564302</v>
      </c>
      <c r="C22" s="8">
        <v>15982824</v>
      </c>
      <c r="D22" s="7"/>
      <c r="E22" s="8">
        <f t="shared" si="1"/>
        <v>106154.05643020011</v>
      </c>
      <c r="F22" s="9">
        <f t="shared" si="2"/>
        <v>6.6417584545885866E-3</v>
      </c>
      <c r="G22" s="9"/>
      <c r="H22" s="8">
        <f t="shared" si="4"/>
        <v>290935.29118560068</v>
      </c>
      <c r="I22" s="8">
        <f t="shared" si="5"/>
        <v>402580</v>
      </c>
      <c r="K22" s="7">
        <f t="shared" si="3"/>
        <v>1.8415907306293278E-2</v>
      </c>
      <c r="L22" s="7">
        <f t="shared" si="6"/>
        <v>2.5839133199711206E-2</v>
      </c>
      <c r="M22" s="7"/>
      <c r="N22" s="4">
        <f>+'Complete Global Data Jun2015'!B24</f>
        <v>16088.9780564302</v>
      </c>
      <c r="P22" s="14" t="s">
        <v>27</v>
      </c>
      <c r="Q22" s="8">
        <v>15982571</v>
      </c>
      <c r="R22" s="8">
        <f t="shared" ref="R22:R35" si="7">+B22-Q22</f>
        <v>106407.05643020011</v>
      </c>
      <c r="S22" s="8">
        <f t="shared" ref="S22:S35" si="8">+C22-Q22</f>
        <v>253</v>
      </c>
    </row>
    <row r="23" spans="1:21" x14ac:dyDescent="0.3">
      <c r="A23" s="3">
        <v>36892</v>
      </c>
      <c r="B23" s="11">
        <f t="shared" si="0"/>
        <v>16399446.867467901</v>
      </c>
      <c r="C23" s="8">
        <v>16305100</v>
      </c>
      <c r="D23" s="7"/>
      <c r="E23" s="8">
        <f t="shared" si="1"/>
        <v>94346.867467900738</v>
      </c>
      <c r="F23" s="9">
        <f t="shared" si="2"/>
        <v>5.7863409281697642E-3</v>
      </c>
      <c r="G23" s="9"/>
      <c r="H23" s="8">
        <f t="shared" si="4"/>
        <v>310468.81103770062</v>
      </c>
      <c r="I23" s="8">
        <f t="shared" si="5"/>
        <v>322276</v>
      </c>
      <c r="K23" s="7">
        <f t="shared" si="3"/>
        <v>1.9296987661290066E-2</v>
      </c>
      <c r="L23" s="7">
        <f t="shared" si="6"/>
        <v>2.0163895942294063E-2</v>
      </c>
      <c r="M23" s="7"/>
      <c r="N23" s="4">
        <f>+'Complete Global Data Jun2015'!B25</f>
        <v>16399.446867467901</v>
      </c>
      <c r="Q23" s="8">
        <v>16356966</v>
      </c>
      <c r="R23" s="8">
        <f t="shared" si="7"/>
        <v>42480.867467900738</v>
      </c>
      <c r="S23" s="8">
        <f t="shared" si="8"/>
        <v>-51866</v>
      </c>
    </row>
    <row r="24" spans="1:21" x14ac:dyDescent="0.3">
      <c r="A24" s="3">
        <v>37257</v>
      </c>
      <c r="B24" s="11">
        <f t="shared" si="0"/>
        <v>16727125.5037427</v>
      </c>
      <c r="C24" s="8">
        <v>16634256</v>
      </c>
      <c r="D24" s="7"/>
      <c r="E24" s="8">
        <f t="shared" si="1"/>
        <v>92869.503742700443</v>
      </c>
      <c r="F24" s="9">
        <f t="shared" si="2"/>
        <v>5.5830272025811922E-3</v>
      </c>
      <c r="G24" s="9"/>
      <c r="H24" s="8">
        <f t="shared" si="4"/>
        <v>327678.6362747997</v>
      </c>
      <c r="I24" s="8">
        <f t="shared" si="5"/>
        <v>329156</v>
      </c>
      <c r="K24" s="7">
        <f t="shared" si="3"/>
        <v>1.9981078564596411E-2</v>
      </c>
      <c r="L24" s="7">
        <f t="shared" si="6"/>
        <v>2.0187303359071596E-2</v>
      </c>
      <c r="M24" s="7"/>
      <c r="N24" s="4">
        <f>+'Complete Global Data Jun2015'!B26</f>
        <v>16727.1255037427</v>
      </c>
      <c r="Q24" s="8">
        <v>16689370</v>
      </c>
      <c r="R24" s="8">
        <f t="shared" si="7"/>
        <v>37755.503742700443</v>
      </c>
      <c r="S24" s="8">
        <f t="shared" si="8"/>
        <v>-55114</v>
      </c>
    </row>
    <row r="25" spans="1:21" x14ac:dyDescent="0.3">
      <c r="A25" s="3">
        <v>37622</v>
      </c>
      <c r="B25" s="11">
        <f t="shared" si="0"/>
        <v>17060846.5355873</v>
      </c>
      <c r="C25" s="8">
        <v>16979706</v>
      </c>
      <c r="D25" s="7"/>
      <c r="E25" s="8">
        <f t="shared" si="1"/>
        <v>81140.535587299615</v>
      </c>
      <c r="F25" s="9">
        <f t="shared" si="2"/>
        <v>4.7786772979048209E-3</v>
      </c>
      <c r="G25" s="9"/>
      <c r="H25" s="8">
        <f t="shared" si="4"/>
        <v>333721.03184459917</v>
      </c>
      <c r="I25" s="8">
        <f t="shared" si="5"/>
        <v>345450</v>
      </c>
      <c r="K25" s="7">
        <f t="shared" si="3"/>
        <v>1.9950889456166854E-2</v>
      </c>
      <c r="L25" s="7">
        <f t="shared" si="6"/>
        <v>2.0767385087737011E-2</v>
      </c>
      <c r="M25" s="7"/>
      <c r="N25" s="4">
        <f>+'Complete Global Data Jun2015'!B27</f>
        <v>17060.846535587301</v>
      </c>
      <c r="Q25" s="8">
        <v>17004085</v>
      </c>
      <c r="R25" s="8">
        <f t="shared" si="7"/>
        <v>56761.535587299615</v>
      </c>
      <c r="S25" s="8">
        <f t="shared" si="8"/>
        <v>-24379</v>
      </c>
    </row>
    <row r="26" spans="1:21" x14ac:dyDescent="0.3">
      <c r="A26" s="3">
        <v>37987</v>
      </c>
      <c r="B26" s="11">
        <f t="shared" si="0"/>
        <v>17468830.748769499</v>
      </c>
      <c r="C26" s="8">
        <v>17374824</v>
      </c>
      <c r="D26" s="7"/>
      <c r="E26" s="8">
        <f t="shared" si="1"/>
        <v>94006.748769499362</v>
      </c>
      <c r="F26" s="9">
        <f t="shared" si="2"/>
        <v>5.4105151666283824E-3</v>
      </c>
      <c r="G26" s="9"/>
      <c r="H26" s="8">
        <f t="shared" si="4"/>
        <v>407984.21318219975</v>
      </c>
      <c r="I26" s="8">
        <f t="shared" si="5"/>
        <v>395118</v>
      </c>
      <c r="K26" s="7">
        <f t="shared" si="3"/>
        <v>2.3913480045153923E-2</v>
      </c>
      <c r="L26" s="7">
        <f t="shared" si="6"/>
        <v>2.3270014215793777E-2</v>
      </c>
      <c r="M26" s="7"/>
      <c r="N26" s="4">
        <f>+'Complete Global Data Jun2015'!B28</f>
        <v>17468.830748769498</v>
      </c>
      <c r="P26" s="13"/>
      <c r="Q26" s="8">
        <v>17415318</v>
      </c>
      <c r="R26" s="8">
        <f t="shared" si="7"/>
        <v>53512.748769499362</v>
      </c>
      <c r="S26" s="8">
        <f t="shared" si="8"/>
        <v>-40494</v>
      </c>
    </row>
    <row r="27" spans="1:21" x14ac:dyDescent="0.3">
      <c r="A27" s="3">
        <v>38353</v>
      </c>
      <c r="B27" s="11">
        <f t="shared" si="0"/>
        <v>17875733.377551101</v>
      </c>
      <c r="C27" s="8">
        <v>17778156</v>
      </c>
      <c r="D27" s="7"/>
      <c r="E27" s="8">
        <f t="shared" si="1"/>
        <v>97577.377551101148</v>
      </c>
      <c r="F27" s="9">
        <f t="shared" si="2"/>
        <v>5.4886107170564191E-3</v>
      </c>
      <c r="G27" s="9"/>
      <c r="H27" s="8">
        <f t="shared" si="4"/>
        <v>406902.62878160179</v>
      </c>
      <c r="I27" s="8">
        <f t="shared" si="5"/>
        <v>403332</v>
      </c>
      <c r="K27" s="7">
        <f t="shared" si="3"/>
        <v>2.3293066069133728E-2</v>
      </c>
      <c r="L27" s="7">
        <f t="shared" si="6"/>
        <v>2.3213587659938417E-2</v>
      </c>
      <c r="M27" s="7"/>
      <c r="N27" s="4">
        <f>+'Complete Global Data Jun2015'!B29</f>
        <v>17875.7333775511</v>
      </c>
      <c r="P27" s="13" t="s">
        <v>28</v>
      </c>
      <c r="Q27" s="8">
        <v>17509827</v>
      </c>
      <c r="R27" s="8">
        <f t="shared" si="7"/>
        <v>365906.37755110115</v>
      </c>
      <c r="S27" s="8">
        <f t="shared" si="8"/>
        <v>268329</v>
      </c>
    </row>
    <row r="28" spans="1:21" x14ac:dyDescent="0.3">
      <c r="A28" s="3">
        <v>38718</v>
      </c>
      <c r="B28" s="11">
        <f t="shared" si="0"/>
        <v>18184081.8580704</v>
      </c>
      <c r="C28" s="8">
        <v>18154475</v>
      </c>
      <c r="D28" s="7"/>
      <c r="E28" s="8">
        <f t="shared" si="1"/>
        <v>29606.858070399612</v>
      </c>
      <c r="F28" s="9">
        <f t="shared" si="2"/>
        <v>1.6308297579743503E-3</v>
      </c>
      <c r="G28" s="9"/>
      <c r="H28" s="8">
        <f t="shared" si="4"/>
        <v>308348.48051929846</v>
      </c>
      <c r="I28" s="8">
        <f t="shared" si="5"/>
        <v>376319</v>
      </c>
      <c r="K28" s="7">
        <f t="shared" si="3"/>
        <v>1.7249556927635412E-2</v>
      </c>
      <c r="L28" s="7">
        <f t="shared" si="6"/>
        <v>2.1167493411577754E-2</v>
      </c>
      <c r="M28" s="7"/>
      <c r="N28" s="4">
        <f>+'Complete Global Data Jun2015'!B30</f>
        <v>18184.0818580704</v>
      </c>
      <c r="Q28" s="8">
        <v>18166990</v>
      </c>
      <c r="R28" s="8">
        <f t="shared" si="7"/>
        <v>17091.858070399612</v>
      </c>
      <c r="S28" s="8">
        <f t="shared" si="8"/>
        <v>-12515</v>
      </c>
    </row>
    <row r="29" spans="1:21" x14ac:dyDescent="0.3">
      <c r="A29" s="3">
        <v>39083</v>
      </c>
      <c r="B29" s="11">
        <f t="shared" si="0"/>
        <v>18385060.896307603</v>
      </c>
      <c r="C29" s="8">
        <v>18446768</v>
      </c>
      <c r="D29" s="7"/>
      <c r="E29" s="8">
        <f t="shared" si="1"/>
        <v>-61707.103692397475</v>
      </c>
      <c r="F29" s="9">
        <f t="shared" si="2"/>
        <v>-3.3451444552453635E-3</v>
      </c>
      <c r="G29" s="9"/>
      <c r="H29" s="8">
        <f t="shared" si="4"/>
        <v>200979.03823720291</v>
      </c>
      <c r="I29" s="8">
        <f t="shared" si="5"/>
        <v>292293</v>
      </c>
      <c r="K29" s="7">
        <f t="shared" si="3"/>
        <v>1.1052471046153256E-2</v>
      </c>
      <c r="L29" s="7">
        <f t="shared" si="6"/>
        <v>1.6100327880591347E-2</v>
      </c>
      <c r="M29" s="7"/>
      <c r="N29" s="4">
        <f>+'Complete Global Data Jun2015'!B31</f>
        <v>18385.060896307601</v>
      </c>
      <c r="Q29" s="8">
        <v>18367842</v>
      </c>
      <c r="R29" s="8">
        <f t="shared" si="7"/>
        <v>17218.896307602525</v>
      </c>
      <c r="S29" s="8">
        <f t="shared" si="8"/>
        <v>78926</v>
      </c>
    </row>
    <row r="30" spans="1:21" x14ac:dyDescent="0.3">
      <c r="A30" s="3">
        <v>39448</v>
      </c>
      <c r="B30" s="11">
        <f t="shared" si="0"/>
        <v>18540761.091040101</v>
      </c>
      <c r="C30" s="8">
        <v>18613905</v>
      </c>
      <c r="D30" s="7"/>
      <c r="E30" s="8">
        <f t="shared" si="1"/>
        <v>-73143.908959899098</v>
      </c>
      <c r="F30" s="9">
        <f t="shared" si="2"/>
        <v>-3.9295305826423377E-3</v>
      </c>
      <c r="G30" s="9"/>
      <c r="H30" s="8">
        <f t="shared" si="4"/>
        <v>155700.19473249838</v>
      </c>
      <c r="I30" s="8">
        <f t="shared" si="5"/>
        <v>167137</v>
      </c>
      <c r="K30" s="7">
        <f t="shared" si="3"/>
        <v>8.4688430248152091E-3</v>
      </c>
      <c r="L30" s="7">
        <f t="shared" si="6"/>
        <v>9.0605031732386987E-3</v>
      </c>
      <c r="M30" s="7"/>
      <c r="N30" s="4">
        <f>+'Complete Global Data Jun2015'!B32</f>
        <v>18540.761091040102</v>
      </c>
      <c r="Q30" s="8">
        <v>18527305</v>
      </c>
      <c r="R30" s="8">
        <f t="shared" si="7"/>
        <v>13456.091040100902</v>
      </c>
      <c r="S30" s="8">
        <f t="shared" si="8"/>
        <v>86600</v>
      </c>
    </row>
    <row r="31" spans="1:21" x14ac:dyDescent="0.3">
      <c r="A31" s="3">
        <v>39814</v>
      </c>
      <c r="B31" s="11">
        <f t="shared" si="0"/>
        <v>18682785.244938098</v>
      </c>
      <c r="C31" s="8">
        <v>18687425</v>
      </c>
      <c r="D31" s="7"/>
      <c r="E31" s="8">
        <f t="shared" si="1"/>
        <v>-4639.7550619021058</v>
      </c>
      <c r="F31" s="9">
        <f t="shared" si="2"/>
        <v>-2.4828220377615118E-4</v>
      </c>
      <c r="G31" s="9"/>
      <c r="H31" s="8">
        <f t="shared" si="4"/>
        <v>142024.15389799699</v>
      </c>
      <c r="I31" s="8">
        <f t="shared" si="5"/>
        <v>73520</v>
      </c>
      <c r="K31" s="7">
        <f t="shared" si="3"/>
        <v>7.6601037681582884E-3</v>
      </c>
      <c r="L31" s="7">
        <f t="shared" si="6"/>
        <v>3.9497354262847395E-3</v>
      </c>
      <c r="M31" s="7"/>
      <c r="N31" s="4">
        <f>+'Complete Global Data Jun2015'!B33</f>
        <v>18682.785244938099</v>
      </c>
      <c r="P31" s="13"/>
      <c r="Q31" s="8">
        <v>18652644</v>
      </c>
      <c r="R31" s="8">
        <f t="shared" si="7"/>
        <v>30141.244938097894</v>
      </c>
      <c r="S31" s="8">
        <f t="shared" si="8"/>
        <v>34781</v>
      </c>
    </row>
    <row r="32" spans="1:21" x14ac:dyDescent="0.3">
      <c r="A32" s="3">
        <v>40179</v>
      </c>
      <c r="B32" s="11">
        <f t="shared" si="0"/>
        <v>18888260.75</v>
      </c>
      <c r="C32" s="8">
        <v>18801332</v>
      </c>
      <c r="D32" s="7"/>
      <c r="E32" s="8">
        <f t="shared" si="1"/>
        <v>86928.75</v>
      </c>
      <c r="F32" s="9">
        <f t="shared" si="2"/>
        <v>4.6235420979747754E-3</v>
      </c>
      <c r="G32" s="9"/>
      <c r="H32" s="8">
        <f t="shared" si="4"/>
        <v>205475.50506190211</v>
      </c>
      <c r="I32" s="8">
        <f t="shared" si="5"/>
        <v>113907</v>
      </c>
      <c r="K32" s="7">
        <f t="shared" si="3"/>
        <v>1.0998119518478733E-2</v>
      </c>
      <c r="L32" s="7">
        <f t="shared" si="6"/>
        <v>6.0953823226046477E-3</v>
      </c>
      <c r="M32" s="7"/>
      <c r="N32" s="4">
        <f>+'Complete Global Data Jun2015'!B34</f>
        <v>18888.260750000001</v>
      </c>
      <c r="P32" s="13"/>
      <c r="Q32" s="8">
        <v>18849890</v>
      </c>
      <c r="R32" s="8">
        <f t="shared" si="7"/>
        <v>38370.75</v>
      </c>
      <c r="S32" s="8">
        <f t="shared" si="8"/>
        <v>-48558</v>
      </c>
      <c r="T32" s="20" t="s">
        <v>29</v>
      </c>
      <c r="U32" s="8">
        <v>18801310</v>
      </c>
    </row>
    <row r="33" spans="1:20" x14ac:dyDescent="0.3">
      <c r="A33" s="3">
        <v>40544</v>
      </c>
      <c r="B33" s="11">
        <f t="shared" si="0"/>
        <v>19138125.526659403</v>
      </c>
      <c r="C33" s="8">
        <v>18905070</v>
      </c>
      <c r="D33" s="7"/>
      <c r="E33" s="8">
        <f t="shared" si="1"/>
        <v>233055.526659403</v>
      </c>
      <c r="F33" s="9">
        <f t="shared" si="2"/>
        <v>1.2327673299247444E-2</v>
      </c>
      <c r="G33" s="9"/>
      <c r="H33" s="8">
        <f t="shared" si="4"/>
        <v>249864.776659403</v>
      </c>
      <c r="I33" s="8">
        <f t="shared" si="5"/>
        <v>103738</v>
      </c>
      <c r="K33" s="7">
        <f t="shared" si="3"/>
        <v>1.3228575143394483E-2</v>
      </c>
      <c r="L33" s="7">
        <f t="shared" si="6"/>
        <v>5.5175877964390718E-3</v>
      </c>
      <c r="M33" s="7"/>
      <c r="N33" s="4">
        <f>+'Complete Global Data Jun2015'!B35</f>
        <v>19138.125526659402</v>
      </c>
      <c r="Q33" s="8">
        <v>19105533</v>
      </c>
      <c r="R33" s="8">
        <f t="shared" si="7"/>
        <v>32592.526659402996</v>
      </c>
      <c r="S33" s="8">
        <f t="shared" si="8"/>
        <v>-200463</v>
      </c>
      <c r="T33" s="8"/>
    </row>
    <row r="34" spans="1:20" x14ac:dyDescent="0.3">
      <c r="A34" s="3">
        <v>40909</v>
      </c>
      <c r="B34" s="11">
        <f t="shared" si="0"/>
        <v>19385501.633453403</v>
      </c>
      <c r="C34" s="21">
        <v>19074434</v>
      </c>
      <c r="D34" s="22"/>
      <c r="E34" s="8">
        <f t="shared" si="1"/>
        <v>311067.63345340267</v>
      </c>
      <c r="F34" s="9">
        <f t="shared" si="2"/>
        <v>1.6308092468348079E-2</v>
      </c>
      <c r="G34" s="9"/>
      <c r="H34" s="8">
        <f t="shared" si="4"/>
        <v>247376.10679399967</v>
      </c>
      <c r="I34" s="8">
        <f t="shared" si="5"/>
        <v>169364</v>
      </c>
      <c r="K34" s="7">
        <f t="shared" si="3"/>
        <v>1.2925827372665344E-2</v>
      </c>
      <c r="L34" s="7">
        <f t="shared" si="6"/>
        <v>8.9586550063025516E-3</v>
      </c>
      <c r="M34" s="7"/>
      <c r="N34" s="4">
        <f>+'Complete Global Data Jun2015'!B36</f>
        <v>19385.501633453401</v>
      </c>
      <c r="Q34" s="8">
        <v>19352021</v>
      </c>
      <c r="R34" s="8">
        <f t="shared" si="7"/>
        <v>33480.633453402668</v>
      </c>
      <c r="S34" s="8">
        <f t="shared" si="8"/>
        <v>-277587</v>
      </c>
      <c r="T34" s="8"/>
    </row>
    <row r="35" spans="1:20" x14ac:dyDescent="0.3">
      <c r="A35" s="3">
        <v>41275</v>
      </c>
      <c r="B35" s="11">
        <f t="shared" si="0"/>
        <v>19639620.0559421</v>
      </c>
      <c r="C35" s="21">
        <v>19259543</v>
      </c>
      <c r="D35" s="22"/>
      <c r="E35" s="8">
        <f t="shared" si="1"/>
        <v>380077.05594209954</v>
      </c>
      <c r="F35" s="9">
        <f t="shared" si="2"/>
        <v>1.9734479470364441E-2</v>
      </c>
      <c r="G35" s="9"/>
      <c r="H35" s="8">
        <f t="shared" si="4"/>
        <v>254118.42248869687</v>
      </c>
      <c r="I35" s="8">
        <f t="shared" si="5"/>
        <v>185109</v>
      </c>
      <c r="K35" s="7">
        <f t="shared" si="3"/>
        <v>1.31086843814332E-2</v>
      </c>
      <c r="L35" s="7">
        <f t="shared" si="6"/>
        <v>9.7045605652046341E-3</v>
      </c>
      <c r="M35" s="7"/>
      <c r="N35" s="4">
        <f>+'Complete Global Data Jun2015'!B37</f>
        <v>19639.620055942101</v>
      </c>
      <c r="Q35" s="8">
        <v>19594467</v>
      </c>
      <c r="R35" s="8">
        <f t="shared" si="7"/>
        <v>45153.055942099541</v>
      </c>
      <c r="S35" s="8">
        <f t="shared" si="8"/>
        <v>-334924</v>
      </c>
      <c r="T35" s="8"/>
    </row>
    <row r="36" spans="1:20" x14ac:dyDescent="0.3">
      <c r="A36" s="3">
        <v>41640</v>
      </c>
      <c r="B36" s="11">
        <f t="shared" si="0"/>
        <v>19929392.635744702</v>
      </c>
      <c r="C36" s="21">
        <v>19507369</v>
      </c>
      <c r="D36" s="22"/>
      <c r="E36" s="8">
        <f t="shared" si="1"/>
        <v>422023.63574470207</v>
      </c>
      <c r="F36" s="9">
        <f t="shared" si="2"/>
        <v>2.1634062273836241E-2</v>
      </c>
      <c r="G36" s="9"/>
      <c r="H36" s="8">
        <f t="shared" si="4"/>
        <v>289772.57980260253</v>
      </c>
      <c r="I36" s="8">
        <f t="shared" si="5"/>
        <v>247826</v>
      </c>
      <c r="K36" s="7">
        <f t="shared" si="3"/>
        <v>1.4754490106081652E-2</v>
      </c>
      <c r="L36" s="7">
        <f t="shared" si="6"/>
        <v>1.2867698885690171E-2</v>
      </c>
      <c r="M36" s="7"/>
      <c r="N36" s="4">
        <f>+'Complete Global Data Jun2015'!B38</f>
        <v>19929.392635744702</v>
      </c>
      <c r="P36" s="13"/>
      <c r="Q36" s="18">
        <v>19905569</v>
      </c>
      <c r="R36" s="8">
        <f t="shared" ref="R36" si="9">+B36-Q36</f>
        <v>23823.635744702071</v>
      </c>
      <c r="S36" s="8">
        <f t="shared" ref="S36" si="10">+C36-Q36</f>
        <v>-398200</v>
      </c>
      <c r="T36" s="18"/>
    </row>
    <row r="37" spans="1:20" x14ac:dyDescent="0.3">
      <c r="A37" s="3">
        <v>42005</v>
      </c>
      <c r="B37" s="12">
        <f t="shared" si="0"/>
        <v>20220997.203213099</v>
      </c>
      <c r="C37" s="21">
        <v>19817596</v>
      </c>
      <c r="D37" s="22"/>
      <c r="E37" s="8">
        <f t="shared" si="1"/>
        <v>403401.20321309939</v>
      </c>
      <c r="F37" s="9">
        <f t="shared" si="2"/>
        <v>2.0355708291414309E-2</v>
      </c>
      <c r="G37" s="9"/>
      <c r="H37" s="8">
        <f t="shared" si="4"/>
        <v>291604.56746839732</v>
      </c>
      <c r="I37" s="8">
        <f t="shared" si="5"/>
        <v>310227</v>
      </c>
      <c r="K37" s="7">
        <f t="shared" si="3"/>
        <v>1.4631884312690246E-2</v>
      </c>
      <c r="L37" s="7">
        <f t="shared" si="6"/>
        <v>1.5903067194761089E-2</v>
      </c>
      <c r="M37" s="7"/>
      <c r="N37" s="5">
        <f>+'Complete Global Data Jun2015'!B39</f>
        <v>20220.997203213101</v>
      </c>
      <c r="P37" s="13"/>
      <c r="Q37" s="8">
        <v>20271272</v>
      </c>
      <c r="R37" s="8">
        <f t="shared" ref="R37" si="11">+B37-Q37</f>
        <v>-50274.79678690061</v>
      </c>
      <c r="S37" s="8">
        <f t="shared" ref="S37" si="12">+C37-Q37</f>
        <v>-453676</v>
      </c>
      <c r="T37" s="8"/>
    </row>
    <row r="38" spans="1:20" x14ac:dyDescent="0.3">
      <c r="A38" s="3">
        <v>42370</v>
      </c>
      <c r="B38" s="12">
        <f t="shared" si="0"/>
        <v>20509577.018241301</v>
      </c>
      <c r="C38" s="21">
        <v>20127723</v>
      </c>
      <c r="D38" s="22"/>
      <c r="E38" s="8">
        <f t="shared" si="1"/>
        <v>381854.01824130118</v>
      </c>
      <c r="F38" s="9">
        <f t="shared" si="2"/>
        <v>1.897154577501392E-2</v>
      </c>
      <c r="G38" s="9"/>
      <c r="H38" s="8">
        <f t="shared" si="4"/>
        <v>288579.81502820179</v>
      </c>
      <c r="I38" s="8">
        <f t="shared" si="5"/>
        <v>310127</v>
      </c>
      <c r="K38" s="7">
        <f t="shared" si="3"/>
        <v>1.4271294938033252E-2</v>
      </c>
      <c r="L38" s="7">
        <f t="shared" si="6"/>
        <v>1.5649072672588638E-2</v>
      </c>
      <c r="M38" s="7"/>
      <c r="N38" s="5">
        <f>+'Complete Global Data Jun2015'!B40</f>
        <v>20509.5770182413</v>
      </c>
    </row>
    <row r="39" spans="1:20" x14ac:dyDescent="0.3">
      <c r="A39" s="3">
        <v>42736</v>
      </c>
      <c r="B39" s="12">
        <f t="shared" si="0"/>
        <v>20801743.420607302</v>
      </c>
      <c r="C39" s="21">
        <v>20434731</v>
      </c>
      <c r="D39" s="22"/>
      <c r="E39" s="8">
        <f t="shared" si="1"/>
        <v>367012.42060730234</v>
      </c>
      <c r="F39" s="9">
        <f t="shared" si="2"/>
        <v>1.7960227644166382E-2</v>
      </c>
      <c r="G39" s="9"/>
      <c r="H39" s="8">
        <f t="shared" si="4"/>
        <v>292166.40236600116</v>
      </c>
      <c r="I39" s="8">
        <f t="shared" si="5"/>
        <v>307008</v>
      </c>
      <c r="K39" s="7">
        <f t="shared" si="3"/>
        <v>1.4245364597531562E-2</v>
      </c>
      <c r="L39" s="7">
        <f t="shared" si="6"/>
        <v>1.5252992104471952E-2</v>
      </c>
      <c r="M39" s="7"/>
      <c r="N39" s="5">
        <f>+'Complete Global Data Jun2015'!B41</f>
        <v>20801.743420607301</v>
      </c>
    </row>
    <row r="40" spans="1:20" x14ac:dyDescent="0.3">
      <c r="A40" s="3">
        <v>43101</v>
      </c>
      <c r="B40" s="12">
        <f t="shared" si="0"/>
        <v>21097166.2787138</v>
      </c>
      <c r="C40" s="21">
        <v>20738328</v>
      </c>
      <c r="D40" s="22"/>
      <c r="E40" s="8">
        <f t="shared" si="1"/>
        <v>358838.27871380001</v>
      </c>
      <c r="F40" s="9">
        <f t="shared" si="2"/>
        <v>1.7303144145169203E-2</v>
      </c>
      <c r="G40" s="9"/>
      <c r="H40" s="8">
        <f t="shared" si="4"/>
        <v>295422.85810649768</v>
      </c>
      <c r="I40" s="8">
        <f t="shared" si="5"/>
        <v>303597</v>
      </c>
      <c r="K40" s="7">
        <f t="shared" si="3"/>
        <v>1.4201831650987318E-2</v>
      </c>
      <c r="L40" s="7">
        <f t="shared" si="6"/>
        <v>1.4856911989690413E-2</v>
      </c>
      <c r="M40" s="7"/>
      <c r="N40" s="5">
        <f>+'Complete Global Data Jun2015'!B42</f>
        <v>21097.166278713801</v>
      </c>
    </row>
    <row r="41" spans="1:20" x14ac:dyDescent="0.3">
      <c r="A41" s="3">
        <v>43466</v>
      </c>
      <c r="B41" s="12">
        <f t="shared" si="0"/>
        <v>21391948.767460901</v>
      </c>
      <c r="C41" s="21">
        <v>21039709</v>
      </c>
      <c r="D41" s="22"/>
      <c r="E41" s="8">
        <f t="shared" si="1"/>
        <v>352239.76746090129</v>
      </c>
      <c r="F41" s="9">
        <f t="shared" si="2"/>
        <v>1.6741665365281433E-2</v>
      </c>
      <c r="G41" s="9"/>
      <c r="H41" s="8">
        <f t="shared" si="4"/>
        <v>294782.48874710128</v>
      </c>
      <c r="I41" s="8">
        <f t="shared" si="5"/>
        <v>301381</v>
      </c>
      <c r="K41" s="7">
        <f t="shared" si="3"/>
        <v>1.3972610579674249E-2</v>
      </c>
      <c r="L41" s="7">
        <f t="shared" si="6"/>
        <v>1.4532560194823851E-2</v>
      </c>
      <c r="M41" s="7"/>
      <c r="N41" s="5">
        <f>+'Complete Global Data Jun2015'!B43</f>
        <v>21391.948767460901</v>
      </c>
      <c r="P41" s="13"/>
    </row>
    <row r="42" spans="1:20" x14ac:dyDescent="0.3">
      <c r="A42" s="3">
        <v>43831</v>
      </c>
      <c r="B42" s="12">
        <f t="shared" si="0"/>
        <v>21685773.5906648</v>
      </c>
      <c r="C42" s="21">
        <v>21337694</v>
      </c>
      <c r="D42" s="22"/>
      <c r="E42" s="8">
        <f t="shared" si="1"/>
        <v>348079.59066480026</v>
      </c>
      <c r="F42" s="9">
        <f t="shared" si="2"/>
        <v>1.6312896354442108E-2</v>
      </c>
      <c r="G42" s="9"/>
      <c r="H42" s="8">
        <f t="shared" si="4"/>
        <v>293824.82320389897</v>
      </c>
      <c r="I42" s="8">
        <f t="shared" si="5"/>
        <v>297985</v>
      </c>
      <c r="K42" s="7">
        <f t="shared" si="3"/>
        <v>1.3735299499727294E-2</v>
      </c>
      <c r="L42" s="7">
        <f t="shared" si="6"/>
        <v>1.4162981056439428E-2</v>
      </c>
      <c r="M42" s="7"/>
      <c r="N42" s="5">
        <f>+'Complete Global Data Jun2015'!B44</f>
        <v>21685.773590664801</v>
      </c>
      <c r="P42" s="13"/>
      <c r="Q42" s="8"/>
      <c r="R42" s="8"/>
      <c r="S42" s="8"/>
    </row>
    <row r="43" spans="1:20" x14ac:dyDescent="0.3">
      <c r="A43" s="3">
        <v>44197</v>
      </c>
      <c r="B43" s="12">
        <f t="shared" si="0"/>
        <v>21979644.702117998</v>
      </c>
      <c r="C43" s="21">
        <v>21625240.529022686</v>
      </c>
      <c r="D43" s="22"/>
      <c r="E43" s="8">
        <f t="shared" si="1"/>
        <v>354404.17309531197</v>
      </c>
      <c r="F43" s="9">
        <f t="shared" si="2"/>
        <v>1.6388449997569943E-2</v>
      </c>
      <c r="G43" s="9"/>
      <c r="H43" s="8">
        <f t="shared" si="4"/>
        <v>293871.1114531979</v>
      </c>
      <c r="I43" s="8">
        <f t="shared" si="5"/>
        <v>287546.52902268618</v>
      </c>
      <c r="K43" s="7">
        <f t="shared" si="3"/>
        <v>1.3551331716370241E-2</v>
      </c>
      <c r="L43" s="7">
        <f t="shared" si="6"/>
        <v>1.3475988971567654E-2</v>
      </c>
      <c r="M43" s="7"/>
      <c r="N43" s="5">
        <f>+'Complete Global Data Jun2015'!B45</f>
        <v>21979.644702117999</v>
      </c>
    </row>
    <row r="44" spans="1:20" x14ac:dyDescent="0.3">
      <c r="A44" s="3">
        <v>44562</v>
      </c>
      <c r="B44" s="12">
        <f t="shared" si="0"/>
        <v>22275004.462918099</v>
      </c>
      <c r="C44" s="21">
        <v>21909093.197714139</v>
      </c>
      <c r="D44" s="22"/>
      <c r="E44" s="8">
        <f t="shared" si="1"/>
        <v>365911.26520396024</v>
      </c>
      <c r="F44" s="9">
        <f t="shared" si="2"/>
        <v>1.6701342310330602E-2</v>
      </c>
      <c r="G44" s="9"/>
      <c r="H44" s="8">
        <f t="shared" si="4"/>
        <v>295359.76080010086</v>
      </c>
      <c r="I44" s="8">
        <f t="shared" si="5"/>
        <v>283852.66869145259</v>
      </c>
      <c r="K44" s="7">
        <f t="shared" si="3"/>
        <v>1.3437876944918825E-2</v>
      </c>
      <c r="L44" s="7">
        <f t="shared" si="6"/>
        <v>1.3125988971567804E-2</v>
      </c>
      <c r="M44" s="7"/>
      <c r="N44" s="5">
        <f>+'Complete Global Data Jun2015'!B46</f>
        <v>22275.004462918099</v>
      </c>
    </row>
    <row r="45" spans="1:20" x14ac:dyDescent="0.3">
      <c r="A45" s="3">
        <v>44927</v>
      </c>
      <c r="B45" s="12">
        <f t="shared" si="0"/>
        <v>22571875.916455001</v>
      </c>
      <c r="C45" s="21">
        <v>22190098.985445067</v>
      </c>
      <c r="D45" s="22"/>
      <c r="E45" s="8">
        <f t="shared" si="1"/>
        <v>381776.93100993335</v>
      </c>
      <c r="F45" s="9">
        <f t="shared" si="2"/>
        <v>1.7204832265973691E-2</v>
      </c>
      <c r="G45" s="9"/>
      <c r="H45" s="8">
        <f t="shared" si="4"/>
        <v>296871.45353690162</v>
      </c>
      <c r="I45" s="8">
        <f t="shared" si="5"/>
        <v>281005.78773092851</v>
      </c>
      <c r="K45" s="7">
        <f t="shared" si="3"/>
        <v>1.3327559778096187E-2</v>
      </c>
      <c r="L45" s="7">
        <f t="shared" si="6"/>
        <v>1.2825988971567615E-2</v>
      </c>
      <c r="M45" s="7"/>
      <c r="N45" s="5">
        <f>+'Complete Global Data Jun2015'!B47</f>
        <v>22571.875916454999</v>
      </c>
    </row>
    <row r="46" spans="1:20" x14ac:dyDescent="0.3">
      <c r="A46" s="3">
        <v>45292</v>
      </c>
      <c r="B46" s="12">
        <f t="shared" si="0"/>
        <v>22870141.151020203</v>
      </c>
      <c r="C46" s="21">
        <v>22469161.425564021</v>
      </c>
      <c r="D46" s="22"/>
      <c r="E46" s="8">
        <f t="shared" si="1"/>
        <v>400979.72545618191</v>
      </c>
      <c r="F46" s="9">
        <f t="shared" si="2"/>
        <v>1.7845780617338658E-2</v>
      </c>
      <c r="G46" s="9"/>
      <c r="H46" s="8">
        <f t="shared" si="4"/>
        <v>298265.23456520215</v>
      </c>
      <c r="I46" s="8">
        <f t="shared" si="5"/>
        <v>279062.44011895359</v>
      </c>
      <c r="K46" s="7">
        <f t="shared" si="3"/>
        <v>1.3214020654249925E-2</v>
      </c>
      <c r="L46" s="7">
        <f t="shared" si="6"/>
        <v>1.2575988971567753E-2</v>
      </c>
      <c r="M46" s="7"/>
      <c r="N46" s="5">
        <f>+'Complete Global Data Jun2015'!B48</f>
        <v>22870.141151020202</v>
      </c>
      <c r="P46" s="13"/>
    </row>
    <row r="47" spans="1:20" x14ac:dyDescent="0.3">
      <c r="A47" s="3">
        <v>45658</v>
      </c>
      <c r="B47" s="12">
        <f t="shared" si="0"/>
        <v>23169697.5723598</v>
      </c>
      <c r="C47" s="21">
        <v>22747248</v>
      </c>
      <c r="D47" s="22"/>
      <c r="E47" s="8">
        <f t="shared" si="1"/>
        <v>422449.57235980034</v>
      </c>
      <c r="F47" s="9">
        <f t="shared" si="2"/>
        <v>1.8571458506092764E-2</v>
      </c>
      <c r="G47" s="9"/>
      <c r="H47" s="8">
        <f t="shared" si="4"/>
        <v>299556.42133959755</v>
      </c>
      <c r="I47" s="8">
        <f t="shared" si="5"/>
        <v>278086.57443597913</v>
      </c>
      <c r="K47" s="7">
        <f t="shared" si="3"/>
        <v>1.3098144841411807E-2</v>
      </c>
      <c r="L47" s="7">
        <f t="shared" si="6"/>
        <v>1.2376366396993799E-2</v>
      </c>
      <c r="M47" s="7"/>
      <c r="N47" s="5">
        <f>+'Complete Global Data Jun2015'!B49</f>
        <v>23169.697572359801</v>
      </c>
      <c r="P47" s="13"/>
      <c r="Q47" s="8"/>
      <c r="R47" s="8"/>
      <c r="S47" s="8"/>
    </row>
    <row r="48" spans="1:20" x14ac:dyDescent="0.3">
      <c r="A48" s="3">
        <v>46023</v>
      </c>
      <c r="B48" s="12">
        <f t="shared" si="0"/>
        <v>23470576.452498898</v>
      </c>
      <c r="C48" s="21">
        <v>23010339.701383796</v>
      </c>
      <c r="D48" s="22"/>
      <c r="E48" s="8">
        <f t="shared" si="1"/>
        <v>460236.75111510232</v>
      </c>
      <c r="F48" s="9">
        <f t="shared" si="2"/>
        <v>2.0001301896791501E-2</v>
      </c>
      <c r="G48" s="9"/>
      <c r="H48" s="8">
        <f t="shared" si="4"/>
        <v>300878.88013909757</v>
      </c>
      <c r="I48" s="8">
        <f t="shared" si="5"/>
        <v>263091.70138379559</v>
      </c>
      <c r="K48" s="7">
        <f t="shared" si="3"/>
        <v>1.2985878611468271E-2</v>
      </c>
      <c r="L48" s="7">
        <f t="shared" si="6"/>
        <v>1.1565869479411184E-2</v>
      </c>
      <c r="M48" s="7"/>
      <c r="N48" s="5">
        <f>+'Complete Global Data Jun2015'!B50</f>
        <v>23470.576452498899</v>
      </c>
    </row>
    <row r="49" spans="1:19" x14ac:dyDescent="0.3">
      <c r="A49" s="3">
        <v>46388</v>
      </c>
      <c r="B49" s="12">
        <f t="shared" si="0"/>
        <v>23772640.755478799</v>
      </c>
      <c r="C49" s="21">
        <v>23268420.668151435</v>
      </c>
      <c r="D49" s="22"/>
      <c r="E49" s="8">
        <f t="shared" si="1"/>
        <v>504220.08732736483</v>
      </c>
      <c r="F49" s="9">
        <f t="shared" si="2"/>
        <v>2.1669716845781117E-2</v>
      </c>
      <c r="G49" s="9"/>
      <c r="H49" s="8">
        <f t="shared" si="4"/>
        <v>302064.30297990143</v>
      </c>
      <c r="I49" s="8">
        <f t="shared" si="5"/>
        <v>258080.96676763892</v>
      </c>
      <c r="K49" s="7">
        <f t="shared" si="3"/>
        <v>1.286991410676408E-2</v>
      </c>
      <c r="L49" s="7">
        <f t="shared" si="6"/>
        <v>1.1215869479411333E-2</v>
      </c>
      <c r="M49" s="7"/>
      <c r="N49" s="5">
        <f>+'Complete Global Data Jun2015'!B51</f>
        <v>23772.640755478798</v>
      </c>
    </row>
    <row r="50" spans="1:19" x14ac:dyDescent="0.3">
      <c r="A50" s="3">
        <v>46753</v>
      </c>
      <c r="B50" s="12">
        <f t="shared" si="0"/>
        <v>24075870.615580503</v>
      </c>
      <c r="C50" s="21">
        <v>23522415.711157009</v>
      </c>
      <c r="D50" s="22"/>
      <c r="E50" s="8">
        <f t="shared" si="1"/>
        <v>553454.90442349389</v>
      </c>
      <c r="F50" s="9">
        <f t="shared" si="2"/>
        <v>2.3528829318367306E-2</v>
      </c>
      <c r="G50" s="9"/>
      <c r="H50" s="8">
        <f t="shared" si="4"/>
        <v>303229.86010170355</v>
      </c>
      <c r="I50" s="8">
        <f t="shared" si="5"/>
        <v>253995.04300557449</v>
      </c>
      <c r="K50" s="7">
        <f t="shared" si="3"/>
        <v>1.2755413385524772E-2</v>
      </c>
      <c r="L50" s="7">
        <f t="shared" si="6"/>
        <v>1.0915869479411144E-2</v>
      </c>
      <c r="M50" s="7"/>
      <c r="N50" s="5">
        <f>+'Complete Global Data Jun2015'!B52</f>
        <v>24075.870615580501</v>
      </c>
    </row>
    <row r="51" spans="1:19" x14ac:dyDescent="0.3">
      <c r="A51" s="3">
        <v>47119</v>
      </c>
      <c r="B51" s="12">
        <f t="shared" si="0"/>
        <v>24378748.8007701</v>
      </c>
      <c r="C51" s="21">
        <v>23773302.726972662</v>
      </c>
      <c r="D51" s="22"/>
      <c r="E51" s="8">
        <f t="shared" si="1"/>
        <v>605446.07379743829</v>
      </c>
      <c r="F51" s="9">
        <f t="shared" si="2"/>
        <v>2.5467478404273658E-2</v>
      </c>
      <c r="G51" s="9"/>
      <c r="H51" s="8">
        <f t="shared" si="4"/>
        <v>302878.18518959731</v>
      </c>
      <c r="I51" s="8">
        <f t="shared" si="5"/>
        <v>250887.01581565291</v>
      </c>
      <c r="K51" s="7">
        <f t="shared" si="3"/>
        <v>1.25801550450928E-2</v>
      </c>
      <c r="L51" s="7">
        <f t="shared" si="6"/>
        <v>1.0665869479411283E-2</v>
      </c>
      <c r="M51" s="7"/>
      <c r="N51" s="5">
        <f>+'Complete Global Data Jun2015'!B53</f>
        <v>24378.748800770099</v>
      </c>
      <c r="P51" s="13"/>
    </row>
    <row r="52" spans="1:19" x14ac:dyDescent="0.3">
      <c r="A52" s="3">
        <v>47484</v>
      </c>
      <c r="B52" s="12">
        <f t="shared" si="0"/>
        <v>24680873.3704766</v>
      </c>
      <c r="C52" s="21">
        <v>24022120</v>
      </c>
      <c r="D52" s="22"/>
      <c r="E52" s="8">
        <f t="shared" si="1"/>
        <v>658753.37047659978</v>
      </c>
      <c r="F52" s="9">
        <f t="shared" si="2"/>
        <v>2.7422782438710547E-2</v>
      </c>
      <c r="G52" s="9"/>
      <c r="H52" s="8">
        <f t="shared" si="4"/>
        <v>302124.56970649958</v>
      </c>
      <c r="I52" s="8">
        <f t="shared" si="5"/>
        <v>248817.27302733809</v>
      </c>
      <c r="K52" s="7">
        <f t="shared" si="3"/>
        <v>1.2392948144121174E-2</v>
      </c>
      <c r="L52" s="7">
        <f t="shared" si="6"/>
        <v>1.0466247617544333E-2</v>
      </c>
      <c r="M52" s="7"/>
      <c r="N52" s="5">
        <f>+'Complete Global Data Jun2015'!B54</f>
        <v>24680.873370476598</v>
      </c>
      <c r="P52" s="13"/>
      <c r="Q52" s="8"/>
      <c r="R52" s="8"/>
      <c r="S52" s="8"/>
    </row>
    <row r="53" spans="1:19" x14ac:dyDescent="0.3">
      <c r="A53" s="1" t="s">
        <v>1</v>
      </c>
      <c r="C53" s="23"/>
      <c r="D53" s="22"/>
      <c r="K53" s="7"/>
      <c r="L53" s="7"/>
      <c r="M53" s="7"/>
    </row>
    <row r="54" spans="1:19" x14ac:dyDescent="0.3">
      <c r="A54" t="s">
        <v>34</v>
      </c>
      <c r="B54" s="19">
        <f>(B22/B12)^(1/10)-1</f>
        <v>2.0991746991416926E-2</v>
      </c>
      <c r="C54" s="19">
        <f>(C22/C12)^(1/10)-1</f>
        <v>2.1358949532701121E-2</v>
      </c>
    </row>
    <row r="55" spans="1:19" x14ac:dyDescent="0.3">
      <c r="A55" s="13" t="s">
        <v>36</v>
      </c>
      <c r="B55" s="19">
        <f>(B32/B22)^(1/10)-1</f>
        <v>1.6169957323660222E-2</v>
      </c>
      <c r="C55" s="19">
        <f>(C32/C22)^(1/10)-1</f>
        <v>1.6373914238198672E-2</v>
      </c>
    </row>
    <row r="56" spans="1:19" x14ac:dyDescent="0.3">
      <c r="A56" t="s">
        <v>33</v>
      </c>
      <c r="B56" s="19">
        <f>(B36/B32)^(1/4)-1</f>
        <v>1.3504131666972397E-2</v>
      </c>
      <c r="C56" s="19">
        <f>(C36/C32)^(1/4)-1</f>
        <v>9.2587427232111441E-3</v>
      </c>
    </row>
    <row r="57" spans="1:19" x14ac:dyDescent="0.3">
      <c r="A57" t="s">
        <v>38</v>
      </c>
      <c r="B57" s="19">
        <f>(B32/B12)^(1/20)-1</f>
        <v>1.8577998961335052E-2</v>
      </c>
      <c r="C57" s="19">
        <f>(C32/C12)^(1/20)-1</f>
        <v>1.8863383078794538E-2</v>
      </c>
    </row>
    <row r="58" spans="1:19" x14ac:dyDescent="0.3">
      <c r="A58" t="s">
        <v>37</v>
      </c>
      <c r="B58" s="19">
        <f>(B36/B12)^(1/24)-1</f>
        <v>1.7730593871290612E-2</v>
      </c>
      <c r="C58" s="19">
        <f>(C36/C12)^(1/24)-1</f>
        <v>1.7256285637309521E-2</v>
      </c>
    </row>
    <row r="59" spans="1:19" x14ac:dyDescent="0.3">
      <c r="A59" s="13" t="s">
        <v>35</v>
      </c>
      <c r="B59" s="19">
        <f>(B36/B22)^(1/14)-1</f>
        <v>1.5407578151972912E-2</v>
      </c>
      <c r="C59" s="19">
        <f>(C36/C22)^(1/14)-1</f>
        <v>1.4335905000545157E-2</v>
      </c>
    </row>
    <row r="60" spans="1:19" x14ac:dyDescent="0.3">
      <c r="A60" t="s">
        <v>39</v>
      </c>
      <c r="B60" s="19">
        <f>(B41/B36)^(1/5)-1</f>
        <v>1.4264575082086672E-2</v>
      </c>
      <c r="C60" s="19">
        <f>(C41/C36)^(1/5)-1</f>
        <v>1.5238797272218552E-2</v>
      </c>
    </row>
    <row r="61" spans="1:19" x14ac:dyDescent="0.3">
      <c r="A61" t="s">
        <v>40</v>
      </c>
      <c r="B61" s="19">
        <f>(B46/B36)^(1/10)-1</f>
        <v>1.3858807220614944E-2</v>
      </c>
      <c r="C61" s="19">
        <f>(C46/C36)^(1/10)-1</f>
        <v>1.4235520984940964E-2</v>
      </c>
    </row>
  </sheetData>
  <mergeCells count="3">
    <mergeCell ref="H9:I9"/>
    <mergeCell ref="E9:F9"/>
    <mergeCell ref="K9:L9"/>
  </mergeCells>
  <printOptions gridLines="1"/>
  <pageMargins left="0.7" right="0.45" top="0.1" bottom="0.25" header="0.3" footer="0.1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="90" zoomScaleNormal="90" workbookViewId="0">
      <selection activeCell="Q6" sqref="Q6"/>
    </sheetView>
  </sheetViews>
  <sheetFormatPr defaultColWidth="9.109375" defaultRowHeight="14.4" x14ac:dyDescent="0.3"/>
  <cols>
    <col min="1" max="1" width="12.6640625" customWidth="1"/>
  </cols>
  <sheetData>
    <row r="1" spans="1:1" s="27" customFormat="1" x14ac:dyDescent="0.3">
      <c r="A1" s="27" t="s">
        <v>43</v>
      </c>
    </row>
    <row r="2" spans="1:1" s="27" customFormat="1" x14ac:dyDescent="0.3">
      <c r="A2" s="27" t="s">
        <v>42</v>
      </c>
    </row>
    <row r="3" spans="1:1" s="27" customFormat="1" x14ac:dyDescent="0.3"/>
  </sheetData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zoomScale="90" zoomScaleNormal="90" workbookViewId="0">
      <pane xSplit="1" ySplit="12" topLeftCell="B13" activePane="bottomRight" state="frozen"/>
      <selection activeCell="B2" sqref="B2"/>
      <selection pane="topRight" activeCell="B2" sqref="B2"/>
      <selection pane="bottomLeft" activeCell="B2" sqref="B2"/>
      <selection pane="bottomRight" activeCell="A2" sqref="A2"/>
    </sheetView>
  </sheetViews>
  <sheetFormatPr defaultColWidth="9.109375" defaultRowHeight="14.4" x14ac:dyDescent="0.3"/>
  <cols>
    <col min="1" max="1" width="17.88671875" customWidth="1"/>
    <col min="2" max="2" width="14.6640625" customWidth="1"/>
    <col min="3" max="4" width="14.109375" customWidth="1"/>
    <col min="5" max="5" width="12.33203125" customWidth="1"/>
    <col min="6" max="6" width="10.44140625" customWidth="1"/>
    <col min="7" max="9" width="14.109375" customWidth="1"/>
  </cols>
  <sheetData>
    <row r="1" spans="1:10" s="27" customFormat="1" x14ac:dyDescent="0.3">
      <c r="A1" s="27" t="s">
        <v>44</v>
      </c>
    </row>
    <row r="2" spans="1:10" s="27" customFormat="1" x14ac:dyDescent="0.3">
      <c r="A2" s="27" t="s">
        <v>42</v>
      </c>
    </row>
    <row r="3" spans="1:10" s="27" customFormat="1" x14ac:dyDescent="0.3"/>
    <row r="6" spans="1:10" x14ac:dyDescent="0.3">
      <c r="A6" t="s">
        <v>0</v>
      </c>
    </row>
    <row r="7" spans="1:10" x14ac:dyDescent="0.3">
      <c r="A7" t="s">
        <v>31</v>
      </c>
    </row>
    <row r="9" spans="1:10" x14ac:dyDescent="0.3">
      <c r="A9" t="s">
        <v>2</v>
      </c>
      <c r="B9" s="1"/>
    </row>
    <row r="10" spans="1:10" x14ac:dyDescent="0.3">
      <c r="A10" s="2" t="s">
        <v>3</v>
      </c>
      <c r="B10" s="15" t="s">
        <v>4</v>
      </c>
      <c r="C10" s="15" t="s">
        <v>4</v>
      </c>
      <c r="D10" s="15" t="s">
        <v>4</v>
      </c>
      <c r="E10" s="15" t="s">
        <v>4</v>
      </c>
      <c r="F10" s="15" t="s">
        <v>4</v>
      </c>
      <c r="G10" s="15" t="s">
        <v>4</v>
      </c>
      <c r="H10" s="15" t="s">
        <v>4</v>
      </c>
      <c r="I10" s="15" t="s">
        <v>4</v>
      </c>
      <c r="J10" s="1" t="s">
        <v>1</v>
      </c>
    </row>
    <row r="11" spans="1:10" ht="43.2" x14ac:dyDescent="0.3">
      <c r="A11" s="2" t="s">
        <v>5</v>
      </c>
      <c r="B11" s="15" t="s">
        <v>10</v>
      </c>
      <c r="C11" s="15" t="s">
        <v>13</v>
      </c>
      <c r="D11" s="15" t="s">
        <v>11</v>
      </c>
      <c r="E11" s="15" t="s">
        <v>6</v>
      </c>
      <c r="F11" s="15" t="s">
        <v>7</v>
      </c>
      <c r="G11" s="15" t="s">
        <v>8</v>
      </c>
      <c r="H11" s="15" t="s">
        <v>12</v>
      </c>
      <c r="I11" s="15" t="s">
        <v>9</v>
      </c>
    </row>
    <row r="12" spans="1:10" ht="28.8" x14ac:dyDescent="0.3">
      <c r="A12" s="2" t="s">
        <v>14</v>
      </c>
      <c r="B12" s="15" t="s">
        <v>15</v>
      </c>
      <c r="C12" s="15" t="s">
        <v>15</v>
      </c>
      <c r="D12" s="15" t="s">
        <v>15</v>
      </c>
      <c r="E12" s="15" t="s">
        <v>15</v>
      </c>
      <c r="F12" s="15" t="s">
        <v>15</v>
      </c>
      <c r="G12" s="15" t="s">
        <v>15</v>
      </c>
      <c r="H12" s="15" t="s">
        <v>16</v>
      </c>
      <c r="I12" s="15" t="s">
        <v>15</v>
      </c>
    </row>
    <row r="13" spans="1:10" x14ac:dyDescent="0.3">
      <c r="A13" s="3">
        <v>32509</v>
      </c>
      <c r="B13" s="4">
        <v>12690.310755678</v>
      </c>
      <c r="C13" s="4">
        <v>5024.3222539062499</v>
      </c>
      <c r="D13" s="4">
        <v>302.94222488995098</v>
      </c>
      <c r="E13" s="4">
        <v>193.13099936511799</v>
      </c>
      <c r="F13" s="4">
        <v>133.043591703175</v>
      </c>
      <c r="G13" s="4"/>
      <c r="H13" s="4">
        <v>2.52577214533187</v>
      </c>
      <c r="I13" s="4"/>
      <c r="J13" s="4"/>
    </row>
    <row r="14" spans="1:10" x14ac:dyDescent="0.3">
      <c r="A14" s="3">
        <v>32874</v>
      </c>
      <c r="B14" s="4">
        <v>13070.919614651701</v>
      </c>
      <c r="C14" s="4">
        <v>5147.6272499999995</v>
      </c>
      <c r="D14" s="4">
        <v>301.891084673482</v>
      </c>
      <c r="E14" s="4">
        <v>199.33899975339401</v>
      </c>
      <c r="F14" s="4">
        <v>134.73812825981901</v>
      </c>
      <c r="G14" s="4"/>
      <c r="H14" s="4">
        <v>2.5391929282796699</v>
      </c>
      <c r="I14" s="4"/>
      <c r="J14" s="4"/>
    </row>
    <row r="15" spans="1:10" x14ac:dyDescent="0.3">
      <c r="A15" s="3">
        <v>33239</v>
      </c>
      <c r="B15" s="4">
        <v>13400.8885827214</v>
      </c>
      <c r="C15" s="4">
        <v>5283.6112499999999</v>
      </c>
      <c r="D15" s="4">
        <v>251.88267939731301</v>
      </c>
      <c r="E15" s="4">
        <v>194.00100061945199</v>
      </c>
      <c r="F15" s="4">
        <v>136.91786083993</v>
      </c>
      <c r="G15" s="4"/>
      <c r="H15" s="4">
        <v>2.5363187429871301</v>
      </c>
      <c r="I15" s="4"/>
      <c r="J15" s="4"/>
    </row>
    <row r="16" spans="1:10" x14ac:dyDescent="0.3">
      <c r="A16" s="3">
        <v>33604</v>
      </c>
      <c r="B16" s="4">
        <v>13684.4340343</v>
      </c>
      <c r="C16" s="4">
        <v>5400.4518720703099</v>
      </c>
      <c r="D16" s="4">
        <v>227.51408031383701</v>
      </c>
      <c r="E16" s="4">
        <v>191.712999384157</v>
      </c>
      <c r="F16" s="4">
        <v>140.49800431703801</v>
      </c>
      <c r="G16" s="4"/>
      <c r="H16" s="4">
        <v>2.5339337742143102</v>
      </c>
      <c r="I16" s="4"/>
      <c r="J16" s="4"/>
    </row>
    <row r="17" spans="1:10" x14ac:dyDescent="0.3">
      <c r="A17" s="3">
        <v>33970</v>
      </c>
      <c r="B17" s="4">
        <v>13967.9354278383</v>
      </c>
      <c r="C17" s="4">
        <v>5479.6803671875005</v>
      </c>
      <c r="D17" s="4">
        <v>248.67800041878101</v>
      </c>
      <c r="E17" s="4">
        <v>192.536999396715</v>
      </c>
      <c r="F17" s="4">
        <v>146.94122199975101</v>
      </c>
      <c r="G17" s="4"/>
      <c r="H17" s="4">
        <v>2.5490263097836201</v>
      </c>
      <c r="I17" s="4"/>
      <c r="J17" s="4"/>
    </row>
    <row r="18" spans="1:10" x14ac:dyDescent="0.3">
      <c r="A18" s="3">
        <v>34335</v>
      </c>
      <c r="B18" s="4">
        <v>14275.382794184199</v>
      </c>
      <c r="C18" s="4">
        <v>5580.1473466796897</v>
      </c>
      <c r="D18" s="4">
        <v>263.444566245484</v>
      </c>
      <c r="E18" s="4">
        <v>190.653998841412</v>
      </c>
      <c r="F18" s="4">
        <v>148.66183190007601</v>
      </c>
      <c r="G18" s="4"/>
      <c r="H18" s="4">
        <v>2.5582445121169299</v>
      </c>
      <c r="I18" s="4"/>
      <c r="J18" s="4"/>
    </row>
    <row r="19" spans="1:10" x14ac:dyDescent="0.3">
      <c r="A19" s="3">
        <v>34700</v>
      </c>
      <c r="B19" s="4">
        <v>14577.8610589245</v>
      </c>
      <c r="C19" s="4">
        <v>5716.4354999999996</v>
      </c>
      <c r="D19" s="4">
        <v>271.82086680737302</v>
      </c>
      <c r="E19" s="4">
        <v>188.722999174172</v>
      </c>
      <c r="F19" s="4">
        <v>153.658763360385</v>
      </c>
      <c r="G19" s="4"/>
      <c r="H19" s="4">
        <v>2.5501825532447699</v>
      </c>
      <c r="I19" s="4"/>
      <c r="J19" s="4"/>
    </row>
    <row r="20" spans="1:10" x14ac:dyDescent="0.3">
      <c r="A20" s="3">
        <v>35065</v>
      </c>
      <c r="B20" s="4">
        <v>14895.506854052601</v>
      </c>
      <c r="C20" s="4">
        <v>5860.9071494140599</v>
      </c>
      <c r="D20" s="4">
        <v>288.49405999488602</v>
      </c>
      <c r="E20" s="4">
        <v>189.39200068049001</v>
      </c>
      <c r="F20" s="4">
        <v>153.74750650961701</v>
      </c>
      <c r="G20" s="4"/>
      <c r="H20" s="4">
        <v>2.5415145010484501</v>
      </c>
      <c r="I20" s="4"/>
      <c r="J20" s="4"/>
    </row>
    <row r="21" spans="1:10" x14ac:dyDescent="0.3">
      <c r="A21" s="3">
        <v>35431</v>
      </c>
      <c r="B21" s="4">
        <v>15221.2982540994</v>
      </c>
      <c r="C21" s="4">
        <v>5999.23250097656</v>
      </c>
      <c r="D21" s="4">
        <v>279.26551589245503</v>
      </c>
      <c r="E21" s="4">
        <v>192.38300002006099</v>
      </c>
      <c r="F21" s="4">
        <v>154.86125567917401</v>
      </c>
      <c r="G21" s="4"/>
      <c r="H21" s="4">
        <v>2.5372192196394399</v>
      </c>
      <c r="I21" s="4"/>
      <c r="J21" s="4"/>
    </row>
    <row r="22" spans="1:10" x14ac:dyDescent="0.3">
      <c r="A22" s="3">
        <v>35796</v>
      </c>
      <c r="B22" s="4">
        <v>15518.5562211252</v>
      </c>
      <c r="C22" s="4">
        <v>6137.03540722656</v>
      </c>
      <c r="D22" s="4">
        <v>249.300208166245</v>
      </c>
      <c r="E22" s="4">
        <v>195.63700087371299</v>
      </c>
      <c r="F22" s="4">
        <v>158.239613797674</v>
      </c>
      <c r="G22" s="4"/>
      <c r="H22" s="4">
        <v>2.5286869657975499</v>
      </c>
      <c r="I22" s="4"/>
      <c r="J22" s="4"/>
    </row>
    <row r="23" spans="1:10" x14ac:dyDescent="0.3">
      <c r="A23" s="3">
        <v>36161</v>
      </c>
      <c r="B23" s="4">
        <v>15798.0427652446</v>
      </c>
      <c r="C23" s="4">
        <v>6264.2565000000004</v>
      </c>
      <c r="D23" s="4">
        <v>251.87692629290601</v>
      </c>
      <c r="E23" s="4">
        <v>197.02273439028599</v>
      </c>
      <c r="F23" s="4">
        <v>163.106276658958</v>
      </c>
      <c r="G23" s="4"/>
      <c r="H23" s="4">
        <v>2.5219395199804202</v>
      </c>
      <c r="I23" s="4"/>
      <c r="J23" s="4"/>
    </row>
    <row r="24" spans="1:10" x14ac:dyDescent="0.3">
      <c r="A24" s="3">
        <v>36526</v>
      </c>
      <c r="B24" s="4">
        <v>16088.9780564302</v>
      </c>
      <c r="C24" s="4">
        <v>6403.6915234375001</v>
      </c>
      <c r="D24" s="4">
        <v>255.24864965160401</v>
      </c>
      <c r="E24" s="4">
        <v>204.35815332959899</v>
      </c>
      <c r="F24" s="4">
        <v>166.292772598612</v>
      </c>
      <c r="G24" s="4"/>
      <c r="H24" s="4">
        <v>2.5124953317192</v>
      </c>
      <c r="I24" s="4"/>
      <c r="J24" s="4"/>
    </row>
    <row r="25" spans="1:10" x14ac:dyDescent="0.3">
      <c r="A25" s="3">
        <v>36892</v>
      </c>
      <c r="B25" s="4">
        <v>16399.446867467901</v>
      </c>
      <c r="C25" s="4">
        <v>6574.2868749999998</v>
      </c>
      <c r="D25" s="4">
        <v>282.89339171532498</v>
      </c>
      <c r="E25" s="4">
        <v>205.048</v>
      </c>
      <c r="F25" s="4">
        <v>167.11099999999999</v>
      </c>
      <c r="G25" s="4">
        <v>106.43174999999999</v>
      </c>
      <c r="H25" s="4">
        <v>2.4945160779634201</v>
      </c>
      <c r="I25" s="4">
        <v>176.27775</v>
      </c>
      <c r="J25" s="4"/>
    </row>
    <row r="26" spans="1:10" x14ac:dyDescent="0.3">
      <c r="A26" s="3">
        <v>37257</v>
      </c>
      <c r="B26" s="4">
        <v>16727.1255037427</v>
      </c>
      <c r="C26" s="4">
        <v>6749.1752500000002</v>
      </c>
      <c r="D26" s="4">
        <v>284.60899334377802</v>
      </c>
      <c r="E26" s="4">
        <v>206.769375</v>
      </c>
      <c r="F26" s="4">
        <v>167.71787499999999</v>
      </c>
      <c r="G26" s="4">
        <v>88.663250000000005</v>
      </c>
      <c r="H26" s="4">
        <v>2.4784316774945201</v>
      </c>
      <c r="I26" s="4">
        <v>165.225875</v>
      </c>
      <c r="J26" s="4"/>
    </row>
    <row r="27" spans="1:10" x14ac:dyDescent="0.3">
      <c r="A27" s="3">
        <v>37622</v>
      </c>
      <c r="B27" s="4">
        <v>17060.846535587301</v>
      </c>
      <c r="C27" s="4">
        <v>6928.4605000000001</v>
      </c>
      <c r="D27" s="4">
        <v>319.75805103247302</v>
      </c>
      <c r="E27" s="4">
        <v>212.10724999999999</v>
      </c>
      <c r="F27" s="4">
        <v>169.38475</v>
      </c>
      <c r="G27" s="4">
        <v>86.716125000000005</v>
      </c>
      <c r="H27" s="4">
        <v>2.4624491263595201</v>
      </c>
      <c r="I27" s="4">
        <v>231.75562500000001</v>
      </c>
      <c r="J27" s="4"/>
    </row>
    <row r="28" spans="1:10" x14ac:dyDescent="0.3">
      <c r="A28" s="3">
        <v>37987</v>
      </c>
      <c r="B28" s="4">
        <v>17468.830748769498</v>
      </c>
      <c r="C28" s="4">
        <v>7112.2502500000001</v>
      </c>
      <c r="D28" s="4">
        <v>371.722295866276</v>
      </c>
      <c r="E28" s="4">
        <v>217.64362499999999</v>
      </c>
      <c r="F28" s="4">
        <v>170.45224999999999</v>
      </c>
      <c r="G28" s="4">
        <v>86.19</v>
      </c>
      <c r="H28" s="4">
        <v>2.45617115409252</v>
      </c>
      <c r="I28" s="4">
        <v>280.24962499999998</v>
      </c>
      <c r="J28" s="4"/>
    </row>
    <row r="29" spans="1:10" x14ac:dyDescent="0.3">
      <c r="A29" s="3">
        <v>38353</v>
      </c>
      <c r="B29" s="4">
        <v>17875.7333775511</v>
      </c>
      <c r="C29" s="4">
        <v>7284.033375</v>
      </c>
      <c r="D29" s="4">
        <v>315.03644962002602</v>
      </c>
      <c r="E29" s="4">
        <v>229.320875</v>
      </c>
      <c r="F29" s="4">
        <v>167.96324999999999</v>
      </c>
      <c r="G29" s="4">
        <v>89.557749999999999</v>
      </c>
      <c r="H29" s="4">
        <v>2.4540915065793198</v>
      </c>
      <c r="I29" s="4">
        <v>223.79175000000001</v>
      </c>
      <c r="J29" s="4"/>
    </row>
    <row r="30" spans="1:10" x14ac:dyDescent="0.3">
      <c r="A30" s="3">
        <v>38718</v>
      </c>
      <c r="B30" s="4">
        <v>18184.0818580704</v>
      </c>
      <c r="C30" s="4">
        <v>7377.9207412109399</v>
      </c>
      <c r="D30" s="4">
        <v>193.22607089917301</v>
      </c>
      <c r="E30" s="4">
        <v>238.11125000000001</v>
      </c>
      <c r="F30" s="4">
        <v>167.97825</v>
      </c>
      <c r="G30" s="4">
        <v>90.618375</v>
      </c>
      <c r="H30" s="4">
        <v>2.4646542821729298</v>
      </c>
      <c r="I30" s="4">
        <v>91.423625000000001</v>
      </c>
      <c r="J30" s="4"/>
    </row>
    <row r="31" spans="1:10" x14ac:dyDescent="0.3">
      <c r="A31" s="3">
        <v>39083</v>
      </c>
      <c r="B31" s="4">
        <v>18385.060896307601</v>
      </c>
      <c r="C31" s="4">
        <v>7405.7606298828096</v>
      </c>
      <c r="D31" s="4">
        <v>117.66537254776399</v>
      </c>
      <c r="E31" s="4">
        <v>236.99775</v>
      </c>
      <c r="F31" s="4">
        <v>174.40187499999999</v>
      </c>
      <c r="G31" s="4">
        <v>80.189250000000001</v>
      </c>
      <c r="H31" s="4">
        <v>2.48253223517733</v>
      </c>
      <c r="I31" s="4">
        <v>10.17075</v>
      </c>
      <c r="J31" s="4"/>
    </row>
    <row r="32" spans="1:10" x14ac:dyDescent="0.3">
      <c r="A32" s="3">
        <v>39448</v>
      </c>
      <c r="B32" s="4">
        <v>18540.761091040102</v>
      </c>
      <c r="C32" s="4">
        <v>7409.4967500000002</v>
      </c>
      <c r="D32" s="4">
        <v>84.168166229644399</v>
      </c>
      <c r="E32" s="4">
        <v>234.27549908569301</v>
      </c>
      <c r="F32" s="4">
        <v>175.97599667602501</v>
      </c>
      <c r="G32" s="4">
        <v>82.496875000000003</v>
      </c>
      <c r="H32" s="4">
        <v>2.50230180273289</v>
      </c>
      <c r="I32" s="4">
        <v>-32.794499999999999</v>
      </c>
      <c r="J32" s="4"/>
    </row>
    <row r="33" spans="1:10" x14ac:dyDescent="0.3">
      <c r="A33" s="3">
        <v>39814</v>
      </c>
      <c r="B33" s="4">
        <v>18682.785244938099</v>
      </c>
      <c r="C33" s="4">
        <v>7394.4752500000004</v>
      </c>
      <c r="D33" s="4">
        <v>108.153370670483</v>
      </c>
      <c r="E33" s="4">
        <v>229.19921219360401</v>
      </c>
      <c r="F33" s="4">
        <v>173.25811524414101</v>
      </c>
      <c r="G33" s="4">
        <v>91.338851562499997</v>
      </c>
      <c r="H33" s="4">
        <v>2.5265842764901301</v>
      </c>
      <c r="I33" s="4">
        <v>2.5957265624999999</v>
      </c>
      <c r="J33" s="4"/>
    </row>
    <row r="34" spans="1:10" x14ac:dyDescent="0.3">
      <c r="A34" s="3">
        <v>40179</v>
      </c>
      <c r="B34" s="4">
        <v>18888.260750000001</v>
      </c>
      <c r="C34" s="4">
        <v>7442.2830000000004</v>
      </c>
      <c r="D34" s="4">
        <v>182.911721666668</v>
      </c>
      <c r="E34" s="4">
        <v>214.60874250000001</v>
      </c>
      <c r="F34" s="4">
        <v>171.42379750000001</v>
      </c>
      <c r="G34" s="4">
        <v>103.5113203125</v>
      </c>
      <c r="H34" s="4">
        <v>2.5379591786047802</v>
      </c>
      <c r="I34" s="4">
        <v>74.043695312500006</v>
      </c>
      <c r="J34" s="4"/>
    </row>
    <row r="35" spans="1:10" x14ac:dyDescent="0.3">
      <c r="A35" s="3">
        <v>40544</v>
      </c>
      <c r="B35" s="4">
        <v>19138.125526659402</v>
      </c>
      <c r="C35" s="4">
        <v>7515.7569999999996</v>
      </c>
      <c r="D35" s="4">
        <v>210.07468196814699</v>
      </c>
      <c r="E35" s="4">
        <v>213.82612499999999</v>
      </c>
      <c r="F35" s="4">
        <v>172.78</v>
      </c>
      <c r="G35" s="4">
        <v>108.069625</v>
      </c>
      <c r="H35" s="4">
        <v>2.5463966475612101</v>
      </c>
      <c r="I35" s="4">
        <v>101.384</v>
      </c>
      <c r="J35" s="4"/>
    </row>
    <row r="36" spans="1:10" x14ac:dyDescent="0.3">
      <c r="A36" s="3">
        <v>40909</v>
      </c>
      <c r="B36" s="4">
        <v>19385.501633453401</v>
      </c>
      <c r="C36" s="4">
        <v>7591.5182500000001</v>
      </c>
      <c r="D36" s="4">
        <v>212.33655488264</v>
      </c>
      <c r="E36" s="4">
        <v>213.426625</v>
      </c>
      <c r="F36" s="4">
        <v>179.54537500000001</v>
      </c>
      <c r="G36" s="4">
        <v>110.81874999999999</v>
      </c>
      <c r="H36" s="4">
        <v>2.5535673943564299</v>
      </c>
      <c r="I36" s="4">
        <v>91.5</v>
      </c>
      <c r="J36" s="4"/>
    </row>
    <row r="37" spans="1:10" x14ac:dyDescent="0.3">
      <c r="A37" s="3">
        <v>41275</v>
      </c>
      <c r="B37" s="4">
        <v>19639.620055942101</v>
      </c>
      <c r="C37" s="4">
        <v>7617.0635125529398</v>
      </c>
      <c r="D37" s="4">
        <v>240.329496562316</v>
      </c>
      <c r="E37" s="4">
        <v>213.9365</v>
      </c>
      <c r="F37" s="4">
        <v>185.404</v>
      </c>
      <c r="G37" s="4">
        <v>112.48</v>
      </c>
      <c r="H37" s="4">
        <v>2.5783623112151202</v>
      </c>
      <c r="I37" s="4">
        <v>117.1765</v>
      </c>
      <c r="J37" s="4"/>
    </row>
    <row r="38" spans="1:10" x14ac:dyDescent="0.3">
      <c r="A38" s="3">
        <v>41640</v>
      </c>
      <c r="B38" s="4">
        <v>19929.392635744702</v>
      </c>
      <c r="C38" s="5">
        <v>7692.9161234165304</v>
      </c>
      <c r="D38" s="4">
        <v>265.09380408115697</v>
      </c>
      <c r="E38" s="4">
        <v>216.00305006149799</v>
      </c>
      <c r="F38" s="4">
        <v>188.88189758423201</v>
      </c>
      <c r="G38" s="4">
        <v>111.84754214285699</v>
      </c>
      <c r="H38" s="5">
        <v>2.5906142952189599</v>
      </c>
      <c r="I38" s="4">
        <v>149.64974739285699</v>
      </c>
      <c r="J38" s="4"/>
    </row>
    <row r="39" spans="1:10" x14ac:dyDescent="0.3">
      <c r="A39" s="3">
        <v>42005</v>
      </c>
      <c r="B39" s="5">
        <v>20220.997203213101</v>
      </c>
      <c r="C39" s="5">
        <v>7823.5660606702004</v>
      </c>
      <c r="D39" s="5">
        <v>253.23059044933299</v>
      </c>
      <c r="E39" s="5">
        <v>226.824012467876</v>
      </c>
      <c r="F39" s="5">
        <v>188.92997547297699</v>
      </c>
      <c r="G39" s="5">
        <v>110.07725285714299</v>
      </c>
      <c r="H39" s="5">
        <v>2.5846431370530398</v>
      </c>
      <c r="I39" s="5">
        <v>141.05998435714301</v>
      </c>
      <c r="J39" s="4"/>
    </row>
    <row r="40" spans="1:10" x14ac:dyDescent="0.3">
      <c r="A40" s="3">
        <v>42370</v>
      </c>
      <c r="B40" s="5">
        <v>20509.5770182413</v>
      </c>
      <c r="C40" s="5">
        <v>7971.5800076804499</v>
      </c>
      <c r="D40" s="5">
        <v>244.35424900000001</v>
      </c>
      <c r="E40" s="5">
        <v>234.66283518117001</v>
      </c>
      <c r="F40" s="5">
        <v>190.37150578498699</v>
      </c>
      <c r="G40" s="5">
        <v>109.143128</v>
      </c>
      <c r="H40" s="5">
        <v>2.57285521741575</v>
      </c>
      <c r="I40" s="5">
        <v>133.73871299999999</v>
      </c>
      <c r="J40" s="4"/>
    </row>
    <row r="41" spans="1:10" x14ac:dyDescent="0.3">
      <c r="A41" s="3">
        <v>42736</v>
      </c>
      <c r="B41" s="5">
        <v>20801.743420607301</v>
      </c>
      <c r="C41" s="5">
        <v>8121.7506479676204</v>
      </c>
      <c r="D41" s="5">
        <v>242.58294900000001</v>
      </c>
      <c r="E41" s="5">
        <v>243.16679690295999</v>
      </c>
      <c r="F41" s="5">
        <v>191.73078350924001</v>
      </c>
      <c r="G41" s="5">
        <v>109.57007900000001</v>
      </c>
      <c r="H41" s="5">
        <v>2.5612547740678302</v>
      </c>
      <c r="I41" s="5">
        <v>133.14484100000001</v>
      </c>
      <c r="J41" s="4"/>
    </row>
    <row r="42" spans="1:10" x14ac:dyDescent="0.3">
      <c r="A42" s="3">
        <v>43101</v>
      </c>
      <c r="B42" s="5">
        <v>21097.166278713801</v>
      </c>
      <c r="C42" s="5">
        <v>8273.7188990538907</v>
      </c>
      <c r="D42" s="5">
        <v>240.00003599999999</v>
      </c>
      <c r="E42" s="5">
        <v>248.85319379645301</v>
      </c>
      <c r="F42" s="5">
        <v>193.1329378481</v>
      </c>
      <c r="G42" s="5">
        <v>109.635351</v>
      </c>
      <c r="H42" s="5">
        <v>2.5499189980423802</v>
      </c>
      <c r="I42" s="5">
        <v>130.55717200000001</v>
      </c>
      <c r="J42" s="4"/>
    </row>
    <row r="43" spans="1:10" x14ac:dyDescent="0.3">
      <c r="A43" s="3">
        <v>43466</v>
      </c>
      <c r="B43" s="5">
        <v>21391.948767460901</v>
      </c>
      <c r="C43" s="5">
        <v>8430.7352596436904</v>
      </c>
      <c r="D43" s="5">
        <v>237.30345500000001</v>
      </c>
      <c r="E43" s="5">
        <v>251.568022664084</v>
      </c>
      <c r="F43" s="5">
        <v>194.61020853946701</v>
      </c>
      <c r="G43" s="5">
        <v>109.23983</v>
      </c>
      <c r="H43" s="5">
        <v>2.5373968836321801</v>
      </c>
      <c r="I43" s="5">
        <v>128.063625</v>
      </c>
      <c r="J43" s="4"/>
    </row>
    <row r="44" spans="1:10" x14ac:dyDescent="0.3">
      <c r="A44" s="3">
        <v>43831</v>
      </c>
      <c r="B44" s="5">
        <v>21685.773590664801</v>
      </c>
      <c r="C44" s="5">
        <v>8594.9799991972704</v>
      </c>
      <c r="D44" s="5">
        <v>235.76103599999999</v>
      </c>
      <c r="E44" s="5">
        <v>253.983110260719</v>
      </c>
      <c r="F44" s="5">
        <v>196.18673322172799</v>
      </c>
      <c r="G44" s="5">
        <v>108.816299</v>
      </c>
      <c r="H44" s="5">
        <v>2.52309493138051</v>
      </c>
      <c r="I44" s="5">
        <v>126.944737</v>
      </c>
      <c r="J44" s="4"/>
    </row>
    <row r="45" spans="1:10" x14ac:dyDescent="0.3">
      <c r="A45" s="3">
        <v>44197</v>
      </c>
      <c r="B45" s="5">
        <v>21979.644702117999</v>
      </c>
      <c r="C45" s="5">
        <v>8750.8349229709802</v>
      </c>
      <c r="D45" s="5">
        <v>235.90784149999999</v>
      </c>
      <c r="E45" s="5">
        <v>256.32920534487602</v>
      </c>
      <c r="F45" s="5">
        <v>197.883246819036</v>
      </c>
      <c r="G45" s="5">
        <v>108.760879</v>
      </c>
      <c r="H45" s="5">
        <v>2.5117334229110502</v>
      </c>
      <c r="I45" s="5">
        <v>127.1469625</v>
      </c>
      <c r="J45" s="4"/>
    </row>
    <row r="46" spans="1:10" x14ac:dyDescent="0.3">
      <c r="A46" s="3">
        <v>44562</v>
      </c>
      <c r="B46" s="5">
        <v>22275.004462918099</v>
      </c>
      <c r="C46" s="5">
        <v>8901.5708851609706</v>
      </c>
      <c r="D46" s="5">
        <v>237.01942790000001</v>
      </c>
      <c r="E46" s="5">
        <v>258.63017416021</v>
      </c>
      <c r="F46" s="5">
        <v>199.70433094750899</v>
      </c>
      <c r="G46" s="5">
        <v>108.86883899999999</v>
      </c>
      <c r="H46" s="5">
        <v>2.5023802886550501</v>
      </c>
      <c r="I46" s="5">
        <v>128.1505889</v>
      </c>
      <c r="J46" s="4"/>
    </row>
    <row r="47" spans="1:10" x14ac:dyDescent="0.3">
      <c r="A47" s="3">
        <v>44927</v>
      </c>
      <c r="B47" s="5">
        <v>22571.875916454999</v>
      </c>
      <c r="C47" s="5">
        <v>9052.7928744713408</v>
      </c>
      <c r="D47" s="5">
        <v>238.1310143</v>
      </c>
      <c r="E47" s="5">
        <v>260.89494883913</v>
      </c>
      <c r="F47" s="5">
        <v>201.61355976367</v>
      </c>
      <c r="G47" s="5">
        <v>108.976799</v>
      </c>
      <c r="H47" s="5">
        <v>2.49337208159139</v>
      </c>
      <c r="I47" s="5">
        <v>129.1542153</v>
      </c>
      <c r="J47" s="4"/>
    </row>
    <row r="48" spans="1:10" x14ac:dyDescent="0.3">
      <c r="A48" s="3">
        <v>45292</v>
      </c>
      <c r="B48" s="5">
        <v>22870.141151020202</v>
      </c>
      <c r="C48" s="5">
        <v>9201.0024902202895</v>
      </c>
      <c r="D48" s="5">
        <v>239.2426007</v>
      </c>
      <c r="E48" s="5">
        <v>263.12542305441599</v>
      </c>
      <c r="F48" s="5">
        <v>203.60599232130099</v>
      </c>
      <c r="G48" s="5">
        <v>109.08475900000001</v>
      </c>
      <c r="H48" s="5">
        <v>2.4856228408088001</v>
      </c>
      <c r="I48" s="5">
        <v>130.15784170000001</v>
      </c>
      <c r="J48" s="4"/>
    </row>
    <row r="49" spans="1:10" x14ac:dyDescent="0.3">
      <c r="A49" s="3">
        <v>45658</v>
      </c>
      <c r="B49" s="5">
        <v>23169.697572359801</v>
      </c>
      <c r="C49" s="5">
        <v>9344.6600726289507</v>
      </c>
      <c r="D49" s="5">
        <v>240.35418709999999</v>
      </c>
      <c r="E49" s="5">
        <v>265.375449407264</v>
      </c>
      <c r="F49" s="5">
        <v>205.67706737841399</v>
      </c>
      <c r="G49" s="5">
        <v>109.192719</v>
      </c>
      <c r="H49" s="5">
        <v>2.4794662934622198</v>
      </c>
      <c r="I49" s="5">
        <v>131.16146810000001</v>
      </c>
      <c r="J49" s="4"/>
    </row>
    <row r="50" spans="1:10" x14ac:dyDescent="0.3">
      <c r="A50" s="3">
        <v>46023</v>
      </c>
      <c r="B50" s="5">
        <v>23470.576452498899</v>
      </c>
      <c r="C50" s="5">
        <v>9489.7090905495406</v>
      </c>
      <c r="D50" s="5">
        <v>240.62139099999999</v>
      </c>
      <c r="E50" s="5">
        <v>268.50609630452698</v>
      </c>
      <c r="F50" s="5">
        <v>207.79148750408601</v>
      </c>
      <c r="G50" s="5">
        <v>108.927853</v>
      </c>
      <c r="H50" s="5">
        <v>2.4732736998161302</v>
      </c>
      <c r="I50" s="5">
        <v>131.69353799999999</v>
      </c>
      <c r="J50" s="4"/>
    </row>
    <row r="51" spans="1:10" x14ac:dyDescent="0.3">
      <c r="A51" s="3">
        <v>46388</v>
      </c>
      <c r="B51" s="5">
        <v>23772.640755478798</v>
      </c>
      <c r="C51" s="5">
        <v>9634.5825062669592</v>
      </c>
      <c r="D51" s="5">
        <v>240.45292699999999</v>
      </c>
      <c r="E51" s="5">
        <v>271.94934479169001</v>
      </c>
      <c r="F51" s="5">
        <v>209.92587883419199</v>
      </c>
      <c r="G51" s="5">
        <v>108.52811800000001</v>
      </c>
      <c r="H51" s="5">
        <v>2.4674354954706699</v>
      </c>
      <c r="I51" s="5">
        <v>131.92480900000001</v>
      </c>
      <c r="J51" s="4"/>
    </row>
    <row r="52" spans="1:10" x14ac:dyDescent="0.3">
      <c r="A52" s="3">
        <v>46753</v>
      </c>
      <c r="B52" s="5">
        <v>24075.870615580501</v>
      </c>
      <c r="C52" s="5">
        <v>9781.9559130232392</v>
      </c>
      <c r="D52" s="5">
        <v>240.08630700000001</v>
      </c>
      <c r="E52" s="5">
        <v>275.42339205138802</v>
      </c>
      <c r="F52" s="5">
        <v>212.06497686914699</v>
      </c>
      <c r="G52" s="5">
        <v>108.02318099999999</v>
      </c>
      <c r="H52" s="5">
        <v>2.4612609388267699</v>
      </c>
      <c r="I52" s="5">
        <v>132.06312600000001</v>
      </c>
      <c r="J52" s="4"/>
    </row>
    <row r="53" spans="1:10" x14ac:dyDescent="0.3">
      <c r="A53" s="3">
        <v>47119</v>
      </c>
      <c r="B53" s="5">
        <v>24378.748800770099</v>
      </c>
      <c r="C53" s="5">
        <v>9929.1696097737495</v>
      </c>
      <c r="D53" s="5">
        <v>239.84075300000001</v>
      </c>
      <c r="E53" s="5">
        <v>278.92820282140298</v>
      </c>
      <c r="F53" s="5">
        <v>216.22377265538699</v>
      </c>
      <c r="G53" s="5">
        <v>107.56759099999999</v>
      </c>
      <c r="H53" s="5">
        <v>2.4552725664467601</v>
      </c>
      <c r="I53" s="5">
        <v>132.27316200000001</v>
      </c>
      <c r="J53" s="4"/>
    </row>
    <row r="54" spans="1:10" x14ac:dyDescent="0.3">
      <c r="A54" s="3">
        <v>47484</v>
      </c>
      <c r="B54" s="5">
        <v>24680.873370476598</v>
      </c>
      <c r="C54" s="5">
        <v>10072.622081080601</v>
      </c>
      <c r="D54" s="5">
        <v>239.85106300000001</v>
      </c>
      <c r="E54" s="5">
        <v>282.46433097359301</v>
      </c>
      <c r="F54" s="5">
        <v>220.38066982216401</v>
      </c>
      <c r="G54" s="5">
        <v>107.454668</v>
      </c>
      <c r="H54" s="5">
        <v>2.45029757374438</v>
      </c>
      <c r="I54" s="5">
        <v>132.39639500000001</v>
      </c>
      <c r="J54" s="4"/>
    </row>
    <row r="55" spans="1:10" x14ac:dyDescent="0.3">
      <c r="A55" s="1" t="s">
        <v>1</v>
      </c>
    </row>
  </sheetData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Graphs</vt:lpstr>
      <vt:lpstr>Complete Global Data Jun2015</vt:lpstr>
      <vt:lpstr>Data!Print_Area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2016-05-12T15:10:37Z</dcterms:created>
  <dcterms:modified xsi:type="dcterms:W3CDTF">2016-05-12T16:16:12Z</dcterms:modified>
</cp:coreProperties>
</file>