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52" windowWidth="19416" windowHeight="7368" tabRatio="882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8" i="13" l="1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2" i="7"/>
  <c r="F52" i="7"/>
  <c r="G50" i="7"/>
  <c r="F50" i="7"/>
  <c r="G49" i="7"/>
  <c r="F49" i="7"/>
  <c r="G48" i="7"/>
  <c r="F48" i="7"/>
  <c r="G47" i="7"/>
  <c r="F47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2" i="3"/>
  <c r="I72" i="3"/>
  <c r="F72" i="3"/>
  <c r="E72" i="3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0" i="3"/>
  <c r="I60" i="3"/>
  <c r="F60" i="3"/>
  <c r="E60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6" i="3"/>
  <c r="I46" i="3"/>
  <c r="F46" i="3"/>
  <c r="E46" i="3"/>
  <c r="J45" i="3"/>
  <c r="I45" i="3"/>
  <c r="F45" i="3"/>
  <c r="E45" i="3"/>
  <c r="J42" i="3"/>
  <c r="I42" i="3"/>
  <c r="F42" i="3"/>
  <c r="E42" i="3"/>
  <c r="J39" i="3"/>
  <c r="I39" i="3"/>
  <c r="F39" i="3"/>
  <c r="E39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2" i="3"/>
  <c r="I32" i="3"/>
  <c r="F32" i="3"/>
  <c r="E32" i="3"/>
  <c r="J31" i="3"/>
  <c r="I31" i="3"/>
  <c r="F31" i="3"/>
  <c r="E31" i="3"/>
  <c r="J30" i="3"/>
  <c r="I30" i="3"/>
  <c r="F30" i="3"/>
  <c r="E30" i="3"/>
  <c r="J29" i="3"/>
  <c r="I29" i="3"/>
  <c r="F29" i="3"/>
  <c r="E29" i="3"/>
  <c r="J26" i="3"/>
  <c r="I26" i="3"/>
  <c r="F26" i="3"/>
  <c r="E26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<sst xmlns="http://schemas.openxmlformats.org/spreadsheetml/2006/main" count="620" uniqueCount="198">
  <si>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</si>
  <si>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</si>
  <si>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</si>
  <si>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</si>
  <si>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</si>
  <si>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</si>
  <si>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</si>
  <si>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</si>
  <si>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</si>
  <si>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</si>
  <si>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</si>
  <si>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</si>
  <si>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</si>
  <si>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</si>
  <si>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Cedar Bay – Rail Coal Cars Lease per Docket No. 150075-EI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</si>
  <si>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</si>
  <si>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</si>
  <si>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</si>
  <si>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</si>
  <si>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</si>
  <si>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</si>
  <si>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</si>
  <si>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</si>
  <si>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</si>
  <si>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</si>
  <si>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</si>
  <si>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</si>
  <si>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</si>
  <si>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</si>
  <si>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</si>
  <si>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</si>
  <si>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</si>
  <si>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</si>
  <si>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</si>
  <si>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</si>
  <si>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</si>
  <si>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</si>
  <si>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</si>
  <si>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</si>
  <si>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</si>
  <si>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</si>
  <si>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</si>
  <si>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</si>
  <si>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</si>
  <si>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</si>
  <si>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</si>
  <si>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</si>
  <si>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</si>
  <si>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</si>
  <si>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</si>
  <si>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</si>
  <si>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</si>
  <si>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</si>
  <si>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</si>
  <si>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</si>
  <si>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</si>
  <si>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October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</si>
  <si>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</si>
  <si>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</si>
  <si>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</si>
  <si>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</si>
  <si>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</si>
  <si>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</si>
  <si>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</si>
  <si>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</si>
  <si>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</si>
  <si>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</si>
  <si>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</si>
  <si>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</si>
  <si>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</si>
  <si>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</si>
  <si>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</si>
  <si>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</si>
  <si>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</si>
  <si>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</si>
  <si>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</si>
  <si>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</si>
  <si>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</si>
  <si>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</si>
  <si>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</si>
  <si>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</si>
  <si>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</si>
  <si>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</si>
  <si>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26 / Line 29)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</si>
  <si>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</si>
  <si>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</si>
  <si>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</si>
  <si>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</si>
  <si>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</si>
  <si>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</si>
  <si>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</si>
  <si>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23)</t>
  </si>
  <si>
    <t>Adj. Total Fuel Costs &amp; Net Power Transactions - Excluding 100% Retail Items</t>
  </si>
  <si>
    <t>Jurisdictional Sales % of Total kWh Sales (P1, Line 30)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</si>
  <si>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</si>
  <si>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</si>
  <si>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25)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</si>
  <si>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</si>
  <si>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</si>
  <si>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</si>
  <si>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</si>
  <si>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7 through 12)</t>
  </si>
  <si>
    <t>Interest Provision</t>
  </si>
  <si>
    <t>Beginning True-up Amount (Lns 9+10)</t>
  </si>
  <si>
    <t>Ending True-up Amount Before Interest (Lns 7+9+10+11+12)</t>
  </si>
  <si>
    <t xml:space="preserve">Total of Beginning &amp; Ending True-up Amount </t>
  </si>
  <si>
    <t>Average True-up Amount (50% of Line 18)</t>
  </si>
  <si>
    <t>Interest Rate - First Day Reporting Business Month</t>
  </si>
  <si>
    <t>Interest Rate - First Day Subsequent Business Month</t>
  </si>
  <si>
    <t>Total (Lines 20+21)</t>
  </si>
  <si>
    <t>Average Interest Rate (50% of Line 23)</t>
  </si>
  <si>
    <t>Monthly Average Interest Rate (Line 23/12)</t>
  </si>
  <si>
    <t>Interest Provision (Line 19 x Line 24)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</si>
  <si>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</si>
  <si>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</si>
  <si>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1.00185</t>
    </r>
  </si>
  <si>
    <t>NOTE: Amounts may not agree to the General Ledger due to rounding.</t>
  </si>
  <si>
    <t>                  FOR THE MONTH OF:  October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</si>
  <si>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</si>
  <si>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</si>
  <si>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</si>
  <si>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</si>
  <si>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</si>
  <si>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</si>
  <si>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</si>
  <si>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</si>
  <si>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</si>
  <si>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</si>
  <si>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</si>
  <si>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</si>
  <si>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</si>
  <si>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</si>
  <si>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</si>
  <si>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</si>
  <si>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</si>
  <si>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</si>
  <si>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</si>
  <si>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</si>
  <si>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</si>
  <si>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</si>
  <si>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</si>
  <si>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</si>
  <si>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</si>
  <si>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Florida Municipal Power Agency OS</t>
  </si>
  <si>
    <t>Homestead, City Of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</si>
  <si>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</si>
  <si>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</si>
  <si>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</si>
  <si>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</si>
  <si>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</si>
  <si>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</si>
  <si>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</si>
  <si>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</si>
  <si>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</si>
  <si>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</si>
  <si>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PJM Interconnection, L.L.C. OS</t>
  </si>
  <si>
    <t>Midcontinent Independent System Operator, Inc. OS</t>
  </si>
  <si>
    <t>Mercuria Energy America Inc. OS</t>
  </si>
  <si>
    <t>Total OS/AF</t>
  </si>
  <si>
    <t>FCBBS</t>
  </si>
  <si>
    <t>Orlando Utilities Commission FCBBS</t>
  </si>
  <si>
    <t>Reedy Creek Improvement District FCBBS</t>
  </si>
  <si>
    <t>Duke Energy Florida, LLC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</si>
  <si>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</si>
  <si>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</si>
  <si>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</si>
  <si>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</si>
  <si>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</si>
  <si>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</si>
  <si>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</si>
  <si>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</si>
  <si>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</si>
  <si>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</si>
  <si>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</si>
  <si>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</si>
  <si>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</si>
  <si>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</si>
  <si>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</si>
  <si>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</si>
  <si>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</si>
  <si>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October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</si>
  <si>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</si>
  <si>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</si>
  <si>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</si>
  <si>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</si>
  <si>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</si>
  <si>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</si>
  <si>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</si>
  <si>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</si>
  <si>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Duke Energy Florida, LLC OS</t>
  </si>
  <si>
    <t>Transaction Cost (cents/KWH)</t>
  </si>
  <si>
    <t>Cost if Generated (cents/KWH)</t>
  </si>
  <si>
    <t>STAFF 000811</t>
  </si>
  <si>
    <t>FPL RC-16</t>
  </si>
  <si>
    <t>STAFF 000812</t>
  </si>
  <si>
    <t>STAFF 000813</t>
  </si>
  <si>
    <t>STAFF 000814</t>
  </si>
  <si>
    <t>STAFF 000815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</si>
</sst>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&quot;$&quot;#,##0\ ;\(&quot;$&quot;#,##0\)"/>
    <numFmt numFmtId="177" formatCode="General_)"/>
    <numFmt numFmtId="178" formatCode="0.000000"/>
  </numFmts>
  <fonts count="46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0"/>
      <color rgb="FFFA7D0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color rgb="FF3F3F76"/>
      <name val="Arial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0"/>
      <color rgb="FFFA7D00"/>
      <name val="Arial"/>
      <family val="2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0"/>
      <name val="Helv"/>
    </font>
    <font>
      <sz val="10"/>
      <name val="Arial MT"/>
    </font>
    <font>
      <sz val="10"/>
      <name val="Courier"/>
      <family val="3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9"/>
      <color indexed="4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7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11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9">
    <xf numFmtId="0" fontId="0" fillId="0" borderId="0"/>
    <xf numFmtId="0" fontId="1" fillId="2" borderId="0"/>
    <xf numFmtId="44" fontId="394" fillId="2" borderId="0" applyFont="0" applyFill="0" applyBorder="0" applyAlignment="0" applyProtection="0"/>
    <xf numFmtId="44" fontId="1" fillId="2" borderId="0" applyFont="0" applyFill="0" applyBorder="0" applyAlignment="0" applyProtection="0"/>
    <xf numFmtId="43" fontId="1" fillId="2" borderId="0" applyFont="0" applyFill="0" applyBorder="0" applyAlignment="0" applyProtection="0"/>
    <xf numFmtId="0" fontId="394" fillId="2" borderId="0"/>
    <xf numFmtId="0" fontId="394" fillId="2" borderId="0"/>
    <xf numFmtId="0" fontId="395" fillId="34" borderId="0" applyNumberFormat="0" applyBorder="0" applyAlignment="0" applyProtection="0"/>
    <xf numFmtId="0" fontId="396" fillId="35" borderId="0" applyNumberFormat="0" applyBorder="0" applyAlignment="0" applyProtection="0"/>
    <xf numFmtId="0" fontId="397" fillId="11" borderId="0" applyNumberFormat="0" applyBorder="0" applyAlignment="0" applyProtection="0"/>
    <xf numFmtId="0" fontId="395" fillId="36" borderId="0" applyNumberFormat="0" applyBorder="0" applyAlignment="0" applyProtection="0"/>
    <xf numFmtId="0" fontId="396" fillId="37" borderId="0" applyNumberFormat="0" applyBorder="0" applyAlignment="0" applyProtection="0"/>
    <xf numFmtId="0" fontId="397" fillId="15" borderId="0" applyNumberFormat="0" applyBorder="0" applyAlignment="0" applyProtection="0"/>
    <xf numFmtId="0" fontId="395" fillId="38" borderId="0" applyNumberFormat="0" applyBorder="0" applyAlignment="0" applyProtection="0"/>
    <xf numFmtId="0" fontId="396" fillId="39" borderId="0" applyNumberFormat="0" applyBorder="0" applyAlignment="0" applyProtection="0"/>
    <xf numFmtId="0" fontId="397" fillId="19" borderId="0" applyNumberFormat="0" applyBorder="0" applyAlignment="0" applyProtection="0"/>
    <xf numFmtId="0" fontId="395" fillId="40" borderId="0" applyNumberFormat="0" applyBorder="0" applyAlignment="0" applyProtection="0"/>
    <xf numFmtId="0" fontId="396" fillId="41" borderId="0" applyNumberFormat="0" applyBorder="0" applyAlignment="0" applyProtection="0"/>
    <xf numFmtId="0" fontId="397" fillId="23" borderId="0" applyNumberFormat="0" applyBorder="0" applyAlignment="0" applyProtection="0"/>
    <xf numFmtId="0" fontId="395" fillId="42" borderId="0" applyNumberFormat="0" applyBorder="0" applyAlignment="0" applyProtection="0"/>
    <xf numFmtId="0" fontId="396" fillId="43" borderId="0" applyNumberFormat="0" applyBorder="0" applyAlignment="0" applyProtection="0"/>
    <xf numFmtId="0" fontId="397" fillId="27" borderId="0" applyNumberFormat="0" applyBorder="0" applyAlignment="0" applyProtection="0"/>
    <xf numFmtId="0" fontId="395" fillId="44" borderId="0" applyNumberFormat="0" applyBorder="0" applyAlignment="0" applyProtection="0"/>
    <xf numFmtId="0" fontId="396" fillId="36" borderId="0" applyNumberFormat="0" applyBorder="0" applyAlignment="0" applyProtection="0"/>
    <xf numFmtId="0" fontId="397" fillId="31" borderId="0" applyNumberFormat="0" applyBorder="0" applyAlignment="0" applyProtection="0"/>
    <xf numFmtId="0" fontId="395" fillId="43" borderId="0" applyNumberFormat="0" applyBorder="0" applyAlignment="0" applyProtection="0"/>
    <xf numFmtId="0" fontId="396" fillId="45" borderId="0" applyNumberFormat="0" applyBorder="0" applyAlignment="0" applyProtection="0"/>
    <xf numFmtId="0" fontId="397" fillId="12" borderId="0" applyNumberFormat="0" applyBorder="0" applyAlignment="0" applyProtection="0"/>
    <xf numFmtId="0" fontId="395" fillId="37" borderId="0" applyNumberFormat="0" applyBorder="0" applyAlignment="0" applyProtection="0"/>
    <xf numFmtId="0" fontId="396" fillId="37" borderId="0" applyNumberFormat="0" applyBorder="0" applyAlignment="0" applyProtection="0"/>
    <xf numFmtId="0" fontId="397" fillId="16" borderId="0" applyNumberFormat="0" applyBorder="0" applyAlignment="0" applyProtection="0"/>
    <xf numFmtId="0" fontId="395" fillId="46" borderId="0" applyNumberFormat="0" applyBorder="0" applyAlignment="0" applyProtection="0"/>
    <xf numFmtId="0" fontId="396" fillId="47" borderId="0" applyNumberFormat="0" applyBorder="0" applyAlignment="0" applyProtection="0"/>
    <xf numFmtId="0" fontId="397" fillId="20" borderId="0" applyNumberFormat="0" applyBorder="0" applyAlignment="0" applyProtection="0"/>
    <xf numFmtId="0" fontId="395" fillId="40" borderId="0" applyNumberFormat="0" applyBorder="0" applyAlignment="0" applyProtection="0"/>
    <xf numFmtId="0" fontId="396" fillId="48" borderId="0" applyNumberFormat="0" applyBorder="0" applyAlignment="0" applyProtection="0"/>
    <xf numFmtId="0" fontId="397" fillId="24" borderId="0" applyNumberFormat="0" applyBorder="0" applyAlignment="0" applyProtection="0"/>
    <xf numFmtId="0" fontId="395" fillId="43" borderId="0" applyNumberFormat="0" applyBorder="0" applyAlignment="0" applyProtection="0"/>
    <xf numFmtId="0" fontId="396" fillId="45" borderId="0" applyNumberFormat="0" applyBorder="0" applyAlignment="0" applyProtection="0"/>
    <xf numFmtId="0" fontId="397" fillId="28" borderId="0" applyNumberFormat="0" applyBorder="0" applyAlignment="0" applyProtection="0"/>
    <xf numFmtId="0" fontId="395" fillId="49" borderId="0" applyNumberFormat="0" applyBorder="0" applyAlignment="0" applyProtection="0"/>
    <xf numFmtId="0" fontId="396" fillId="44" borderId="0" applyNumberFormat="0" applyBorder="0" applyAlignment="0" applyProtection="0"/>
    <xf numFmtId="0" fontId="397" fillId="32" borderId="0" applyNumberFormat="0" applyBorder="0" applyAlignment="0" applyProtection="0"/>
    <xf numFmtId="0" fontId="398" fillId="50" borderId="0" applyNumberFormat="0" applyBorder="0" applyAlignment="0" applyProtection="0"/>
    <xf numFmtId="0" fontId="399" fillId="45" borderId="0" applyNumberFormat="0" applyBorder="0" applyAlignment="0" applyProtection="0"/>
    <xf numFmtId="0" fontId="400" fillId="13" borderId="0" applyNumberFormat="0" applyBorder="0" applyAlignment="0" applyProtection="0"/>
    <xf numFmtId="0" fontId="398" fillId="37" borderId="0" applyNumberFormat="0" applyBorder="0" applyAlignment="0" applyProtection="0"/>
    <xf numFmtId="0" fontId="399" fillId="37" borderId="0" applyNumberFormat="0" applyBorder="0" applyAlignment="0" applyProtection="0"/>
    <xf numFmtId="0" fontId="400" fillId="17" borderId="0" applyNumberFormat="0" applyBorder="0" applyAlignment="0" applyProtection="0"/>
    <xf numFmtId="0" fontId="398" fillId="46" borderId="0" applyNumberFormat="0" applyBorder="0" applyAlignment="0" applyProtection="0"/>
    <xf numFmtId="0" fontId="399" fillId="47" borderId="0" applyNumberFormat="0" applyBorder="0" applyAlignment="0" applyProtection="0"/>
    <xf numFmtId="0" fontId="400" fillId="21" borderId="0" applyNumberFormat="0" applyBorder="0" applyAlignment="0" applyProtection="0"/>
    <xf numFmtId="0" fontId="398" fillId="51" borderId="0" applyNumberFormat="0" applyBorder="0" applyAlignment="0" applyProtection="0"/>
    <xf numFmtId="0" fontId="399" fillId="48" borderId="0" applyNumberFormat="0" applyBorder="0" applyAlignment="0" applyProtection="0"/>
    <xf numFmtId="0" fontId="400" fillId="25" borderId="0" applyNumberFormat="0" applyBorder="0" applyAlignment="0" applyProtection="0"/>
    <xf numFmtId="0" fontId="398" fillId="52" borderId="0" applyNumberFormat="0" applyBorder="0" applyAlignment="0" applyProtection="0"/>
    <xf numFmtId="0" fontId="399" fillId="45" borderId="0" applyNumberFormat="0" applyBorder="0" applyAlignment="0" applyProtection="0"/>
    <xf numFmtId="0" fontId="400" fillId="29" borderId="0" applyNumberFormat="0" applyBorder="0" applyAlignment="0" applyProtection="0"/>
    <xf numFmtId="0" fontId="398" fillId="53" borderId="0" applyNumberFormat="0" applyBorder="0" applyAlignment="0" applyProtection="0"/>
    <xf numFmtId="0" fontId="399" fillId="44" borderId="0" applyNumberFormat="0" applyBorder="0" applyAlignment="0" applyProtection="0"/>
    <xf numFmtId="0" fontId="400" fillId="33" borderId="0" applyNumberFormat="0" applyBorder="0" applyAlignment="0" applyProtection="0"/>
    <xf numFmtId="0" fontId="395" fillId="54" borderId="0" applyNumberFormat="0" applyBorder="0" applyAlignment="0" applyProtection="0"/>
    <xf numFmtId="0" fontId="395" fillId="54" borderId="0" applyNumberFormat="0" applyBorder="0" applyAlignment="0" applyProtection="0"/>
    <xf numFmtId="0" fontId="395" fillId="55" borderId="0" applyNumberFormat="0" applyBorder="0" applyAlignment="0" applyProtection="0"/>
    <xf numFmtId="0" fontId="395" fillId="55" borderId="0" applyNumberFormat="0" applyBorder="0" applyAlignment="0" applyProtection="0"/>
    <xf numFmtId="0" fontId="398" fillId="56" borderId="0" applyNumberFormat="0" applyBorder="0" applyAlignment="0" applyProtection="0"/>
    <xf numFmtId="0" fontId="398" fillId="56" borderId="0" applyNumberFormat="0" applyBorder="0" applyAlignment="0" applyProtection="0"/>
    <xf numFmtId="0" fontId="398" fillId="57" borderId="0" applyNumberFormat="0" applyBorder="0" applyAlignment="0" applyProtection="0"/>
    <xf numFmtId="0" fontId="398" fillId="57" borderId="0" applyNumberFormat="0" applyBorder="0" applyAlignment="0" applyProtection="0"/>
    <xf numFmtId="0" fontId="400" fillId="10" borderId="0" applyNumberFormat="0" applyBorder="0" applyAlignment="0" applyProtection="0"/>
    <xf numFmtId="0" fontId="400" fillId="10" borderId="0" applyNumberFormat="0" applyBorder="0" applyAlignment="0" applyProtection="0"/>
    <xf numFmtId="0" fontId="395" fillId="58" borderId="0" applyNumberFormat="0" applyBorder="0" applyAlignment="0" applyProtection="0"/>
    <xf numFmtId="0" fontId="395" fillId="58" borderId="0" applyNumberFormat="0" applyBorder="0" applyAlignment="0" applyProtection="0"/>
    <xf numFmtId="0" fontId="395" fillId="59" borderId="0" applyNumberFormat="0" applyBorder="0" applyAlignment="0" applyProtection="0"/>
    <xf numFmtId="0" fontId="395" fillId="59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1" borderId="0" applyNumberFormat="0" applyBorder="0" applyAlignment="0" applyProtection="0"/>
    <xf numFmtId="0" fontId="398" fillId="61" borderId="0" applyNumberFormat="0" applyBorder="0" applyAlignment="0" applyProtection="0"/>
    <xf numFmtId="0" fontId="400" fillId="14" borderId="0" applyNumberFormat="0" applyBorder="0" applyAlignment="0" applyProtection="0"/>
    <xf numFmtId="0" fontId="400" fillId="14" borderId="0" applyNumberFormat="0" applyBorder="0" applyAlignment="0" applyProtection="0"/>
    <xf numFmtId="0" fontId="395" fillId="62" borderId="0" applyNumberFormat="0" applyBorder="0" applyAlignment="0" applyProtection="0"/>
    <xf numFmtId="0" fontId="395" fillId="62" borderId="0" applyNumberFormat="0" applyBorder="0" applyAlignment="0" applyProtection="0"/>
    <xf numFmtId="0" fontId="395" fillId="63" borderId="0" applyNumberFormat="0" applyBorder="0" applyAlignment="0" applyProtection="0"/>
    <xf numFmtId="0" fontId="395" fillId="63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47" borderId="0" applyNumberFormat="0" applyBorder="0" applyAlignment="0" applyProtection="0"/>
    <xf numFmtId="0" fontId="398" fillId="60" borderId="0" applyNumberFormat="0" applyBorder="0" applyAlignment="0" applyProtection="0"/>
    <xf numFmtId="0" fontId="400" fillId="18" borderId="0" applyNumberFormat="0" applyBorder="0" applyAlignment="0" applyProtection="0"/>
    <xf numFmtId="0" fontId="400" fillId="18" borderId="0" applyNumberFormat="0" applyBorder="0" applyAlignment="0" applyProtection="0"/>
    <xf numFmtId="0" fontId="398" fillId="47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8" fillId="60" borderId="0" applyNumberFormat="0" applyBorder="0" applyAlignment="0" applyProtection="0"/>
    <xf numFmtId="0" fontId="395" fillId="63" borderId="0" applyNumberFormat="0" applyBorder="0" applyAlignment="0" applyProtection="0"/>
    <xf numFmtId="0" fontId="395" fillId="63" borderId="0" applyNumberFormat="0" applyBorder="0" applyAlignment="0" applyProtection="0"/>
    <xf numFmtId="0" fontId="395" fillId="64" borderId="0" applyNumberFormat="0" applyBorder="0" applyAlignment="0" applyProtection="0"/>
    <xf numFmtId="0" fontId="395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4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51" borderId="0" applyNumberFormat="0" applyBorder="0" applyAlignment="0" applyProtection="0"/>
    <xf numFmtId="0" fontId="398" fillId="65" borderId="0" applyNumberFormat="0" applyBorder="0" applyAlignment="0" applyProtection="0"/>
    <xf numFmtId="0" fontId="400" fillId="22" borderId="0" applyNumberFormat="0" applyBorder="0" applyAlignment="0" applyProtection="0"/>
    <xf numFmtId="0" fontId="400" fillId="22" borderId="0" applyNumberFormat="0" applyBorder="0" applyAlignment="0" applyProtection="0"/>
    <xf numFmtId="0" fontId="398" fillId="51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8" fillId="65" borderId="0" applyNumberFormat="0" applyBorder="0" applyAlignment="0" applyProtection="0"/>
    <xf numFmtId="0" fontId="395" fillId="54" borderId="0" applyNumberFormat="0" applyBorder="0" applyAlignment="0" applyProtection="0"/>
    <xf numFmtId="0" fontId="395" fillId="54" borderId="0" applyNumberFormat="0" applyBorder="0" applyAlignment="0" applyProtection="0"/>
    <xf numFmtId="0" fontId="395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55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52" borderId="0" applyNumberFormat="0" applyBorder="0" applyAlignment="0" applyProtection="0"/>
    <xf numFmtId="0" fontId="398" fillId="66" borderId="0" applyNumberFormat="0" applyBorder="0" applyAlignment="0" applyProtection="0"/>
    <xf numFmtId="0" fontId="400" fillId="26" borderId="0" applyNumberFormat="0" applyBorder="0" applyAlignment="0" applyProtection="0"/>
    <xf numFmtId="0" fontId="400" fillId="26" borderId="0" applyNumberFormat="0" applyBorder="0" applyAlignment="0" applyProtection="0"/>
    <xf numFmtId="0" fontId="398" fillId="52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8" fillId="66" borderId="0" applyNumberFormat="0" applyBorder="0" applyAlignment="0" applyProtection="0"/>
    <xf numFmtId="0" fontId="395" fillId="67" borderId="0" applyNumberFormat="0" applyBorder="0" applyAlignment="0" applyProtection="0"/>
    <xf numFmtId="0" fontId="395" fillId="59" borderId="0" applyNumberFormat="0" applyBorder="0" applyAlignment="0" applyProtection="0"/>
    <xf numFmtId="0" fontId="395" fillId="59" borderId="0" applyNumberFormat="0" applyBorder="0" applyAlignment="0" applyProtection="0"/>
    <xf numFmtId="0" fontId="398" fillId="68" borderId="0" applyNumberFormat="0" applyBorder="0" applyAlignment="0" applyProtection="0"/>
    <xf numFmtId="0" fontId="398" fillId="68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70" borderId="0" applyNumberFormat="0" applyBorder="0" applyAlignment="0" applyProtection="0"/>
    <xf numFmtId="0" fontId="398" fillId="69" borderId="0" applyNumberFormat="0" applyBorder="0" applyAlignment="0" applyProtection="0"/>
    <xf numFmtId="0" fontId="400" fillId="30" borderId="0" applyNumberFormat="0" applyBorder="0" applyAlignment="0" applyProtection="0"/>
    <xf numFmtId="0" fontId="400" fillId="30" borderId="0" applyNumberFormat="0" applyBorder="0" applyAlignment="0" applyProtection="0"/>
    <xf numFmtId="0" fontId="398" fillId="70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398" fillId="69" borderId="0" applyNumberFormat="0" applyBorder="0" applyAlignment="0" applyProtection="0"/>
    <xf numFmtId="0" fontId="401" fillId="36" borderId="0" applyNumberFormat="0" applyBorder="0" applyAlignment="0" applyProtection="0"/>
    <xf numFmtId="0" fontId="402" fillId="59" borderId="0" applyNumberFormat="0" applyBorder="0" applyAlignment="0" applyProtection="0"/>
    <xf numFmtId="0" fontId="403" fillId="4" borderId="0" applyNumberFormat="0" applyBorder="0" applyAlignment="0" applyProtection="0"/>
    <xf numFmtId="0" fontId="404" fillId="48" borderId="18" applyNumberFormat="0" applyAlignment="0" applyProtection="0"/>
    <xf numFmtId="0" fontId="405" fillId="71" borderId="18" applyNumberFormat="0" applyAlignment="0" applyProtection="0"/>
    <xf numFmtId="0" fontId="406" fillId="7" borderId="12" applyNumberFormat="0" applyAlignment="0" applyProtection="0"/>
    <xf numFmtId="0" fontId="407" fillId="72" borderId="19" applyNumberFormat="0" applyAlignment="0" applyProtection="0"/>
    <xf numFmtId="0" fontId="407" fillId="60" borderId="19" applyNumberFormat="0" applyAlignment="0" applyProtection="0"/>
    <xf numFmtId="0" fontId="408" fillId="8" borderId="15" applyNumberFormat="0" applyAlignment="0" applyProtection="0"/>
    <xf numFmtId="41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0" fontId="394" fillId="2" borderId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43" fontId="395" fillId="2" borderId="0" applyFont="0" applyFill="0" applyBorder="0" applyAlignment="0" applyProtection="0"/>
    <xf numFmtId="43" fontId="394" fillId="2" borderId="0" applyFont="0" applyFill="0" applyBorder="0" applyAlignment="0" applyProtection="0"/>
    <xf numFmtId="40" fontId="409" fillId="2" borderId="0" applyFont="0" applyFill="0" applyBorder="0" applyAlignment="0" applyProtection="0"/>
    <xf numFmtId="174" fontId="394" fillId="2" borderId="0" applyFont="0" applyFill="0" applyBorder="0" applyAlignment="0" applyProtection="0"/>
    <xf numFmtId="43" fontId="394" fillId="2" borderId="0" applyFont="0" applyFill="0" applyBorder="0" applyAlignment="0" applyProtection="0"/>
    <xf numFmtId="3" fontId="410" fillId="2" borderId="0" applyFont="0" applyFill="0" applyBorder="0" applyAlignment="0" applyProtection="0"/>
    <xf numFmtId="3" fontId="410" fillId="2" borderId="0" applyFont="0" applyFill="0" applyBorder="0" applyAlignment="0" applyProtection="0"/>
    <xf numFmtId="44" fontId="394" fillId="2" borderId="0" applyFont="0" applyFill="0" applyBorder="0" applyAlignment="0" applyProtection="0"/>
    <xf numFmtId="8" fontId="409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5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44" fontId="394" fillId="2" borderId="0" applyFont="0" applyFill="0" applyBorder="0" applyAlignment="0" applyProtection="0"/>
    <xf numFmtId="175" fontId="394" fillId="2" borderId="0" applyFont="0" applyFill="0" applyBorder="0" applyAlignment="0" applyProtection="0"/>
    <xf numFmtId="176" fontId="410" fillId="2" borderId="0" applyFont="0" applyFill="0" applyBorder="0" applyAlignment="0" applyProtection="0"/>
    <xf numFmtId="176" fontId="410" fillId="2" borderId="0" applyFont="0" applyFill="0" applyBorder="0" applyAlignment="0" applyProtection="0"/>
    <xf numFmtId="0" fontId="410" fillId="2" borderId="0" applyFont="0" applyFill="0" applyBorder="0" applyAlignment="0" applyProtection="0"/>
    <xf numFmtId="0" fontId="410" fillId="2" borderId="0" applyFont="0" applyFill="0" applyBorder="0" applyAlignment="0" applyProtection="0"/>
    <xf numFmtId="0" fontId="411" fillId="73" borderId="0" applyNumberFormat="0" applyBorder="0" applyAlignment="0" applyProtection="0"/>
    <xf numFmtId="0" fontId="411" fillId="73" borderId="0" applyNumberFormat="0" applyBorder="0" applyAlignment="0" applyProtection="0"/>
    <xf numFmtId="0" fontId="411" fillId="74" borderId="0" applyNumberFormat="0" applyBorder="0" applyAlignment="0" applyProtection="0"/>
    <xf numFmtId="0" fontId="411" fillId="74" borderId="0" applyNumberFormat="0" applyBorder="0" applyAlignment="0" applyProtection="0"/>
    <xf numFmtId="0" fontId="411" fillId="75" borderId="0" applyNumberFormat="0" applyBorder="0" applyAlignment="0" applyProtection="0"/>
    <xf numFmtId="0" fontId="412" fillId="2" borderId="0" applyNumberFormat="0" applyFill="0" applyBorder="0" applyAlignment="0" applyProtection="0"/>
    <xf numFmtId="0" fontId="413" fillId="2" borderId="0" applyNumberFormat="0" applyFill="0" applyBorder="0" applyAlignment="0" applyProtection="0"/>
    <xf numFmtId="0" fontId="414" fillId="2" borderId="0" applyNumberFormat="0" applyFill="0" applyBorder="0" applyAlignment="0" applyProtection="0"/>
    <xf numFmtId="2" fontId="410" fillId="2" borderId="0" applyFont="0" applyFill="0" applyBorder="0" applyAlignment="0" applyProtection="0"/>
    <xf numFmtId="2" fontId="410" fillId="2" borderId="0" applyFont="0" applyFill="0" applyBorder="0" applyAlignment="0" applyProtection="0"/>
    <xf numFmtId="0" fontId="395" fillId="76" borderId="0" applyNumberFormat="0" applyBorder="0" applyAlignment="0" applyProtection="0"/>
    <xf numFmtId="0" fontId="415" fillId="38" borderId="0" applyNumberFormat="0" applyBorder="0" applyAlignment="0" applyProtection="0"/>
    <xf numFmtId="0" fontId="415" fillId="77" borderId="0" applyNumberFormat="0" applyBorder="0" applyAlignment="0" applyProtection="0"/>
    <xf numFmtId="0" fontId="416" fillId="3" borderId="0" applyNumberFormat="0" applyBorder="0" applyAlignment="0" applyProtection="0"/>
    <xf numFmtId="0" fontId="417" fillId="2" borderId="20" applyNumberFormat="0" applyFill="0" applyAlignment="0" applyProtection="0"/>
    <xf numFmtId="0" fontId="418" fillId="2" borderId="9" applyNumberFormat="0" applyFill="0" applyAlignment="0" applyProtection="0"/>
    <xf numFmtId="0" fontId="419" fillId="2" borderId="21" applyNumberFormat="0" applyFill="0" applyAlignment="0" applyProtection="0"/>
    <xf numFmtId="0" fontId="420" fillId="2" borderId="21" applyNumberFormat="0" applyFill="0" applyAlignment="0" applyProtection="0"/>
    <xf numFmtId="0" fontId="421" fillId="2" borderId="10" applyNumberFormat="0" applyFill="0" applyAlignment="0" applyProtection="0"/>
    <xf numFmtId="0" fontId="422" fillId="2" borderId="22" applyNumberFormat="0" applyFill="0" applyAlignment="0" applyProtection="0"/>
    <xf numFmtId="0" fontId="423" fillId="2" borderId="23" applyNumberFormat="0" applyFill="0" applyAlignment="0" applyProtection="0"/>
    <xf numFmtId="0" fontId="424" fillId="2" borderId="11" applyNumberFormat="0" applyFill="0" applyAlignment="0" applyProtection="0"/>
    <xf numFmtId="0" fontId="422" fillId="2" borderId="0" applyNumberFormat="0" applyFill="0" applyBorder="0" applyAlignment="0" applyProtection="0"/>
    <xf numFmtId="0" fontId="424" fillId="2" borderId="0" applyNumberFormat="0" applyFill="0" applyBorder="0" applyAlignment="0" applyProtection="0"/>
    <xf numFmtId="0" fontId="425" fillId="44" borderId="18" applyNumberFormat="0" applyAlignment="0" applyProtection="0"/>
    <xf numFmtId="0" fontId="426" fillId="68" borderId="18" applyNumberFormat="0" applyAlignment="0" applyProtection="0"/>
    <xf numFmtId="0" fontId="427" fillId="6" borderId="12" applyNumberFormat="0" applyAlignment="0" applyProtection="0"/>
    <xf numFmtId="0" fontId="428" fillId="2" borderId="24" applyNumberFormat="0" applyFill="0" applyAlignment="0" applyProtection="0"/>
    <xf numFmtId="0" fontId="429" fillId="2" borderId="25" applyNumberFormat="0" applyFill="0" applyAlignment="0" applyProtection="0"/>
    <xf numFmtId="0" fontId="430" fillId="2" borderId="14" applyNumberFormat="0" applyFill="0" applyAlignment="0" applyProtection="0"/>
    <xf numFmtId="0" fontId="415" fillId="68" borderId="0" applyNumberFormat="0" applyBorder="0" applyAlignment="0" applyProtection="0"/>
    <xf numFmtId="0" fontId="431" fillId="78" borderId="0" applyNumberFormat="0" applyBorder="0" applyAlignment="0" applyProtection="0"/>
    <xf numFmtId="0" fontId="431" fillId="68" borderId="0" applyNumberFormat="0" applyBorder="0" applyAlignment="0" applyProtection="0"/>
    <xf numFmtId="0" fontId="432" fillId="5" borderId="0" applyNumberFormat="0" applyBorder="0" applyAlignment="0" applyProtection="0"/>
    <xf numFmtId="0" fontId="394" fillId="2" borderId="0"/>
    <xf numFmtId="0" fontId="394" fillId="2" borderId="0"/>
    <xf numFmtId="177" fontId="433" fillId="2" borderId="0"/>
    <xf numFmtId="0" fontId="397" fillId="2" borderId="0"/>
    <xf numFmtId="0" fontId="394" fillId="2" borderId="0"/>
    <xf numFmtId="0" fontId="394" fillId="2" borderId="0"/>
    <xf numFmtId="0" fontId="1" fillId="2" borderId="0"/>
    <xf numFmtId="0" fontId="434" fillId="2" borderId="0"/>
    <xf numFmtId="0" fontId="434" fillId="2" borderId="0"/>
    <xf numFmtId="0" fontId="394" fillId="2" borderId="0"/>
    <xf numFmtId="0" fontId="394" fillId="2" borderId="0"/>
    <xf numFmtId="0" fontId="434" fillId="2" borderId="0"/>
    <xf numFmtId="0" fontId="435" fillId="2" borderId="0"/>
    <xf numFmtId="177" fontId="433" fillId="2" borderId="0"/>
    <xf numFmtId="0" fontId="394" fillId="2" borderId="0"/>
    <xf numFmtId="0" fontId="1" fillId="2" borderId="0"/>
    <xf numFmtId="0" fontId="436" fillId="2" borderId="0"/>
    <xf numFmtId="0" fontId="437" fillId="2" borderId="0"/>
    <xf numFmtId="0" fontId="394" fillId="2" borderId="0"/>
    <xf numFmtId="0" fontId="394" fillId="2" borderId="0"/>
    <xf numFmtId="37" fontId="438" fillId="2" borderId="0"/>
    <xf numFmtId="0" fontId="395" fillId="39" borderId="26" applyNumberFormat="0" applyFont="0" applyAlignment="0" applyProtection="0"/>
    <xf numFmtId="0" fontId="394" fillId="67" borderId="26" applyNumberFormat="0" applyFont="0" applyAlignment="0" applyProtection="0"/>
    <xf numFmtId="0" fontId="397" fillId="9" borderId="16" applyNumberFormat="0" applyFont="0" applyAlignment="0" applyProtection="0"/>
    <xf numFmtId="0" fontId="440" fillId="48" borderId="27" applyNumberFormat="0" applyAlignment="0" applyProtection="0"/>
    <xf numFmtId="0" fontId="440" fillId="71" borderId="27" applyNumberFormat="0" applyAlignment="0" applyProtection="0"/>
    <xf numFmtId="0" fontId="441" fillId="7" borderId="13" applyNumberFormat="0" applyAlignment="0" applyProtection="0"/>
    <xf numFmtId="9" fontId="394" fillId="2" borderId="0" applyFont="0" applyFill="0" applyBorder="0" applyAlignment="0" applyProtection="0"/>
    <xf numFmtId="9" fontId="394" fillId="2" borderId="0" applyFont="0" applyFill="0" applyBorder="0" applyAlignment="0" applyProtection="0"/>
    <xf numFmtId="9" fontId="409" fillId="2" borderId="0" applyFont="0" applyFill="0" applyBorder="0" applyAlignment="0" applyProtection="0"/>
    <xf numFmtId="4" fontId="442" fillId="78" borderId="28" applyNumberFormat="0" applyProtection="0">
      <alignment vertical="center"/>
    </xf>
    <xf numFmtId="4" fontId="439" fillId="78" borderId="29" applyNumberFormat="0" applyProtection="0">
      <alignment vertical="center"/>
    </xf>
    <xf numFmtId="4" fontId="396" fillId="79" borderId="27" applyNumberFormat="0" applyProtection="0">
      <alignment vertical="center"/>
    </xf>
    <xf numFmtId="4" fontId="442" fillId="78" borderId="28" applyNumberFormat="0" applyProtection="0">
      <alignment vertical="center"/>
    </xf>
    <xf numFmtId="4" fontId="443" fillId="78" borderId="28" applyNumberFormat="0" applyProtection="0">
      <alignment vertical="center"/>
    </xf>
    <xf numFmtId="4" fontId="444" fillId="79" borderId="27" applyNumberFormat="0" applyProtection="0">
      <alignment vertical="center"/>
    </xf>
    <xf numFmtId="4" fontId="443" fillId="78" borderId="28" applyNumberFormat="0" applyProtection="0">
      <alignment vertical="center"/>
    </xf>
    <xf numFmtId="4" fontId="442" fillId="78" borderId="28" applyNumberFormat="0" applyProtection="0">
      <alignment horizontal="left" vertical="center" indent="1"/>
    </xf>
    <xf numFmtId="4" fontId="439" fillId="79" borderId="29" applyNumberFormat="0" applyProtection="0">
      <alignment horizontal="left" vertical="center" indent="1"/>
    </xf>
    <xf numFmtId="4" fontId="396" fillId="79" borderId="27" applyNumberFormat="0" applyProtection="0">
      <alignment horizontal="left" vertical="center" indent="1"/>
    </xf>
    <xf numFmtId="4" fontId="442" fillId="78" borderId="28" applyNumberFormat="0" applyProtection="0">
      <alignment horizontal="left" vertical="center" indent="1"/>
    </xf>
    <xf numFmtId="0" fontId="442" fillId="78" borderId="28" applyNumberFormat="0" applyProtection="0">
      <alignment horizontal="left" vertical="top" indent="1"/>
    </xf>
    <xf numFmtId="4" fontId="396" fillId="79" borderId="27" applyNumberFormat="0" applyProtection="0">
      <alignment horizontal="left" vertical="center" indent="1"/>
    </xf>
    <xf numFmtId="0" fontId="442" fillId="78" borderId="28" applyNumberFormat="0" applyProtection="0">
      <alignment horizontal="left" vertical="top" indent="1"/>
    </xf>
    <xf numFmtId="4" fontId="442" fillId="35" borderId="0" applyNumberFormat="0" applyProtection="0">
      <alignment horizontal="left" vertical="center" indent="1"/>
    </xf>
    <xf numFmtId="4" fontId="439" fillId="52" borderId="29" applyNumberFormat="0" applyProtection="0">
      <alignment horizontal="left" vertical="center" indent="1"/>
    </xf>
    <xf numFmtId="0" fontId="394" fillId="80" borderId="27" applyNumberFormat="0" applyProtection="0">
      <alignment horizontal="left" vertical="center" indent="1"/>
    </xf>
    <xf numFmtId="4" fontId="442" fillId="35" borderId="0" applyNumberFormat="0" applyProtection="0">
      <alignment horizontal="left" vertical="center" indent="1"/>
    </xf>
    <xf numFmtId="4" fontId="396" fillId="36" borderId="28" applyNumberFormat="0" applyProtection="0">
      <alignment horizontal="right" vertical="center"/>
    </xf>
    <xf numFmtId="4" fontId="439" fillId="36" borderId="29" applyNumberFormat="0" applyProtection="0">
      <alignment horizontal="right" vertical="center"/>
    </xf>
    <xf numFmtId="4" fontId="396" fillId="81" borderId="27" applyNumberFormat="0" applyProtection="0">
      <alignment horizontal="right" vertical="center"/>
    </xf>
    <xf numFmtId="4" fontId="396" fillId="36" borderId="28" applyNumberFormat="0" applyProtection="0">
      <alignment horizontal="right" vertical="center"/>
    </xf>
    <xf numFmtId="4" fontId="396" fillId="37" borderId="28" applyNumberFormat="0" applyProtection="0">
      <alignment horizontal="right" vertical="center"/>
    </xf>
    <xf numFmtId="4" fontId="439" fillId="82" borderId="29" applyNumberFormat="0" applyProtection="0">
      <alignment horizontal="right" vertical="center"/>
    </xf>
    <xf numFmtId="4" fontId="396" fillId="83" borderId="27" applyNumberFormat="0" applyProtection="0">
      <alignment horizontal="right" vertical="center"/>
    </xf>
    <xf numFmtId="4" fontId="396" fillId="37" borderId="28" applyNumberFormat="0" applyProtection="0">
      <alignment horizontal="right" vertical="center"/>
    </xf>
    <xf numFmtId="4" fontId="396" fillId="61" borderId="28" applyNumberFormat="0" applyProtection="0">
      <alignment horizontal="right" vertical="center"/>
    </xf>
    <xf numFmtId="4" fontId="439" fillId="61" borderId="30" applyNumberFormat="0" applyProtection="0">
      <alignment horizontal="right" vertical="center"/>
    </xf>
    <xf numFmtId="4" fontId="396" fillId="84" borderId="27" applyNumberFormat="0" applyProtection="0">
      <alignment horizontal="right" vertical="center"/>
    </xf>
    <xf numFmtId="4" fontId="396" fillId="61" borderId="28" applyNumberFormat="0" applyProtection="0">
      <alignment horizontal="right" vertical="center"/>
    </xf>
    <xf numFmtId="4" fontId="396" fillId="49" borderId="28" applyNumberFormat="0" applyProtection="0">
      <alignment horizontal="right" vertical="center"/>
    </xf>
    <xf numFmtId="4" fontId="439" fillId="49" borderId="29" applyNumberFormat="0" applyProtection="0">
      <alignment horizontal="right" vertical="center"/>
    </xf>
    <xf numFmtId="4" fontId="396" fillId="85" borderId="27" applyNumberFormat="0" applyProtection="0">
      <alignment horizontal="right" vertical="center"/>
    </xf>
    <xf numFmtId="4" fontId="396" fillId="49" borderId="28" applyNumberFormat="0" applyProtection="0">
      <alignment horizontal="right" vertical="center"/>
    </xf>
    <xf numFmtId="4" fontId="396" fillId="53" borderId="28" applyNumberFormat="0" applyProtection="0">
      <alignment horizontal="right" vertical="center"/>
    </xf>
    <xf numFmtId="4" fontId="439" fillId="53" borderId="29" applyNumberFormat="0" applyProtection="0">
      <alignment horizontal="right" vertical="center"/>
    </xf>
    <xf numFmtId="4" fontId="396" fillId="86" borderId="27" applyNumberFormat="0" applyProtection="0">
      <alignment horizontal="right" vertical="center"/>
    </xf>
    <xf numFmtId="4" fontId="396" fillId="53" borderId="28" applyNumberFormat="0" applyProtection="0">
      <alignment horizontal="right" vertical="center"/>
    </xf>
    <xf numFmtId="4" fontId="396" fillId="70" borderId="28" applyNumberFormat="0" applyProtection="0">
      <alignment horizontal="right" vertical="center"/>
    </xf>
    <xf numFmtId="4" fontId="439" fillId="70" borderId="29" applyNumberFormat="0" applyProtection="0">
      <alignment horizontal="right" vertical="center"/>
    </xf>
    <xf numFmtId="4" fontId="396" fillId="87" borderId="27" applyNumberFormat="0" applyProtection="0">
      <alignment horizontal="right" vertical="center"/>
    </xf>
    <xf numFmtId="4" fontId="396" fillId="70" borderId="28" applyNumberFormat="0" applyProtection="0">
      <alignment horizontal="right" vertical="center"/>
    </xf>
    <xf numFmtId="4" fontId="396" fillId="47" borderId="28" applyNumberFormat="0" applyProtection="0">
      <alignment horizontal="right" vertical="center"/>
    </xf>
    <xf numFmtId="4" fontId="439" fillId="47" borderId="29" applyNumberFormat="0" applyProtection="0">
      <alignment horizontal="right" vertical="center"/>
    </xf>
    <xf numFmtId="4" fontId="396" fillId="88" borderId="27" applyNumberFormat="0" applyProtection="0">
      <alignment horizontal="right" vertical="center"/>
    </xf>
    <xf numFmtId="4" fontId="396" fillId="47" borderId="28" applyNumberFormat="0" applyProtection="0">
      <alignment horizontal="right" vertical="center"/>
    </xf>
    <xf numFmtId="4" fontId="396" fillId="89" borderId="28" applyNumberFormat="0" applyProtection="0">
      <alignment horizontal="right" vertical="center"/>
    </xf>
    <xf numFmtId="4" fontId="439" fillId="89" borderId="29" applyNumberFormat="0" applyProtection="0">
      <alignment horizontal="right" vertical="center"/>
    </xf>
    <xf numFmtId="4" fontId="396" fillId="90" borderId="27" applyNumberFormat="0" applyProtection="0">
      <alignment horizontal="right" vertical="center"/>
    </xf>
    <xf numFmtId="4" fontId="396" fillId="89" borderId="28" applyNumberFormat="0" applyProtection="0">
      <alignment horizontal="right" vertical="center"/>
    </xf>
    <xf numFmtId="4" fontId="396" fillId="46" borderId="28" applyNumberFormat="0" applyProtection="0">
      <alignment horizontal="right" vertical="center"/>
    </xf>
    <xf numFmtId="4" fontId="439" fillId="46" borderId="29" applyNumberFormat="0" applyProtection="0">
      <alignment horizontal="right" vertical="center"/>
    </xf>
    <xf numFmtId="4" fontId="396" fillId="91" borderId="27" applyNumberFormat="0" applyProtection="0">
      <alignment horizontal="right" vertical="center"/>
    </xf>
    <xf numFmtId="4" fontId="396" fillId="46" borderId="28" applyNumberFormat="0" applyProtection="0">
      <alignment horizontal="right" vertical="center"/>
    </xf>
    <xf numFmtId="4" fontId="442" fillId="92" borderId="31" applyNumberFormat="0" applyProtection="0">
      <alignment horizontal="left" vertical="center" indent="1"/>
    </xf>
    <xf numFmtId="4" fontId="439" fillId="92" borderId="30" applyNumberFormat="0" applyProtection="0">
      <alignment horizontal="left" vertical="center" indent="1"/>
    </xf>
    <xf numFmtId="4" fontId="442" fillId="93" borderId="27" applyNumberFormat="0" applyProtection="0">
      <alignment horizontal="left" vertical="center" indent="1"/>
    </xf>
    <xf numFmtId="4" fontId="442" fillId="92" borderId="31" applyNumberFormat="0" applyProtection="0">
      <alignment horizontal="left" vertical="center" indent="1"/>
    </xf>
    <xf numFmtId="4" fontId="396" fillId="94" borderId="0" applyNumberFormat="0" applyProtection="0">
      <alignment horizontal="left" vertical="center" indent="1"/>
    </xf>
    <xf numFmtId="4" fontId="396" fillId="95" borderId="32" applyNumberFormat="0" applyProtection="0">
      <alignment horizontal="left" vertical="center" indent="1"/>
    </xf>
    <xf numFmtId="4" fontId="396" fillId="94" borderId="0" applyNumberFormat="0" applyProtection="0">
      <alignment horizontal="left" vertical="center" indent="1"/>
    </xf>
    <xf numFmtId="4" fontId="445" fillId="45" borderId="0" applyNumberFormat="0" applyProtection="0">
      <alignment horizontal="left" vertical="center" indent="1"/>
    </xf>
    <xf numFmtId="4" fontId="445" fillId="96" borderId="0" applyNumberFormat="0" applyProtection="0">
      <alignment horizontal="left" vertical="center" indent="1"/>
    </xf>
    <xf numFmtId="4" fontId="445" fillId="45" borderId="0" applyNumberFormat="0" applyProtection="0">
      <alignment horizontal="left" vertical="center" indent="1"/>
    </xf>
    <xf numFmtId="4" fontId="396" fillId="35" borderId="28" applyNumberFormat="0" applyProtection="0">
      <alignment horizontal="right" vertical="center"/>
    </xf>
    <xf numFmtId="4" fontId="439" fillId="35" borderId="29" applyNumberFormat="0" applyProtection="0">
      <alignment horizontal="right" vertical="center"/>
    </xf>
    <xf numFmtId="0" fontId="394" fillId="80" borderId="27" applyNumberFormat="0" applyProtection="0">
      <alignment horizontal="left" vertical="center" indent="1"/>
    </xf>
    <xf numFmtId="4" fontId="396" fillId="35" borderId="28" applyNumberFormat="0" applyProtection="0">
      <alignment horizontal="right" vertical="center"/>
    </xf>
    <xf numFmtId="4" fontId="396" fillId="94" borderId="0" applyNumberFormat="0" applyProtection="0">
      <alignment horizontal="left" vertical="center" indent="1"/>
    </xf>
    <xf numFmtId="4" fontId="396" fillId="95" borderId="27" applyNumberFormat="0" applyProtection="0">
      <alignment horizontal="left" vertical="center" indent="1"/>
    </xf>
    <xf numFmtId="4" fontId="396" fillId="95" borderId="27" applyNumberFormat="0" applyProtection="0">
      <alignment horizontal="left" vertical="center" indent="1"/>
    </xf>
    <xf numFmtId="4" fontId="396" fillId="95" borderId="27" applyNumberFormat="0" applyProtection="0">
      <alignment horizontal="left" vertical="center" indent="1"/>
    </xf>
    <xf numFmtId="4" fontId="396" fillId="94" borderId="0" applyNumberFormat="0" applyProtection="0">
      <alignment horizontal="left" vertical="center" indent="1"/>
    </xf>
    <xf numFmtId="4" fontId="396" fillId="35" borderId="0" applyNumberFormat="0" applyProtection="0">
      <alignment horizontal="left" vertical="center" indent="1"/>
    </xf>
    <xf numFmtId="4" fontId="396" fillId="97" borderId="27" applyNumberFormat="0" applyProtection="0">
      <alignment horizontal="left" vertical="center" indent="1"/>
    </xf>
    <xf numFmtId="4" fontId="396" fillId="97" borderId="27" applyNumberFormat="0" applyProtection="0">
      <alignment horizontal="left" vertical="center" indent="1"/>
    </xf>
    <xf numFmtId="4" fontId="396" fillId="97" borderId="27" applyNumberFormat="0" applyProtection="0">
      <alignment horizontal="left" vertical="center" indent="1"/>
    </xf>
    <xf numFmtId="4" fontId="396" fillId="35" borderId="0" applyNumberFormat="0" applyProtection="0">
      <alignment horizontal="left" vertical="center" indent="1"/>
    </xf>
    <xf numFmtId="0" fontId="394" fillId="45" borderId="28" applyNumberFormat="0" applyProtection="0">
      <alignment horizontal="left" vertical="center" indent="1"/>
    </xf>
    <xf numFmtId="0" fontId="439" fillId="48" borderId="29" applyNumberFormat="0" applyProtection="0">
      <alignment horizontal="left" vertical="center" indent="1"/>
    </xf>
    <xf numFmtId="0" fontId="394" fillId="97" borderId="27" applyNumberFormat="0" applyProtection="0">
      <alignment horizontal="left" vertical="center" indent="1"/>
    </xf>
    <xf numFmtId="0" fontId="394" fillId="45" borderId="28" applyNumberFormat="0" applyProtection="0">
      <alignment horizontal="left" vertical="center" indent="1"/>
    </xf>
    <xf numFmtId="0" fontId="394" fillId="45" borderId="28" applyNumberFormat="0" applyProtection="0">
      <alignment horizontal="left" vertical="center" indent="1"/>
    </xf>
    <xf numFmtId="0" fontId="394" fillId="45" borderId="28" applyNumberFormat="0" applyProtection="0">
      <alignment horizontal="left" vertical="top" indent="1"/>
    </xf>
    <xf numFmtId="0" fontId="394" fillId="97" borderId="27" applyNumberFormat="0" applyProtection="0">
      <alignment horizontal="left" vertical="center" indent="1"/>
    </xf>
    <xf numFmtId="0" fontId="394" fillId="45" borderId="28" applyNumberFormat="0" applyProtection="0">
      <alignment horizontal="left" vertical="top" indent="1"/>
    </xf>
    <xf numFmtId="0" fontId="394" fillId="45" borderId="28" applyNumberFormat="0" applyProtection="0">
      <alignment horizontal="left" vertical="top" indent="1"/>
    </xf>
    <xf numFmtId="0" fontId="394" fillId="35" borderId="28" applyNumberFormat="0" applyProtection="0">
      <alignment horizontal="left" vertical="center" indent="1"/>
    </xf>
    <xf numFmtId="0" fontId="439" fillId="98" borderId="29" applyNumberFormat="0" applyProtection="0">
      <alignment horizontal="left" vertical="center" indent="1"/>
    </xf>
    <xf numFmtId="0" fontId="394" fillId="99" borderId="27" applyNumberFormat="0" applyProtection="0">
      <alignment horizontal="left" vertical="center" indent="1"/>
    </xf>
    <xf numFmtId="0" fontId="394" fillId="35" borderId="28" applyNumberFormat="0" applyProtection="0">
      <alignment horizontal="left" vertical="center" indent="1"/>
    </xf>
    <xf numFmtId="0" fontId="394" fillId="35" borderId="28" applyNumberFormat="0" applyProtection="0">
      <alignment horizontal="left" vertical="center" indent="1"/>
    </xf>
    <xf numFmtId="0" fontId="394" fillId="35" borderId="28" applyNumberFormat="0" applyProtection="0">
      <alignment horizontal="left" vertical="top" indent="1"/>
    </xf>
    <xf numFmtId="0" fontId="394" fillId="99" borderId="27" applyNumberFormat="0" applyProtection="0">
      <alignment horizontal="left" vertical="center" indent="1"/>
    </xf>
    <xf numFmtId="0" fontId="394" fillId="35" borderId="28" applyNumberFormat="0" applyProtection="0">
      <alignment horizontal="left" vertical="top" indent="1"/>
    </xf>
    <xf numFmtId="0" fontId="394" fillId="35" borderId="28" applyNumberFormat="0" applyProtection="0">
      <alignment horizontal="left" vertical="top" indent="1"/>
    </xf>
    <xf numFmtId="0" fontId="394" fillId="43" borderId="28" applyNumberFormat="0" applyProtection="0">
      <alignment horizontal="left" vertical="center" indent="1"/>
    </xf>
    <xf numFmtId="0" fontId="439" fillId="43" borderId="29" applyNumberFormat="0" applyProtection="0">
      <alignment horizontal="left" vertical="center" indent="1"/>
    </xf>
    <xf numFmtId="0" fontId="394" fillId="100" borderId="27" applyNumberFormat="0" applyProtection="0">
      <alignment horizontal="left" vertical="center" indent="1"/>
    </xf>
    <xf numFmtId="0" fontId="394" fillId="43" borderId="28" applyNumberFormat="0" applyProtection="0">
      <alignment horizontal="left" vertical="center" indent="1"/>
    </xf>
    <xf numFmtId="0" fontId="394" fillId="43" borderId="28" applyNumberFormat="0" applyProtection="0">
      <alignment horizontal="left" vertical="center" indent="1"/>
    </xf>
    <xf numFmtId="0" fontId="394" fillId="43" borderId="28" applyNumberFormat="0" applyProtection="0">
      <alignment horizontal="left" vertical="top" indent="1"/>
    </xf>
    <xf numFmtId="0" fontId="394" fillId="100" borderId="27" applyNumberFormat="0" applyProtection="0">
      <alignment horizontal="left" vertical="center" indent="1"/>
    </xf>
    <xf numFmtId="0" fontId="394" fillId="43" borderId="28" applyNumberFormat="0" applyProtection="0">
      <alignment horizontal="left" vertical="top" indent="1"/>
    </xf>
    <xf numFmtId="0" fontId="394" fillId="43" borderId="28" applyNumberFormat="0" applyProtection="0">
      <alignment horizontal="left" vertical="top" indent="1"/>
    </xf>
    <xf numFmtId="0" fontId="394" fillId="94" borderId="28" applyNumberFormat="0" applyProtection="0">
      <alignment horizontal="left" vertical="center" indent="1"/>
    </xf>
    <xf numFmtId="0" fontId="439" fillId="94" borderId="29" applyNumberFormat="0" applyProtection="0">
      <alignment horizontal="left" vertical="center" indent="1"/>
    </xf>
    <xf numFmtId="0" fontId="394" fillId="80" borderId="27" applyNumberFormat="0" applyProtection="0">
      <alignment horizontal="left" vertical="center" indent="1"/>
    </xf>
    <xf numFmtId="0" fontId="394" fillId="94" borderId="28" applyNumberFormat="0" applyProtection="0">
      <alignment horizontal="left" vertical="center" indent="1"/>
    </xf>
    <xf numFmtId="0" fontId="394" fillId="94" borderId="28" applyNumberFormat="0" applyProtection="0">
      <alignment horizontal="left" vertical="center" indent="1"/>
    </xf>
    <xf numFmtId="0" fontId="394" fillId="94" borderId="28" applyNumberFormat="0" applyProtection="0">
      <alignment horizontal="left" vertical="top" indent="1"/>
    </xf>
    <xf numFmtId="0" fontId="394" fillId="80" borderId="27" applyNumberFormat="0" applyProtection="0">
      <alignment horizontal="left" vertical="center" indent="1"/>
    </xf>
    <xf numFmtId="0" fontId="394" fillId="94" borderId="28" applyNumberFormat="0" applyProtection="0">
      <alignment horizontal="left" vertical="top" indent="1"/>
    </xf>
    <xf numFmtId="0" fontId="394" fillId="94" borderId="28" applyNumberFormat="0" applyProtection="0">
      <alignment horizontal="left" vertical="top" indent="1"/>
    </xf>
    <xf numFmtId="0" fontId="394" fillId="41" borderId="33" applyNumberFormat="0">
      <protection locked="0"/>
    </xf>
    <xf numFmtId="177" fontId="433" fillId="2" borderId="0"/>
    <xf numFmtId="0" fontId="394" fillId="41" borderId="33" applyNumberFormat="0">
      <protection locked="0"/>
    </xf>
    <xf numFmtId="0" fontId="394" fillId="41" borderId="33" applyNumberFormat="0">
      <protection locked="0"/>
    </xf>
    <xf numFmtId="0" fontId="446" fillId="45" borderId="34" applyBorder="0"/>
    <xf numFmtId="0" fontId="446" fillId="45" borderId="34" applyBorder="0"/>
    <xf numFmtId="4" fontId="396" fillId="39" borderId="28" applyNumberFormat="0" applyProtection="0">
      <alignment vertical="center"/>
    </xf>
    <xf numFmtId="4" fontId="396" fillId="101" borderId="27" applyNumberFormat="0" applyProtection="0">
      <alignment vertical="center"/>
    </xf>
    <xf numFmtId="4" fontId="396" fillId="39" borderId="28" applyNumberFormat="0" applyProtection="0">
      <alignment vertical="center"/>
    </xf>
    <xf numFmtId="4" fontId="444" fillId="39" borderId="28" applyNumberFormat="0" applyProtection="0">
      <alignment vertical="center"/>
    </xf>
    <xf numFmtId="4" fontId="444" fillId="101" borderId="27" applyNumberFormat="0" applyProtection="0">
      <alignment vertical="center"/>
    </xf>
    <xf numFmtId="4" fontId="444" fillId="39" borderId="28" applyNumberFormat="0" applyProtection="0">
      <alignment vertical="center"/>
    </xf>
    <xf numFmtId="4" fontId="396" fillId="39" borderId="28" applyNumberFormat="0" applyProtection="0">
      <alignment horizontal="left" vertical="center" indent="1"/>
    </xf>
    <xf numFmtId="4" fontId="396" fillId="101" borderId="27" applyNumberFormat="0" applyProtection="0">
      <alignment horizontal="left" vertical="center" indent="1"/>
    </xf>
    <xf numFmtId="4" fontId="396" fillId="39" borderId="28" applyNumberFormat="0" applyProtection="0">
      <alignment horizontal="left" vertical="center" indent="1"/>
    </xf>
    <xf numFmtId="0" fontId="396" fillId="39" borderId="28" applyNumberFormat="0" applyProtection="0">
      <alignment horizontal="left" vertical="top" indent="1"/>
    </xf>
    <xf numFmtId="4" fontId="396" fillId="101" borderId="27" applyNumberFormat="0" applyProtection="0">
      <alignment horizontal="left" vertical="center" indent="1"/>
    </xf>
    <xf numFmtId="0" fontId="396" fillId="39" borderId="28" applyNumberFormat="0" applyProtection="0">
      <alignment horizontal="left" vertical="top" indent="1"/>
    </xf>
    <xf numFmtId="4" fontId="396" fillId="94" borderId="28" applyNumberFormat="0" applyProtection="0">
      <alignment horizontal="right" vertical="center"/>
    </xf>
    <xf numFmtId="4" fontId="439" fillId="2" borderId="29" applyNumberFormat="0" applyProtection="0">
      <alignment horizontal="right" vertical="center"/>
    </xf>
    <xf numFmtId="4" fontId="396" fillId="95" borderId="27" applyNumberFormat="0" applyProtection="0">
      <alignment horizontal="right" vertical="center"/>
    </xf>
    <xf numFmtId="4" fontId="396" fillId="94" borderId="28" applyNumberFormat="0" applyProtection="0">
      <alignment horizontal="right" vertical="center"/>
    </xf>
    <xf numFmtId="4" fontId="439" fillId="2" borderId="29" applyNumberFormat="0" applyProtection="0">
      <alignment horizontal="right" vertical="center"/>
    </xf>
    <xf numFmtId="4" fontId="444" fillId="94" borderId="28" applyNumberFormat="0" applyProtection="0">
      <alignment horizontal="right" vertical="center"/>
    </xf>
    <xf numFmtId="4" fontId="444" fillId="95" borderId="27" applyNumberFormat="0" applyProtection="0">
      <alignment horizontal="right" vertical="center"/>
    </xf>
    <xf numFmtId="4" fontId="444" fillId="94" borderId="28" applyNumberFormat="0" applyProtection="0">
      <alignment horizontal="right" vertical="center"/>
    </xf>
    <xf numFmtId="4" fontId="396" fillId="35" borderId="28" applyNumberFormat="0" applyProtection="0">
      <alignment horizontal="left" vertical="center" indent="1"/>
    </xf>
    <xf numFmtId="4" fontId="439" fillId="52" borderId="29" applyNumberFormat="0" applyProtection="0">
      <alignment horizontal="left" vertical="center" indent="1"/>
    </xf>
    <xf numFmtId="0" fontId="394" fillId="80" borderId="27" applyNumberFormat="0" applyProtection="0">
      <alignment horizontal="left" vertical="center" indent="1"/>
    </xf>
    <xf numFmtId="4" fontId="396" fillId="35" borderId="28" applyNumberFormat="0" applyProtection="0">
      <alignment horizontal="left" vertical="center" indent="1"/>
    </xf>
    <xf numFmtId="4" fontId="439" fillId="52" borderId="29" applyNumberFormat="0" applyProtection="0">
      <alignment horizontal="left" vertical="center" indent="1"/>
    </xf>
    <xf numFmtId="0" fontId="396" fillId="35" borderId="28" applyNumberFormat="0" applyProtection="0">
      <alignment horizontal="left" vertical="top" indent="1"/>
    </xf>
    <xf numFmtId="0" fontId="394" fillId="80" borderId="27" applyNumberFormat="0" applyProtection="0">
      <alignment horizontal="left" vertical="center" indent="1"/>
    </xf>
    <xf numFmtId="0" fontId="396" fillId="35" borderId="28" applyNumberFormat="0" applyProtection="0">
      <alignment horizontal="left" vertical="top" indent="1"/>
    </xf>
    <xf numFmtId="4" fontId="447" fillId="102" borderId="0" applyNumberFormat="0" applyProtection="0">
      <alignment horizontal="left" vertical="center" indent="1"/>
    </xf>
    <xf numFmtId="0" fontId="448" fillId="2" borderId="0"/>
    <xf numFmtId="4" fontId="447" fillId="102" borderId="0" applyNumberFormat="0" applyProtection="0">
      <alignment horizontal="left" vertical="center" indent="1"/>
    </xf>
    <xf numFmtId="0" fontId="439" fillId="103" borderId="33"/>
    <xf numFmtId="0" fontId="439" fillId="103" borderId="33"/>
    <xf numFmtId="4" fontId="449" fillId="94" borderId="28" applyNumberFormat="0" applyProtection="0">
      <alignment horizontal="right" vertical="center"/>
    </xf>
    <xf numFmtId="4" fontId="449" fillId="95" borderId="27" applyNumberFormat="0" applyProtection="0">
      <alignment horizontal="right" vertical="center"/>
    </xf>
    <xf numFmtId="4" fontId="449" fillId="94" borderId="28" applyNumberFormat="0" applyProtection="0">
      <alignment horizontal="right" vertical="center"/>
    </xf>
    <xf numFmtId="0" fontId="450" fillId="104" borderId="0"/>
    <xf numFmtId="49" fontId="451" fillId="104" borderId="0"/>
    <xf numFmtId="49" fontId="452" fillId="104" borderId="35"/>
    <xf numFmtId="49" fontId="452" fillId="104" borderId="0"/>
    <xf numFmtId="0" fontId="450" fillId="105" borderId="35">
      <protection locked="0"/>
    </xf>
    <xf numFmtId="0" fontId="450" fillId="104" borderId="0"/>
    <xf numFmtId="0" fontId="453" fillId="106" borderId="0"/>
    <xf numFmtId="0" fontId="453" fillId="81" borderId="0"/>
    <xf numFmtId="0" fontId="453" fillId="85" borderId="0"/>
    <xf numFmtId="0" fontId="454" fillId="2" borderId="0" applyNumberFormat="0" applyFill="0" applyBorder="0" applyAlignment="0" applyProtection="0"/>
    <xf numFmtId="37" fontId="455" fillId="41" borderId="36"/>
    <xf numFmtId="178" fontId="456" fillId="2" borderId="0">
      <alignment horizontal="left" wrapText="1"/>
    </xf>
    <xf numFmtId="178" fontId="394" fillId="2" borderId="0">
      <alignment horizontal="left" wrapText="1"/>
    </xf>
    <xf numFmtId="178" fontId="394" fillId="2" borderId="0">
      <alignment horizontal="left" wrapText="1"/>
    </xf>
    <xf numFmtId="0" fontId="439" fillId="41" borderId="0"/>
    <xf numFmtId="0" fontId="457" fillId="2" borderId="0" applyNumberFormat="0" applyFill="0" applyBorder="0" applyAlignment="0" applyProtection="0"/>
    <xf numFmtId="0" fontId="454" fillId="2" borderId="0" applyNumberFormat="0" applyFill="0" applyBorder="0" applyAlignment="0" applyProtection="0"/>
    <xf numFmtId="0" fontId="411" fillId="2" borderId="37" applyNumberFormat="0" applyFill="0" applyAlignment="0" applyProtection="0"/>
    <xf numFmtId="0" fontId="458" fillId="2" borderId="17" applyNumberFormat="0" applyFill="0" applyAlignment="0" applyProtection="0"/>
    <xf numFmtId="0" fontId="459" fillId="2" borderId="0" applyNumberFormat="0" applyFill="0" applyBorder="0" applyAlignment="0" applyProtection="0"/>
    <xf numFmtId="0" fontId="460" fillId="2" borderId="0" applyNumberFormat="0" applyFill="0" applyBorder="0" applyAlignment="0" applyProtection="0"/>
    <xf numFmtId="0" fontId="456" fillId="2" borderId="0"/>
  </cellStyleXfs>
  <cellXfs count="400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8" xfId="0" applyNumberFormat="1" applyFont="1" applyBorder="1" applyAlignment="1">
      <alignment horizontal="right"/>
    </xf>
    <xf numFmtId="170" fontId="62" fillId="0" borderId="8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8" xfId="0" applyNumberFormat="1" applyFont="1" applyBorder="1" applyAlignment="1">
      <alignment horizontal="right"/>
    </xf>
    <xf numFmtId="170" fontId="65" fillId="0" borderId="8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8" xfId="0" applyNumberFormat="1" applyFont="1" applyBorder="1" applyAlignment="1">
      <alignment horizontal="right"/>
    </xf>
    <xf numFmtId="37" fontId="82" fillId="0" borderId="8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8" xfId="0" applyNumberFormat="1" applyFont="1" applyBorder="1" applyAlignment="1">
      <alignment horizontal="right"/>
    </xf>
    <xf numFmtId="37" fontId="85" fillId="0" borderId="8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7" xfId="0" applyNumberFormat="1" applyFont="1" applyBorder="1" applyAlignment="1">
      <alignment horizontal="right"/>
    </xf>
    <xf numFmtId="171" fontId="88" fillId="0" borderId="7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7" xfId="0" applyNumberFormat="1" applyFont="1" applyBorder="1" applyAlignment="1">
      <alignment horizontal="right"/>
    </xf>
    <xf numFmtId="166" fontId="91" fillId="0" borderId="7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8" xfId="0" applyNumberFormat="1" applyFont="1" applyBorder="1" applyAlignment="1">
      <alignment horizontal="right"/>
    </xf>
    <xf numFmtId="170" fontId="109" fillId="0" borderId="8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8" xfId="0" applyNumberFormat="1" applyFont="1" applyBorder="1" applyAlignment="1">
      <alignment horizontal="right"/>
    </xf>
    <xf numFmtId="170" fontId="112" fillId="0" borderId="8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8" xfId="0" applyNumberFormat="1" applyFont="1" applyBorder="1" applyAlignment="1">
      <alignment horizontal="right"/>
    </xf>
    <xf numFmtId="170" fontId="127" fillId="0" borderId="8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8" xfId="0" applyNumberFormat="1" applyFont="1" applyBorder="1" applyAlignment="1">
      <alignment horizontal="right"/>
    </xf>
    <xf numFmtId="170" fontId="130" fillId="0" borderId="8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8" xfId="0" applyNumberFormat="1" applyFont="1" applyBorder="1" applyAlignment="1">
      <alignment horizontal="right"/>
    </xf>
    <xf numFmtId="170" fontId="152" fillId="0" borderId="8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8" xfId="0" applyNumberFormat="1" applyFont="1" applyBorder="1" applyAlignment="1">
      <alignment horizontal="right"/>
    </xf>
    <xf numFmtId="170" fontId="155" fillId="0" borderId="8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8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8" xfId="0" applyNumberFormat="1" applyFont="1" applyBorder="1" applyAlignment="1">
      <alignment horizontal="right"/>
    </xf>
    <xf numFmtId="37" fontId="259" fillId="0" borderId="8" xfId="0" applyNumberFormat="1" applyFont="1" applyBorder="1" applyAlignment="1">
      <alignment horizontal="right"/>
    </xf>
    <xf numFmtId="168" fontId="260" fillId="0" borderId="8" xfId="0" applyNumberFormat="1" applyFont="1" applyBorder="1" applyAlignment="1">
      <alignment horizontal="right"/>
    </xf>
    <xf numFmtId="168" fontId="261" fillId="0" borderId="8" xfId="0" applyNumberFormat="1" applyFont="1" applyBorder="1" applyAlignment="1">
      <alignment horizontal="right"/>
    </xf>
    <xf numFmtId="37" fontId="262" fillId="0" borderId="8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8" xfId="0" applyNumberFormat="1" applyFont="1" applyBorder="1" applyAlignment="1">
      <alignment horizontal="right"/>
    </xf>
    <xf numFmtId="168" fontId="366" fillId="0" borderId="8" xfId="0" applyNumberFormat="1" applyFont="1" applyBorder="1" applyAlignment="1">
      <alignment horizontal="right"/>
    </xf>
    <xf numFmtId="170" fontId="367" fillId="0" borderId="8" xfId="0" applyNumberFormat="1" applyFont="1" applyBorder="1" applyAlignment="1">
      <alignment horizontal="right"/>
    </xf>
    <xf numFmtId="168" fontId="368" fillId="0" borderId="8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2" borderId="5" xfId="0" applyNumberFormat="1" applyFont="1" applyFill="1" applyBorder="1"/>
    <xf numFmtId="0" fontId="0" fillId="2" borderId="6" xfId="0" applyNumberFormat="1" applyFont="1" applyFill="1" applyBorder="1"/>
    <xf numFmtId="0" fontId="461" fillId="0" borderId="0" xfId="0" applyFont="1"/>
  </cellXfs>
  <cellStyles count="469">
    <cellStyle name="_x0013_" xfId="5"/>
    <cellStyle name="_x0013_ 2" xfId="6"/>
    <cellStyle name="20% - Accent1 2" xfId="7"/>
    <cellStyle name="20% - Accent1 3" xfId="8"/>
    <cellStyle name="20% - Accent1 4" xfId="9"/>
    <cellStyle name="20% - Accent2 2" xfId="10"/>
    <cellStyle name="20% - Accent2 3" xfId="11"/>
    <cellStyle name="20% - Accent2 4" xfId="12"/>
    <cellStyle name="20% - Accent3 2" xfId="13"/>
    <cellStyle name="20% - Accent3 3" xfId="14"/>
    <cellStyle name="20% - Accent3 4" xfId="15"/>
    <cellStyle name="20% - Accent4 2" xfId="16"/>
    <cellStyle name="20% - Accent4 3" xfId="17"/>
    <cellStyle name="20% - Accent4 4" xfId="18"/>
    <cellStyle name="20% - Accent5 2" xfId="19"/>
    <cellStyle name="20% - Accent5 3" xfId="20"/>
    <cellStyle name="20% - Accent5 4" xfId="21"/>
    <cellStyle name="20% - Accent6 2" xfId="22"/>
    <cellStyle name="20% - Accent6 3" xfId="23"/>
    <cellStyle name="20% - Accent6 4" xfId="24"/>
    <cellStyle name="40% - Accent1 2" xfId="25"/>
    <cellStyle name="40% - Accent1 3" xfId="26"/>
    <cellStyle name="40% - Accent1 4" xfId="27"/>
    <cellStyle name="40% - Accent2 2" xfId="28"/>
    <cellStyle name="40% - Accent2 3" xfId="29"/>
    <cellStyle name="40% - Accent2 4" xfId="30"/>
    <cellStyle name="40% - Accent3 2" xfId="31"/>
    <cellStyle name="40% - Accent3 3" xfId="32"/>
    <cellStyle name="40% - Accent3 4" xfId="33"/>
    <cellStyle name="40% - Accent4 2" xfId="34"/>
    <cellStyle name="40% - Accent4 3" xfId="35"/>
    <cellStyle name="40% - Accent4 4" xfId="36"/>
    <cellStyle name="40% - Accent5 2" xfId="37"/>
    <cellStyle name="40% - Accent5 3" xfId="38"/>
    <cellStyle name="40% - Accent5 4" xfId="39"/>
    <cellStyle name="40% - Accent6 2" xfId="40"/>
    <cellStyle name="40% - Accent6 3" xfId="41"/>
    <cellStyle name="40% - Accent6 4" xfId="42"/>
    <cellStyle name="60% - Accent1 2" xfId="43"/>
    <cellStyle name="60% - Accent1 3" xfId="44"/>
    <cellStyle name="60% - Accent1 4" xfId="45"/>
    <cellStyle name="60% - Accent2 2" xfId="46"/>
    <cellStyle name="60% - Accent2 3" xfId="47"/>
    <cellStyle name="60% - Accent2 4" xfId="48"/>
    <cellStyle name="60% - Accent3 2" xfId="49"/>
    <cellStyle name="60% - Accent3 3" xfId="50"/>
    <cellStyle name="60% - Accent3 4" xfId="51"/>
    <cellStyle name="60% - Accent4 2" xfId="52"/>
    <cellStyle name="60% - Accent4 3" xfId="53"/>
    <cellStyle name="60% - Accent4 4" xfId="54"/>
    <cellStyle name="60% - Accent5 2" xfId="55"/>
    <cellStyle name="60% - Accent5 3" xfId="56"/>
    <cellStyle name="60% - Accent5 4" xfId="57"/>
    <cellStyle name="60% - Accent6 2" xfId="58"/>
    <cellStyle name="60% - Accent6 3" xfId="59"/>
    <cellStyle name="60% - Accent6 4" xfId="60"/>
    <cellStyle name="Accent1 - 20%" xfId="61"/>
    <cellStyle name="Accent1 - 20% 2" xfId="62"/>
    <cellStyle name="Accent1 - 40%" xfId="63"/>
    <cellStyle name="Accent1 - 40% 2" xfId="64"/>
    <cellStyle name="Accent1 - 60%" xfId="65"/>
    <cellStyle name="Accent1 - 60% 2" xfId="66"/>
    <cellStyle name="Accent1 2" xfId="67"/>
    <cellStyle name="Accent1 3" xfId="68"/>
    <cellStyle name="Accent1 4" xfId="69"/>
    <cellStyle name="Accent1 5" xfId="70"/>
    <cellStyle name="Accent2 - 20%" xfId="71"/>
    <cellStyle name="Accent2 - 20% 2" xfId="72"/>
    <cellStyle name="Accent2 - 40%" xfId="73"/>
    <cellStyle name="Accent2 - 40% 2" xfId="74"/>
    <cellStyle name="Accent2 - 60%" xfId="75"/>
    <cellStyle name="Accent2 - 60% 2" xfId="76"/>
    <cellStyle name="Accent2 2" xfId="77"/>
    <cellStyle name="Accent2 3" xfId="78"/>
    <cellStyle name="Accent2 4" xfId="79"/>
    <cellStyle name="Accent2 5" xfId="80"/>
    <cellStyle name="Accent3 - 20%" xfId="81"/>
    <cellStyle name="Accent3 - 20% 2" xfId="82"/>
    <cellStyle name="Accent3 - 40%" xfId="83"/>
    <cellStyle name="Accent3 - 40% 2" xfId="84"/>
    <cellStyle name="Accent3 - 60%" xfId="85"/>
    <cellStyle name="Accent3 - 60% 2" xfId="86"/>
    <cellStyle name="Accent3 10" xfId="87"/>
    <cellStyle name="Accent3 11" xfId="88"/>
    <cellStyle name="Accent3 12" xfId="89"/>
    <cellStyle name="Accent3 13" xfId="90"/>
    <cellStyle name="Accent3 14" xfId="91"/>
    <cellStyle name="Accent3 15" xfId="92"/>
    <cellStyle name="Accent3 16" xfId="93"/>
    <cellStyle name="Accent3 17" xfId="94"/>
    <cellStyle name="Accent3 18" xfId="95"/>
    <cellStyle name="Accent3 19" xfId="96"/>
    <cellStyle name="Accent3 2" xfId="97"/>
    <cellStyle name="Accent3 20" xfId="98"/>
    <cellStyle name="Accent3 21" xfId="99"/>
    <cellStyle name="Accent3 22" xfId="100"/>
    <cellStyle name="Accent3 3" xfId="101"/>
    <cellStyle name="Accent3 4" xfId="102"/>
    <cellStyle name="Accent3 5" xfId="103"/>
    <cellStyle name="Accent3 6" xfId="104"/>
    <cellStyle name="Accent3 7" xfId="105"/>
    <cellStyle name="Accent3 8" xfId="106"/>
    <cellStyle name="Accent3 9" xfId="107"/>
    <cellStyle name="Accent4 - 20%" xfId="108"/>
    <cellStyle name="Accent4 - 20% 2" xfId="109"/>
    <cellStyle name="Accent4 - 40%" xfId="110"/>
    <cellStyle name="Accent4 - 40% 2" xfId="111"/>
    <cellStyle name="Accent4 - 60%" xfId="112"/>
    <cellStyle name="Accent4 - 60% 2" xfId="113"/>
    <cellStyle name="Accent4 10" xfId="114"/>
    <cellStyle name="Accent4 11" xfId="115"/>
    <cellStyle name="Accent4 12" xfId="116"/>
    <cellStyle name="Accent4 13" xfId="117"/>
    <cellStyle name="Accent4 14" xfId="118"/>
    <cellStyle name="Accent4 15" xfId="119"/>
    <cellStyle name="Accent4 16" xfId="120"/>
    <cellStyle name="Accent4 17" xfId="121"/>
    <cellStyle name="Accent4 18" xfId="122"/>
    <cellStyle name="Accent4 19" xfId="123"/>
    <cellStyle name="Accent4 2" xfId="124"/>
    <cellStyle name="Accent4 20" xfId="125"/>
    <cellStyle name="Accent4 21" xfId="126"/>
    <cellStyle name="Accent4 22" xfId="127"/>
    <cellStyle name="Accent4 3" xfId="128"/>
    <cellStyle name="Accent4 4" xfId="129"/>
    <cellStyle name="Accent4 5" xfId="130"/>
    <cellStyle name="Accent4 6" xfId="131"/>
    <cellStyle name="Accent4 7" xfId="132"/>
    <cellStyle name="Accent4 8" xfId="133"/>
    <cellStyle name="Accent4 9" xfId="134"/>
    <cellStyle name="Accent5 - 20%" xfId="135"/>
    <cellStyle name="Accent5 - 20% 2" xfId="136"/>
    <cellStyle name="Accent5 - 40%" xfId="137"/>
    <cellStyle name="Accent5 - 60%" xfId="138"/>
    <cellStyle name="Accent5 - 60% 2" xfId="139"/>
    <cellStyle name="Accent5 10" xfId="140"/>
    <cellStyle name="Accent5 11" xfId="141"/>
    <cellStyle name="Accent5 12" xfId="142"/>
    <cellStyle name="Accent5 13" xfId="143"/>
    <cellStyle name="Accent5 14" xfId="144"/>
    <cellStyle name="Accent5 15" xfId="145"/>
    <cellStyle name="Accent5 16" xfId="146"/>
    <cellStyle name="Accent5 17" xfId="147"/>
    <cellStyle name="Accent5 18" xfId="148"/>
    <cellStyle name="Accent5 19" xfId="149"/>
    <cellStyle name="Accent5 2" xfId="150"/>
    <cellStyle name="Accent5 20" xfId="151"/>
    <cellStyle name="Accent5 21" xfId="152"/>
    <cellStyle name="Accent5 22" xfId="153"/>
    <cellStyle name="Accent5 3" xfId="154"/>
    <cellStyle name="Accent5 4" xfId="155"/>
    <cellStyle name="Accent5 5" xfId="156"/>
    <cellStyle name="Accent5 6" xfId="157"/>
    <cellStyle name="Accent5 7" xfId="158"/>
    <cellStyle name="Accent5 8" xfId="159"/>
    <cellStyle name="Accent5 9" xfId="160"/>
    <cellStyle name="Accent6 - 20%" xfId="161"/>
    <cellStyle name="Accent6 - 40%" xfId="162"/>
    <cellStyle name="Accent6 - 40% 2" xfId="163"/>
    <cellStyle name="Accent6 - 60%" xfId="164"/>
    <cellStyle name="Accent6 - 60% 2" xfId="165"/>
    <cellStyle name="Accent6 10" xfId="166"/>
    <cellStyle name="Accent6 11" xfId="167"/>
    <cellStyle name="Accent6 12" xfId="168"/>
    <cellStyle name="Accent6 13" xfId="169"/>
    <cellStyle name="Accent6 14" xfId="170"/>
    <cellStyle name="Accent6 15" xfId="171"/>
    <cellStyle name="Accent6 16" xfId="172"/>
    <cellStyle name="Accent6 17" xfId="173"/>
    <cellStyle name="Accent6 18" xfId="174"/>
    <cellStyle name="Accent6 19" xfId="175"/>
    <cellStyle name="Accent6 2" xfId="176"/>
    <cellStyle name="Accent6 20" xfId="177"/>
    <cellStyle name="Accent6 21" xfId="178"/>
    <cellStyle name="Accent6 22" xfId="179"/>
    <cellStyle name="Accent6 3" xfId="180"/>
    <cellStyle name="Accent6 4" xfId="181"/>
    <cellStyle name="Accent6 5" xfId="182"/>
    <cellStyle name="Accent6 6" xfId="183"/>
    <cellStyle name="Accent6 7" xfId="184"/>
    <cellStyle name="Accent6 8" xfId="185"/>
    <cellStyle name="Accent6 9" xfId="186"/>
    <cellStyle name="Bad 2" xfId="187"/>
    <cellStyle name="Bad 3" xfId="188"/>
    <cellStyle name="Bad 4" xfId="189"/>
    <cellStyle name="Calculation 2" xfId="190"/>
    <cellStyle name="Calculation 3" xfId="191"/>
    <cellStyle name="Calculation 4" xfId="192"/>
    <cellStyle name="Check Cell 2" xfId="193"/>
    <cellStyle name="Check Cell 3" xfId="194"/>
    <cellStyle name="Check Cell 4" xfId="195"/>
    <cellStyle name="Comma [0] 2" xfId="196"/>
    <cellStyle name="Comma 10" xfId="197"/>
    <cellStyle name="Comma 2" xfId="198"/>
    <cellStyle name="Comma 2 2" xfId="199"/>
    <cellStyle name="Comma 2 2 2" xfId="200"/>
    <cellStyle name="Comma 2 3" xfId="201"/>
    <cellStyle name="Comma 2 4" xfId="202"/>
    <cellStyle name="Comma 2 5" xfId="203"/>
    <cellStyle name="Comma 3" xfId="204"/>
    <cellStyle name="Comma 3 2" xfId="205"/>
    <cellStyle name="Comma 4" xfId="4"/>
    <cellStyle name="Comma 4 2" xfId="206"/>
    <cellStyle name="Comma 5" xfId="207"/>
    <cellStyle name="Comma 6" xfId="208"/>
    <cellStyle name="Comma 7" xfId="209"/>
    <cellStyle name="Comma 8" xfId="210"/>
    <cellStyle name="Comma 9" xfId="211"/>
    <cellStyle name="Comma0" xfId="212"/>
    <cellStyle name="Comma0 2" xfId="213"/>
    <cellStyle name="Currency 2" xfId="2"/>
    <cellStyle name="Currency 2 2" xfId="214"/>
    <cellStyle name="Currency 2 3" xfId="215"/>
    <cellStyle name="Currency 3" xfId="216"/>
    <cellStyle name="Currency 3 2" xfId="217"/>
    <cellStyle name="Currency 4" xfId="218"/>
    <cellStyle name="Currency 4 2" xfId="219"/>
    <cellStyle name="Currency 5" xfId="3"/>
    <cellStyle name="Currency 6" xfId="220"/>
    <cellStyle name="Currency 6 2" xfId="221"/>
    <cellStyle name="Currency 7" xfId="222"/>
    <cellStyle name="Currency0" xfId="223"/>
    <cellStyle name="Currency0 2" xfId="224"/>
    <cellStyle name="Date" xfId="225"/>
    <cellStyle name="Date 2" xfId="226"/>
    <cellStyle name="Emphasis 1" xfId="227"/>
    <cellStyle name="Emphasis 1 2" xfId="228"/>
    <cellStyle name="Emphasis 2" xfId="229"/>
    <cellStyle name="Emphasis 2 2" xfId="230"/>
    <cellStyle name="Emphasis 3" xfId="231"/>
    <cellStyle name="Explanatory Text 2" xfId="232"/>
    <cellStyle name="Explanatory Text 3" xfId="233"/>
    <cellStyle name="Explanatory Text 4" xfId="234"/>
    <cellStyle name="Fixed" xfId="235"/>
    <cellStyle name="Fixed 2" xfId="236"/>
    <cellStyle name="Good 2" xfId="237"/>
    <cellStyle name="Good 3" xfId="238"/>
    <cellStyle name="Good 4" xfId="239"/>
    <cellStyle name="Good 5" xfId="240"/>
    <cellStyle name="Heading 1 2" xfId="241"/>
    <cellStyle name="Heading 1 3" xfId="242"/>
    <cellStyle name="Heading 2 2" xfId="243"/>
    <cellStyle name="Heading 2 3" xfId="244"/>
    <cellStyle name="Heading 2 4" xfId="245"/>
    <cellStyle name="Heading 3 2" xfId="246"/>
    <cellStyle name="Heading 3 3" xfId="247"/>
    <cellStyle name="Heading 3 4" xfId="248"/>
    <cellStyle name="Heading 4 2" xfId="249"/>
    <cellStyle name="Heading 4 3" xfId="250"/>
    <cellStyle name="Input 2" xfId="251"/>
    <cellStyle name="Input 3" xfId="252"/>
    <cellStyle name="Input 4" xfId="253"/>
    <cellStyle name="Linked Cell 2" xfId="254"/>
    <cellStyle name="Linked Cell 3" xfId="255"/>
    <cellStyle name="Linked Cell 4" xfId="256"/>
    <cellStyle name="Neutral 2" xfId="257"/>
    <cellStyle name="Neutral 3" xfId="258"/>
    <cellStyle name="Neutral 4" xfId="259"/>
    <cellStyle name="Neutral 5" xfId="260"/>
    <cellStyle name="Normal" xfId="0" builtinId="0"/>
    <cellStyle name="Normal 10" xfId="261"/>
    <cellStyle name="Normal 11" xfId="262"/>
    <cellStyle name="Normal 12" xfId="263"/>
    <cellStyle name="Normal 13" xfId="264"/>
    <cellStyle name="Normal 14" xfId="468"/>
    <cellStyle name="Normal 2" xfId="1"/>
    <cellStyle name="Normal 2 2" xfId="265"/>
    <cellStyle name="Normal 2 2 2" xfId="266"/>
    <cellStyle name="Normal 2 3" xfId="267"/>
    <cellStyle name="Normal 2 4" xfId="268"/>
    <cellStyle name="Normal 2 5" xfId="269"/>
    <cellStyle name="Normal 2_JV09G-PPA April 2012" xfId="270"/>
    <cellStyle name="Normal 3" xfId="271"/>
    <cellStyle name="Normal 3 2" xfId="272"/>
    <cellStyle name="Normal 3 3" xfId="273"/>
    <cellStyle name="Normal 4" xfId="274"/>
    <cellStyle name="Normal 4 2" xfId="275"/>
    <cellStyle name="Normal 5" xfId="276"/>
    <cellStyle name="Normal 6" xfId="277"/>
    <cellStyle name="Normal 7" xfId="278"/>
    <cellStyle name="Normal 8" xfId="279"/>
    <cellStyle name="Normal 8 2" xfId="280"/>
    <cellStyle name="Normal 9" xfId="281"/>
    <cellStyle name="Note 2" xfId="282"/>
    <cellStyle name="Note 3" xfId="283"/>
    <cellStyle name="Note 4" xfId="284"/>
    <cellStyle name="Output 2" xfId="285"/>
    <cellStyle name="Output 3" xfId="286"/>
    <cellStyle name="Output 4" xfId="287"/>
    <cellStyle name="Percent 2" xfId="288"/>
    <cellStyle name="Percent 2 2" xfId="289"/>
    <cellStyle name="Percent 3" xfId="290"/>
    <cellStyle name="SAPBEXaggData" xfId="291"/>
    <cellStyle name="SAPBEXaggData 2" xfId="292"/>
    <cellStyle name="SAPBEXaggData 3" xfId="293"/>
    <cellStyle name="SAPBEXaggData 4" xfId="294"/>
    <cellStyle name="SAPBEXaggDataEmph" xfId="295"/>
    <cellStyle name="SAPBEXaggDataEmph 2" xfId="296"/>
    <cellStyle name="SAPBEXaggDataEmph 3" xfId="297"/>
    <cellStyle name="SAPBEXaggItem" xfId="298"/>
    <cellStyle name="SAPBEXaggItem 2" xfId="299"/>
    <cellStyle name="SAPBEXaggItem 3" xfId="300"/>
    <cellStyle name="SAPBEXaggItem 4" xfId="301"/>
    <cellStyle name="SAPBEXaggItemX" xfId="302"/>
    <cellStyle name="SAPBEXaggItemX 2" xfId="303"/>
    <cellStyle name="SAPBEXaggItemX 3" xfId="304"/>
    <cellStyle name="SAPBEXchaText" xfId="305"/>
    <cellStyle name="SAPBEXchaText 2" xfId="306"/>
    <cellStyle name="SAPBEXchaText 3" xfId="307"/>
    <cellStyle name="SAPBEXchaText 4" xfId="308"/>
    <cellStyle name="SAPBEXexcBad7" xfId="309"/>
    <cellStyle name="SAPBEXexcBad7 2" xfId="310"/>
    <cellStyle name="SAPBEXexcBad7 3" xfId="311"/>
    <cellStyle name="SAPBEXexcBad7 4" xfId="312"/>
    <cellStyle name="SAPBEXexcBad8" xfId="313"/>
    <cellStyle name="SAPBEXexcBad8 2" xfId="314"/>
    <cellStyle name="SAPBEXexcBad8 3" xfId="315"/>
    <cellStyle name="SAPBEXexcBad8 4" xfId="316"/>
    <cellStyle name="SAPBEXexcBad9" xfId="317"/>
    <cellStyle name="SAPBEXexcBad9 2" xfId="318"/>
    <cellStyle name="SAPBEXexcBad9 3" xfId="319"/>
    <cellStyle name="SAPBEXexcBad9 4" xfId="320"/>
    <cellStyle name="SAPBEXexcCritical4" xfId="321"/>
    <cellStyle name="SAPBEXexcCritical4 2" xfId="322"/>
    <cellStyle name="SAPBEXexcCritical4 3" xfId="323"/>
    <cellStyle name="SAPBEXexcCritical4 4" xfId="324"/>
    <cellStyle name="SAPBEXexcCritical5" xfId="325"/>
    <cellStyle name="SAPBEXexcCritical5 2" xfId="326"/>
    <cellStyle name="SAPBEXexcCritical5 3" xfId="327"/>
    <cellStyle name="SAPBEXexcCritical5 4" xfId="328"/>
    <cellStyle name="SAPBEXexcCritical6" xfId="329"/>
    <cellStyle name="SAPBEXexcCritical6 2" xfId="330"/>
    <cellStyle name="SAPBEXexcCritical6 3" xfId="331"/>
    <cellStyle name="SAPBEXexcCritical6 4" xfId="332"/>
    <cellStyle name="SAPBEXexcGood1" xfId="333"/>
    <cellStyle name="SAPBEXexcGood1 2" xfId="334"/>
    <cellStyle name="SAPBEXexcGood1 3" xfId="335"/>
    <cellStyle name="SAPBEXexcGood1 4" xfId="336"/>
    <cellStyle name="SAPBEXexcGood2" xfId="337"/>
    <cellStyle name="SAPBEXexcGood2 2" xfId="338"/>
    <cellStyle name="SAPBEXexcGood2 3" xfId="339"/>
    <cellStyle name="SAPBEXexcGood2 4" xfId="340"/>
    <cellStyle name="SAPBEXexcGood3" xfId="341"/>
    <cellStyle name="SAPBEXexcGood3 2" xfId="342"/>
    <cellStyle name="SAPBEXexcGood3 3" xfId="343"/>
    <cellStyle name="SAPBEXexcGood3 4" xfId="344"/>
    <cellStyle name="SAPBEXfilterDrill" xfId="345"/>
    <cellStyle name="SAPBEXfilterDrill 2" xfId="346"/>
    <cellStyle name="SAPBEXfilterDrill 3" xfId="347"/>
    <cellStyle name="SAPBEXfilterDrill 4" xfId="348"/>
    <cellStyle name="SAPBEXfilterItem" xfId="349"/>
    <cellStyle name="SAPBEXfilterItem 2" xfId="350"/>
    <cellStyle name="SAPBEXfilterItem 3" xfId="351"/>
    <cellStyle name="SAPBEXfilterText" xfId="352"/>
    <cellStyle name="SAPBEXfilterText 2" xfId="353"/>
    <cellStyle name="SAPBEXfilterText 3" xfId="354"/>
    <cellStyle name="SAPBEXformats" xfId="355"/>
    <cellStyle name="SAPBEXformats 2" xfId="356"/>
    <cellStyle name="SAPBEXformats 3" xfId="357"/>
    <cellStyle name="SAPBEXformats 4" xfId="358"/>
    <cellStyle name="SAPBEXheaderItem" xfId="359"/>
    <cellStyle name="SAPBEXheaderItem 2" xfId="360"/>
    <cellStyle name="SAPBEXheaderItem 2 2" xfId="361"/>
    <cellStyle name="SAPBEXheaderItem 3" xfId="362"/>
    <cellStyle name="SAPBEXheaderItem 4" xfId="363"/>
    <cellStyle name="SAPBEXheaderText" xfId="364"/>
    <cellStyle name="SAPBEXheaderText 2" xfId="365"/>
    <cellStyle name="SAPBEXheaderText 2 2" xfId="366"/>
    <cellStyle name="SAPBEXheaderText 3" xfId="367"/>
    <cellStyle name="SAPBEXheaderText 4" xfId="368"/>
    <cellStyle name="SAPBEXHLevel0" xfId="369"/>
    <cellStyle name="SAPBEXHLevel0 2" xfId="370"/>
    <cellStyle name="SAPBEXHLevel0 3" xfId="371"/>
    <cellStyle name="SAPBEXHLevel0 4" xfId="372"/>
    <cellStyle name="SAPBEXHLevel0 5" xfId="373"/>
    <cellStyle name="SAPBEXHLevel0X" xfId="374"/>
    <cellStyle name="SAPBEXHLevel0X 2" xfId="375"/>
    <cellStyle name="SAPBEXHLevel0X 3" xfId="376"/>
    <cellStyle name="SAPBEXHLevel0X 4" xfId="377"/>
    <cellStyle name="SAPBEXHLevel1" xfId="378"/>
    <cellStyle name="SAPBEXHLevel1 2" xfId="379"/>
    <cellStyle name="SAPBEXHLevel1 3" xfId="380"/>
    <cellStyle name="SAPBEXHLevel1 4" xfId="381"/>
    <cellStyle name="SAPBEXHLevel1 5" xfId="382"/>
    <cellStyle name="SAPBEXHLevel1X" xfId="383"/>
    <cellStyle name="SAPBEXHLevel1X 2" xfId="384"/>
    <cellStyle name="SAPBEXHLevel1X 3" xfId="385"/>
    <cellStyle name="SAPBEXHLevel1X 4" xfId="386"/>
    <cellStyle name="SAPBEXHLevel2" xfId="387"/>
    <cellStyle name="SAPBEXHLevel2 2" xfId="388"/>
    <cellStyle name="SAPBEXHLevel2 3" xfId="389"/>
    <cellStyle name="SAPBEXHLevel2 4" xfId="390"/>
    <cellStyle name="SAPBEXHLevel2 5" xfId="391"/>
    <cellStyle name="SAPBEXHLevel2X" xfId="392"/>
    <cellStyle name="SAPBEXHLevel2X 2" xfId="393"/>
    <cellStyle name="SAPBEXHLevel2X 3" xfId="394"/>
    <cellStyle name="SAPBEXHLevel2X 4" xfId="395"/>
    <cellStyle name="SAPBEXHLevel3" xfId="396"/>
    <cellStyle name="SAPBEXHLevel3 2" xfId="397"/>
    <cellStyle name="SAPBEXHLevel3 3" xfId="398"/>
    <cellStyle name="SAPBEXHLevel3 4" xfId="399"/>
    <cellStyle name="SAPBEXHLevel3 5" xfId="400"/>
    <cellStyle name="SAPBEXHLevel3X" xfId="401"/>
    <cellStyle name="SAPBEXHLevel3X 2" xfId="402"/>
    <cellStyle name="SAPBEXHLevel3X 3" xfId="403"/>
    <cellStyle name="SAPBEXHLevel3X 4" xfId="404"/>
    <cellStyle name="SAPBEXinputData" xfId="405"/>
    <cellStyle name="SAPBEXinputData 2" xfId="406"/>
    <cellStyle name="SAPBEXinputData 3" xfId="407"/>
    <cellStyle name="SAPBEXinputData 4" xfId="408"/>
    <cellStyle name="SAPBEXItemHeader" xfId="409"/>
    <cellStyle name="SAPBEXItemHeader 2" xfId="410"/>
    <cellStyle name="SAPBEXresData" xfId="411"/>
    <cellStyle name="SAPBEXresData 2" xfId="412"/>
    <cellStyle name="SAPBEXresData 3" xfId="413"/>
    <cellStyle name="SAPBEXresDataEmph" xfId="414"/>
    <cellStyle name="SAPBEXresDataEmph 2" xfId="415"/>
    <cellStyle name="SAPBEXresDataEmph 3" xfId="416"/>
    <cellStyle name="SAPBEXresItem" xfId="417"/>
    <cellStyle name="SAPBEXresItem 2" xfId="418"/>
    <cellStyle name="SAPBEXresItem 3" xfId="419"/>
    <cellStyle name="SAPBEXresItemX" xfId="420"/>
    <cellStyle name="SAPBEXresItemX 2" xfId="421"/>
    <cellStyle name="SAPBEXresItemX 3" xfId="422"/>
    <cellStyle name="SAPBEXstdData" xfId="423"/>
    <cellStyle name="SAPBEXstdData 2" xfId="424"/>
    <cellStyle name="SAPBEXstdData 3" xfId="425"/>
    <cellStyle name="SAPBEXstdData 4" xfId="426"/>
    <cellStyle name="SAPBEXstdData_2013-2015 Outage Detail" xfId="427"/>
    <cellStyle name="SAPBEXstdDataEmph" xfId="428"/>
    <cellStyle name="SAPBEXstdDataEmph 2" xfId="429"/>
    <cellStyle name="SAPBEXstdDataEmph 3" xfId="430"/>
    <cellStyle name="SAPBEXstdItem" xfId="431"/>
    <cellStyle name="SAPBEXstdItem 2" xfId="432"/>
    <cellStyle name="SAPBEXstdItem 3" xfId="433"/>
    <cellStyle name="SAPBEXstdItem 4" xfId="434"/>
    <cellStyle name="SAPBEXstdItem_2013-2015 Outage Detail" xfId="435"/>
    <cellStyle name="SAPBEXstdItemX" xfId="436"/>
    <cellStyle name="SAPBEXstdItemX 2" xfId="437"/>
    <cellStyle name="SAPBEXstdItemX 3" xfId="438"/>
    <cellStyle name="SAPBEXtitle" xfId="439"/>
    <cellStyle name="SAPBEXtitle 2" xfId="440"/>
    <cellStyle name="SAPBEXtitle 3" xfId="441"/>
    <cellStyle name="SAPBEXunassignedItem" xfId="442"/>
    <cellStyle name="SAPBEXunassignedItem 2" xfId="443"/>
    <cellStyle name="SAPBEXundefined" xfId="444"/>
    <cellStyle name="SAPBEXundefined 2" xfId="445"/>
    <cellStyle name="SAPBEXundefined 3" xfId="446"/>
    <cellStyle name="SEM-BPS-data" xfId="447"/>
    <cellStyle name="SEM-BPS-head" xfId="448"/>
    <cellStyle name="SEM-BPS-headdata" xfId="449"/>
    <cellStyle name="SEM-BPS-headkey" xfId="450"/>
    <cellStyle name="SEM-BPS-input-on" xfId="451"/>
    <cellStyle name="SEM-BPS-key" xfId="452"/>
    <cellStyle name="SEM-BPS-sub1" xfId="453"/>
    <cellStyle name="SEM-BPS-sub2" xfId="454"/>
    <cellStyle name="SEM-BPS-total" xfId="455"/>
    <cellStyle name="Sheet Title" xfId="456"/>
    <cellStyle name="SPECIAL3" xfId="457"/>
    <cellStyle name="Style 1" xfId="458"/>
    <cellStyle name="Style 1 2" xfId="459"/>
    <cellStyle name="Style 1_JV09G-PPA April 2012" xfId="460"/>
    <cellStyle name="TEXT" xfId="461"/>
    <cellStyle name="Title 2" xfId="462"/>
    <cellStyle name="Title 3" xfId="463"/>
    <cellStyle name="Total 2" xfId="464"/>
    <cellStyle name="Total 3" xfId="465"/>
    <cellStyle name="Warning Text 2" xfId="466"/>
    <cellStyle name="Warning Text 3" xfId="4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5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/>
  <cols>
    <col min="1" max="1" width="5.44140625" customWidth="1"/>
    <col min="2" max="2" width="54.6640625" customWidth="1"/>
    <col min="3" max="10" width="13.6640625" customWidth="1"/>
  </cols>
  <sheetData>
    <row r="1" spans="1:10" s="399" customFormat="1">
      <c r="B1" s="399" t="s">
        <v>192</v>
      </c>
    </row>
    <row r="2" spans="1:10" s="399" customFormat="1">
      <c r="B2" s="399" t="s">
        <v>193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D4" s="2" t="s">
        <v>56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396" t="s">
        <v>9</v>
      </c>
      <c r="B8" s="396" t="s">
        <v>52</v>
      </c>
      <c r="C8" s="396" t="s">
        <v>57</v>
      </c>
      <c r="D8" s="397"/>
      <c r="E8" s="397"/>
      <c r="F8" s="398"/>
      <c r="G8" s="396" t="s">
        <v>58</v>
      </c>
      <c r="H8" s="397"/>
      <c r="I8" s="397"/>
      <c r="J8" s="396"/>
    </row>
    <row r="9" spans="1:10">
      <c r="A9" s="396"/>
      <c r="B9" s="396"/>
      <c r="C9" s="4" t="s">
        <v>10</v>
      </c>
      <c r="D9" s="4" t="s">
        <v>59</v>
      </c>
      <c r="E9" s="4" t="s">
        <v>60</v>
      </c>
      <c r="F9" s="4" t="s">
        <v>61</v>
      </c>
      <c r="G9" s="4" t="s">
        <v>10</v>
      </c>
      <c r="H9" s="4" t="s">
        <v>59</v>
      </c>
      <c r="I9" s="4" t="s">
        <v>60</v>
      </c>
      <c r="J9" s="4" t="s">
        <v>61</v>
      </c>
    </row>
    <row r="10" spans="1:10">
      <c r="A10" s="5" t="s">
        <v>12</v>
      </c>
      <c r="B10" s="6" t="s">
        <v>62</v>
      </c>
      <c r="C10" s="7" t="s">
        <v>52</v>
      </c>
      <c r="D10" s="8" t="s">
        <v>52</v>
      </c>
      <c r="E10" s="8" t="s">
        <v>52</v>
      </c>
      <c r="F10" s="9" t="s">
        <v>52</v>
      </c>
      <c r="G10" s="10" t="s">
        <v>52</v>
      </c>
      <c r="H10" s="11" t="s">
        <v>52</v>
      </c>
      <c r="I10" s="11" t="s">
        <v>52</v>
      </c>
      <c r="J10" s="12" t="s">
        <v>52</v>
      </c>
    </row>
    <row r="11" spans="1:10">
      <c r="A11" s="5" t="s">
        <v>13</v>
      </c>
      <c r="B11" s="13" t="s">
        <v>63</v>
      </c>
      <c r="C11" s="14">
        <v>278842945.80000001</v>
      </c>
      <c r="D11" s="15">
        <v>281168133</v>
      </c>
      <c r="E11" s="15">
        <f t="shared" ref="E11:E19" si="0">C11 - D11</f>
        <v>-2325187.1999999881</v>
      </c>
      <c r="F11" s="16">
        <f t="shared" ref="F11:F19" si="1">IF(D11 =0,0,( C11 - D11 ) / D11 )</f>
        <v>-8.2697394444767609E-3</v>
      </c>
      <c r="G11" s="17">
        <v>2771623794</v>
      </c>
      <c r="H11" s="18">
        <v>2786352933</v>
      </c>
      <c r="I11" s="18">
        <f t="shared" ref="I11:I19" si="2">G11 - H11</f>
        <v>-14729139</v>
      </c>
      <c r="J11" s="19">
        <f t="shared" ref="J11:J19" si="3">IF(H11 =0,0,( G11 - H11 ) / H11 )</f>
        <v>-5.286171333701609E-3</v>
      </c>
    </row>
    <row r="12" spans="1:10">
      <c r="A12" s="5" t="s">
        <v>15</v>
      </c>
      <c r="B12" s="13" t="s">
        <v>64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-53435</v>
      </c>
      <c r="I12" s="24">
        <f t="shared" si="2"/>
        <v>0</v>
      </c>
      <c r="J12" s="25">
        <f t="shared" si="3"/>
        <v>0</v>
      </c>
    </row>
    <row r="13" spans="1:10">
      <c r="A13" s="5" t="s">
        <v>16</v>
      </c>
      <c r="B13" s="13" t="s">
        <v>14</v>
      </c>
      <c r="C13" s="20">
        <v>121164</v>
      </c>
      <c r="D13" s="21">
        <v>113090</v>
      </c>
      <c r="E13" s="21">
        <f t="shared" si="0"/>
        <v>8074</v>
      </c>
      <c r="F13" s="26">
        <f t="shared" si="1"/>
        <v>7.1394464585728179E-2</v>
      </c>
      <c r="G13" s="23">
        <v>235178</v>
      </c>
      <c r="H13" s="24">
        <v>226180</v>
      </c>
      <c r="I13" s="24">
        <f t="shared" si="2"/>
        <v>8998</v>
      </c>
      <c r="J13" s="27">
        <f t="shared" si="3"/>
        <v>3.9782474135644175E-2</v>
      </c>
    </row>
    <row r="14" spans="1:10">
      <c r="A14" s="5" t="s">
        <v>17</v>
      </c>
      <c r="B14" s="13" t="s">
        <v>65</v>
      </c>
      <c r="C14" s="20">
        <v>-2159876.9900000002</v>
      </c>
      <c r="D14" s="21">
        <v>-2550718.1800000002</v>
      </c>
      <c r="E14" s="21">
        <f t="shared" si="0"/>
        <v>390841.18999999994</v>
      </c>
      <c r="F14" s="26">
        <f t="shared" si="1"/>
        <v>-0.15322789991640703</v>
      </c>
      <c r="G14" s="23">
        <v>-50898510</v>
      </c>
      <c r="H14" s="24">
        <v>-53659554</v>
      </c>
      <c r="I14" s="24">
        <f t="shared" si="2"/>
        <v>2761044</v>
      </c>
      <c r="J14" s="27">
        <f t="shared" si="3"/>
        <v>-5.1454844369373628E-2</v>
      </c>
    </row>
    <row r="15" spans="1:10">
      <c r="A15" s="5" t="s">
        <v>18</v>
      </c>
      <c r="B15" s="13" t="s">
        <v>66</v>
      </c>
      <c r="C15" s="20">
        <v>-580635.75</v>
      </c>
      <c r="D15" s="21">
        <v>-697500</v>
      </c>
      <c r="E15" s="21">
        <f t="shared" si="0"/>
        <v>116864.25</v>
      </c>
      <c r="F15" s="26">
        <f t="shared" si="1"/>
        <v>-0.16754731182795699</v>
      </c>
      <c r="G15" s="23">
        <v>-24949417</v>
      </c>
      <c r="H15" s="24">
        <v>-25401630</v>
      </c>
      <c r="I15" s="24">
        <f t="shared" si="2"/>
        <v>452213</v>
      </c>
      <c r="J15" s="27">
        <f t="shared" si="3"/>
        <v>-1.7802518972207689E-2</v>
      </c>
    </row>
    <row r="16" spans="1:10">
      <c r="A16" s="5" t="s">
        <v>19</v>
      </c>
      <c r="B16" s="13" t="s">
        <v>67</v>
      </c>
      <c r="C16" s="20">
        <v>22780977.510000002</v>
      </c>
      <c r="D16" s="21">
        <v>17600917.02</v>
      </c>
      <c r="E16" s="21">
        <f t="shared" si="0"/>
        <v>5180060.4900000021</v>
      </c>
      <c r="F16" s="26">
        <f t="shared" si="1"/>
        <v>0.29430628438926659</v>
      </c>
      <c r="G16" s="23">
        <v>170127757</v>
      </c>
      <c r="H16" s="24">
        <v>153847886</v>
      </c>
      <c r="I16" s="24">
        <f t="shared" si="2"/>
        <v>16279871</v>
      </c>
      <c r="J16" s="27">
        <f t="shared" si="3"/>
        <v>0.10581797009547469</v>
      </c>
    </row>
    <row r="17" spans="1:10">
      <c r="A17" s="5" t="s">
        <v>20</v>
      </c>
      <c r="B17" s="13" t="s">
        <v>68</v>
      </c>
      <c r="C17" s="20">
        <v>5582280.3300000001</v>
      </c>
      <c r="D17" s="21">
        <v>5591995.6399999997</v>
      </c>
      <c r="E17" s="21">
        <f t="shared" si="0"/>
        <v>-9715.3099999995902</v>
      </c>
      <c r="F17" s="26">
        <f t="shared" si="1"/>
        <v>-1.7373600813464852E-3</v>
      </c>
      <c r="G17" s="23">
        <v>67180735</v>
      </c>
      <c r="H17" s="24">
        <v>64052617</v>
      </c>
      <c r="I17" s="24">
        <f t="shared" si="2"/>
        <v>3128118</v>
      </c>
      <c r="J17" s="27">
        <f t="shared" si="3"/>
        <v>4.8836693120594903E-2</v>
      </c>
    </row>
    <row r="18" spans="1:10">
      <c r="A18" s="5" t="s">
        <v>21</v>
      </c>
      <c r="B18" s="13" t="s">
        <v>69</v>
      </c>
      <c r="C18" s="20">
        <v>688296.29</v>
      </c>
      <c r="D18" s="21">
        <v>727000</v>
      </c>
      <c r="E18" s="21">
        <f t="shared" si="0"/>
        <v>-38703.709999999963</v>
      </c>
      <c r="F18" s="26">
        <f t="shared" si="1"/>
        <v>-5.3237565337001323E-2</v>
      </c>
      <c r="G18" s="23">
        <v>20191364</v>
      </c>
      <c r="H18" s="24">
        <v>16903175</v>
      </c>
      <c r="I18" s="24">
        <f t="shared" si="2"/>
        <v>3288189</v>
      </c>
      <c r="J18" s="27">
        <f t="shared" si="3"/>
        <v>0.19453084997345174</v>
      </c>
    </row>
    <row r="19" spans="1:10">
      <c r="A19" s="5" t="s">
        <v>22</v>
      </c>
      <c r="B19" s="28" t="s">
        <v>70</v>
      </c>
      <c r="C19" s="29">
        <v>305275151.19</v>
      </c>
      <c r="D19" s="30">
        <v>301952916.9864673</v>
      </c>
      <c r="E19" s="30">
        <f t="shared" si="0"/>
        <v>3322234.2035326958</v>
      </c>
      <c r="F19" s="31">
        <f t="shared" si="1"/>
        <v>1.100249084092004E-2</v>
      </c>
      <c r="G19" s="32">
        <v>2953457467</v>
      </c>
      <c r="H19" s="33">
        <v>2942268173</v>
      </c>
      <c r="I19" s="33">
        <f t="shared" si="2"/>
        <v>11189294</v>
      </c>
      <c r="J19" s="34">
        <f t="shared" si="3"/>
        <v>3.8029483861055243E-3</v>
      </c>
    </row>
    <row r="20" spans="1:10">
      <c r="A20" s="5" t="s">
        <v>23</v>
      </c>
    </row>
    <row r="21" spans="1:10">
      <c r="A21" s="5" t="s">
        <v>24</v>
      </c>
      <c r="B21" s="35" t="s">
        <v>71</v>
      </c>
      <c r="C21" s="36">
        <v>0</v>
      </c>
      <c r="D21" s="37">
        <v>0</v>
      </c>
      <c r="E21" s="38">
        <f>C21 - D21</f>
        <v>0</v>
      </c>
      <c r="F21" s="39">
        <f>IF(D21 =0,0,( C21 - D21 ) / D21 )</f>
        <v>0</v>
      </c>
      <c r="G21" s="40">
        <v>0</v>
      </c>
      <c r="H21" s="41">
        <v>0</v>
      </c>
      <c r="I21" s="42">
        <f>G21 - H21</f>
        <v>0</v>
      </c>
      <c r="J21" s="43">
        <f>IF(H21 =0,0,( G21 - H21 ) / H21 )</f>
        <v>0</v>
      </c>
    </row>
    <row r="22" spans="1:10">
      <c r="A22" s="5" t="s">
        <v>25</v>
      </c>
      <c r="B22" s="13" t="s">
        <v>29</v>
      </c>
      <c r="C22" s="20">
        <v>45279.74</v>
      </c>
      <c r="D22" s="21">
        <v>38237.6751</v>
      </c>
      <c r="E22" s="21">
        <f>C22 - D22</f>
        <v>7042.0648999999976</v>
      </c>
      <c r="F22" s="26">
        <f>IF(D22 =0,0,( C22 - D22 ) / D22 )</f>
        <v>0.18416561366723883</v>
      </c>
      <c r="G22" s="23">
        <v>394028</v>
      </c>
      <c r="H22" s="24">
        <v>365350.8419</v>
      </c>
      <c r="I22" s="24">
        <f>G22 - H22</f>
        <v>28677.158100000001</v>
      </c>
      <c r="J22" s="27">
        <f>IF(H22 =0,0,( G22 - H22 ) / H22 )</f>
        <v>7.8492108984517445E-2</v>
      </c>
    </row>
    <row r="23" spans="1:10">
      <c r="A23" s="5" t="s">
        <v>26</v>
      </c>
      <c r="B23" s="13" t="s">
        <v>31</v>
      </c>
      <c r="C23" s="20">
        <v>112098</v>
      </c>
      <c r="D23" s="21">
        <v>135900</v>
      </c>
      <c r="E23" s="21">
        <f>C23 - D23</f>
        <v>-23802</v>
      </c>
      <c r="F23" s="26">
        <f>IF(D23 =0,0,( C23 - D23 ) / D23 )</f>
        <v>-0.17514348785871964</v>
      </c>
      <c r="G23" s="23">
        <v>2140144</v>
      </c>
      <c r="H23" s="24">
        <v>2193399</v>
      </c>
      <c r="I23" s="24">
        <f>G23 - H23</f>
        <v>-53255</v>
      </c>
      <c r="J23" s="27">
        <f>IF(H23 =0,0,( G23 - H23 ) / H23 )</f>
        <v>-2.4279668222699106E-2</v>
      </c>
    </row>
    <row r="24" spans="1:10">
      <c r="A24" s="5" t="s">
        <v>27</v>
      </c>
      <c r="B24" s="13" t="s">
        <v>72</v>
      </c>
      <c r="C24" s="20">
        <v>157377.74</v>
      </c>
      <c r="D24" s="21">
        <v>174137.67509999999</v>
      </c>
      <c r="E24" s="21">
        <f>C24 - D24</f>
        <v>-16759.935100000002</v>
      </c>
      <c r="F24" s="26">
        <f>IF(D24 =0,0,( C24 - D24 ) / D24 )</f>
        <v>-9.6245313315314857E-2</v>
      </c>
      <c r="G24" s="23">
        <v>2534172</v>
      </c>
      <c r="H24" s="24">
        <v>2558749.8418999999</v>
      </c>
      <c r="I24" s="24">
        <f>G24 - H24</f>
        <v>-24577.841899999883</v>
      </c>
      <c r="J24" s="27">
        <f>IF(H24 =0,0,( G24 - H24 ) / H24 )</f>
        <v>-9.6054102271090347E-3</v>
      </c>
    </row>
    <row r="25" spans="1:10">
      <c r="A25" s="5" t="s">
        <v>28</v>
      </c>
    </row>
    <row r="26" spans="1:10">
      <c r="A26" s="5" t="s">
        <v>30</v>
      </c>
      <c r="B26" s="13" t="s">
        <v>34</v>
      </c>
      <c r="C26" s="20">
        <v>375</v>
      </c>
      <c r="D26" s="21">
        <v>375</v>
      </c>
      <c r="E26" s="21">
        <f>C26 - D26</f>
        <v>0</v>
      </c>
      <c r="F26" s="26">
        <f>IF(D26 =0,0,( C26 - D26 ) / D26 )</f>
        <v>0</v>
      </c>
      <c r="G26" s="23">
        <v>3759</v>
      </c>
      <c r="H26" s="24">
        <v>3750</v>
      </c>
      <c r="I26" s="24">
        <f>G26 - H26</f>
        <v>9</v>
      </c>
      <c r="J26" s="27">
        <f>IF(H26 =0,0,( G26 - H26 ) / H26 )</f>
        <v>2.3999999999999998E-3</v>
      </c>
    </row>
    <row r="27" spans="1:10">
      <c r="A27" s="5" t="s">
        <v>32</v>
      </c>
    </row>
    <row r="28" spans="1:10">
      <c r="A28" s="5" t="s">
        <v>33</v>
      </c>
      <c r="B28" s="44" t="s">
        <v>73</v>
      </c>
      <c r="C28" s="45" t="s">
        <v>52</v>
      </c>
      <c r="D28" s="46" t="s">
        <v>52</v>
      </c>
      <c r="E28" s="46" t="s">
        <v>52</v>
      </c>
      <c r="F28" s="47" t="s">
        <v>52</v>
      </c>
      <c r="G28" s="48" t="s">
        <v>52</v>
      </c>
      <c r="H28" s="49" t="s">
        <v>52</v>
      </c>
      <c r="I28" s="49" t="s">
        <v>52</v>
      </c>
      <c r="J28" s="50" t="s">
        <v>52</v>
      </c>
    </row>
    <row r="29" spans="1:10">
      <c r="A29" s="5" t="s">
        <v>35</v>
      </c>
      <c r="B29" s="13" t="s">
        <v>74</v>
      </c>
      <c r="C29" s="20">
        <v>-80181.78</v>
      </c>
      <c r="D29" s="21">
        <v>0</v>
      </c>
      <c r="E29" s="21">
        <f>C29 - D29</f>
        <v>-80181.78</v>
      </c>
      <c r="F29" s="51">
        <f>IF(D29 =0,0,( C29 - D29 ) / D29 )</f>
        <v>0</v>
      </c>
      <c r="G29" s="23">
        <v>-1008785</v>
      </c>
      <c r="H29" s="24">
        <v>-692933</v>
      </c>
      <c r="I29" s="24">
        <f>G29 - H29</f>
        <v>-315852</v>
      </c>
      <c r="J29" s="52">
        <f>IF(H29 =0,0,( G29 - H29 ) / H29 )</f>
        <v>0.45581896085191498</v>
      </c>
    </row>
    <row r="30" spans="1:10">
      <c r="A30" s="5" t="s">
        <v>36</v>
      </c>
      <c r="B30" s="13" t="s">
        <v>75</v>
      </c>
      <c r="C30" s="20">
        <v>-167186.57</v>
      </c>
      <c r="D30" s="21">
        <v>0</v>
      </c>
      <c r="E30" s="21">
        <f>C30 - D30</f>
        <v>-167186.57</v>
      </c>
      <c r="F30" s="53">
        <f>IF(D30 =0,0,( C30 - D30 ) / D30 )</f>
        <v>0</v>
      </c>
      <c r="G30" s="23">
        <v>623911</v>
      </c>
      <c r="H30" s="24">
        <v>1065089</v>
      </c>
      <c r="I30" s="24">
        <f>G30 - H30</f>
        <v>-441178</v>
      </c>
      <c r="J30" s="54">
        <f>IF(H30 =0,0,( G30 - H30 ) / H30 )</f>
        <v>-0.41421702787278808</v>
      </c>
    </row>
    <row r="31" spans="1:10">
      <c r="A31" s="5" t="s">
        <v>37</v>
      </c>
      <c r="B31" s="13" t="s">
        <v>76</v>
      </c>
      <c r="C31" s="20">
        <v>365686.26</v>
      </c>
      <c r="D31" s="21">
        <v>0</v>
      </c>
      <c r="E31" s="21">
        <f>C31 - D31</f>
        <v>365686.26</v>
      </c>
      <c r="F31" s="55">
        <f>IF(D31 =0,0,( C31 - D31 ) / D31 )</f>
        <v>0</v>
      </c>
      <c r="G31" s="23">
        <v>-461523</v>
      </c>
      <c r="H31" s="24">
        <v>-584787</v>
      </c>
      <c r="I31" s="24">
        <f>G31 - H31</f>
        <v>123264</v>
      </c>
      <c r="J31" s="56">
        <f>IF(H31 =0,0,( G31 - H31 ) / H31 )</f>
        <v>-0.21078443946257355</v>
      </c>
    </row>
    <row r="32" spans="1:10">
      <c r="A32" s="5" t="s">
        <v>38</v>
      </c>
      <c r="B32" s="57" t="s">
        <v>77</v>
      </c>
      <c r="C32" s="58">
        <v>305551221.83999997</v>
      </c>
      <c r="D32" s="59">
        <v>302127430</v>
      </c>
      <c r="E32" s="59">
        <f>C32 - D32</f>
        <v>3423791.8399999738</v>
      </c>
      <c r="F32" s="60">
        <f>IF(D32 =0,0,( C32 - D32 ) / D32 )</f>
        <v>1.1332277377131807E-2</v>
      </c>
      <c r="G32" s="61">
        <v>2955149002</v>
      </c>
      <c r="H32" s="62">
        <v>2944618045</v>
      </c>
      <c r="I32" s="62">
        <f>G32 - H32</f>
        <v>10530957</v>
      </c>
      <c r="J32" s="63">
        <f>IF(H32 =0,0,( G32 - H32 ) / H32 )</f>
        <v>3.5763405776452748E-3</v>
      </c>
    </row>
    <row r="33" spans="1:10">
      <c r="A33" s="5" t="s">
        <v>39</v>
      </c>
    </row>
    <row r="34" spans="1:10">
      <c r="A34" s="5" t="s">
        <v>40</v>
      </c>
      <c r="B34" s="64" t="s">
        <v>78</v>
      </c>
      <c r="C34" s="65" t="s">
        <v>52</v>
      </c>
      <c r="D34" s="66" t="s">
        <v>52</v>
      </c>
      <c r="E34" s="66" t="s">
        <v>52</v>
      </c>
      <c r="F34" s="67" t="s">
        <v>52</v>
      </c>
      <c r="G34" s="68" t="s">
        <v>52</v>
      </c>
      <c r="H34" s="69" t="s">
        <v>52</v>
      </c>
      <c r="I34" s="69" t="s">
        <v>52</v>
      </c>
      <c r="J34" s="70" t="s">
        <v>52</v>
      </c>
    </row>
    <row r="35" spans="1:10">
      <c r="A35" s="5" t="s">
        <v>41</v>
      </c>
      <c r="B35" s="13" t="s">
        <v>79</v>
      </c>
      <c r="C35" s="20">
        <v>9413964298</v>
      </c>
      <c r="D35" s="21">
        <v>9417343854</v>
      </c>
      <c r="E35" s="21">
        <f>C35 - D35</f>
        <v>-3379556</v>
      </c>
      <c r="F35" s="26">
        <f>IF(D35 =0,0,( C35 - D35 ) / D35 )</f>
        <v>-3.5886509533837818E-4</v>
      </c>
      <c r="G35" s="23">
        <v>92142219790</v>
      </c>
      <c r="H35" s="24">
        <v>92422053821</v>
      </c>
      <c r="I35" s="24">
        <f>G35 - H35</f>
        <v>-279834031</v>
      </c>
      <c r="J35" s="27">
        <f>IF(H35 =0,0,( G35 - H35 ) / H35 )</f>
        <v>-3.0277841643940673E-3</v>
      </c>
    </row>
    <row r="36" spans="1:10">
      <c r="A36" s="5" t="s">
        <v>42</v>
      </c>
      <c r="B36" s="13" t="s">
        <v>80</v>
      </c>
      <c r="C36" s="20">
        <v>580885920</v>
      </c>
      <c r="D36" s="21">
        <v>547750510</v>
      </c>
      <c r="E36" s="21">
        <f>C36 - D36</f>
        <v>33135410</v>
      </c>
      <c r="F36" s="26">
        <f>IF(D36 =0,0,( C36 - D36 ) / D36 )</f>
        <v>6.0493617796905381E-2</v>
      </c>
      <c r="G36" s="23">
        <v>5528072249</v>
      </c>
      <c r="H36" s="24">
        <v>5354309078</v>
      </c>
      <c r="I36" s="24">
        <f>G36 - H36</f>
        <v>173763171</v>
      </c>
      <c r="J36" s="27">
        <f>IF(H36 =0,0,( G36 - H36 ) / H36 )</f>
        <v>3.2452958629894023E-2</v>
      </c>
    </row>
    <row r="37" spans="1:10">
      <c r="A37" s="5" t="s">
        <v>43</v>
      </c>
      <c r="B37" s="13" t="s">
        <v>81</v>
      </c>
      <c r="C37" s="71">
        <v>9994850218</v>
      </c>
      <c r="D37" s="72">
        <v>9965094364</v>
      </c>
      <c r="E37" s="72">
        <f>C37 - D37</f>
        <v>29755854</v>
      </c>
      <c r="F37" s="73">
        <f>IF(D37 =0,0,( C37 - D37 ) / D37 )</f>
        <v>2.986008251712728E-3</v>
      </c>
      <c r="G37" s="74">
        <v>97670292039</v>
      </c>
      <c r="H37" s="75">
        <v>97776362899</v>
      </c>
      <c r="I37" s="75">
        <f>G37 - H37</f>
        <v>-106070860</v>
      </c>
      <c r="J37" s="76">
        <f>IF(H37 =0,0,( G37 - H37 ) / H37 )</f>
        <v>-1.0848313115263651E-3</v>
      </c>
    </row>
    <row r="38" spans="1:10">
      <c r="A38" s="5" t="s">
        <v>44</v>
      </c>
      <c r="B38" s="77" t="s">
        <v>82</v>
      </c>
      <c r="C38" s="78">
        <v>9994850218</v>
      </c>
      <c r="D38" s="79">
        <v>9965094364</v>
      </c>
      <c r="E38" s="79">
        <f>C38 - D38</f>
        <v>29755854</v>
      </c>
      <c r="F38" s="80">
        <f>IF(D38 =0,0,( C38 - D38 ) / D38 )</f>
        <v>2.986008251712728E-3</v>
      </c>
      <c r="G38" s="81">
        <v>97670292039</v>
      </c>
      <c r="H38" s="82">
        <v>97776362899</v>
      </c>
      <c r="I38" s="82">
        <f>G38 - H38</f>
        <v>-106070860</v>
      </c>
      <c r="J38" s="83">
        <f>IF(H38 =0,0,( G38 - H38 ) / H38 )</f>
        <v>-1.0848313115263651E-3</v>
      </c>
    </row>
    <row r="39" spans="1:10">
      <c r="A39" s="5" t="s">
        <v>45</v>
      </c>
      <c r="B39" s="13" t="s">
        <v>83</v>
      </c>
      <c r="C39" s="84">
        <v>0.94188150000000004</v>
      </c>
      <c r="D39" s="85">
        <v>0.94503309999999996</v>
      </c>
      <c r="E39" s="85">
        <f>C39 - D39</f>
        <v>-3.1515999999999211E-3</v>
      </c>
      <c r="F39" s="86">
        <f>IF(D39 =0,0,( C39 - D39 ) / D39 )</f>
        <v>-3.334909644963675E-3</v>
      </c>
      <c r="G39" s="87">
        <v>0.94340069999999998</v>
      </c>
      <c r="H39" s="88">
        <v>0.94523919999999995</v>
      </c>
      <c r="I39" s="88">
        <f>G39 - H39</f>
        <v>-1.8384999999999652E-3</v>
      </c>
      <c r="J39" s="89">
        <f>IF(H39 =0,0,( G39 - H39 ) / H39 )</f>
        <v>-1.9450103211969682E-3</v>
      </c>
    </row>
    <row r="40" spans="1:10">
      <c r="A40" s="5" t="s">
        <v>46</v>
      </c>
    </row>
    <row r="41" spans="1:10">
      <c r="A41" s="5" t="s">
        <v>47</v>
      </c>
      <c r="B41" s="90" t="s">
        <v>84</v>
      </c>
      <c r="C41" s="91" t="s">
        <v>52</v>
      </c>
      <c r="D41" s="92" t="s">
        <v>52</v>
      </c>
      <c r="E41" s="92" t="s">
        <v>52</v>
      </c>
      <c r="F41" s="93" t="s">
        <v>52</v>
      </c>
      <c r="G41" s="94" t="s">
        <v>52</v>
      </c>
      <c r="H41" s="95" t="s">
        <v>52</v>
      </c>
      <c r="I41" s="95" t="s">
        <v>52</v>
      </c>
      <c r="J41" s="96" t="s">
        <v>52</v>
      </c>
    </row>
    <row r="42" spans="1:10">
      <c r="A42" s="5" t="s">
        <v>48</v>
      </c>
      <c r="B42" s="13" t="s">
        <v>85</v>
      </c>
      <c r="C42" s="20">
        <v>293622837.76305836</v>
      </c>
      <c r="D42" s="21">
        <v>293703682.66612798</v>
      </c>
      <c r="E42" s="21">
        <f>C42 - D42</f>
        <v>-80844.903069615364</v>
      </c>
      <c r="F42" s="26">
        <f>IF(D42 =0,0,( C42 - D42 ) / D42 )</f>
        <v>-2.7526009321959035E-4</v>
      </c>
      <c r="G42" s="23">
        <v>2962037876.3821983</v>
      </c>
      <c r="H42" s="24">
        <v>2963316879</v>
      </c>
      <c r="I42" s="24">
        <f>G42 - H42</f>
        <v>-1279002.6178016663</v>
      </c>
      <c r="J42" s="27">
        <f>IF(H42 =0,0,( G42 - H42 ) / H42 )</f>
        <v>-4.3161182891560286E-4</v>
      </c>
    </row>
    <row r="43" spans="1:10">
      <c r="A43" s="5" t="s">
        <v>49</v>
      </c>
    </row>
    <row r="44" spans="1:10">
      <c r="A44" s="5" t="s">
        <v>50</v>
      </c>
      <c r="B44" s="97" t="s">
        <v>86</v>
      </c>
      <c r="C44" s="98" t="s">
        <v>52</v>
      </c>
      <c r="D44" s="99" t="s">
        <v>52</v>
      </c>
      <c r="E44" s="99" t="s">
        <v>52</v>
      </c>
      <c r="F44" s="100" t="s">
        <v>52</v>
      </c>
      <c r="G44" s="101" t="s">
        <v>52</v>
      </c>
      <c r="H44" s="102" t="s">
        <v>52</v>
      </c>
      <c r="I44" s="102" t="s">
        <v>52</v>
      </c>
      <c r="J44" s="103" t="s">
        <v>52</v>
      </c>
    </row>
    <row r="45" spans="1:10">
      <c r="A45" s="5" t="s">
        <v>51</v>
      </c>
      <c r="B45" s="13" t="s">
        <v>87</v>
      </c>
      <c r="C45" s="20">
        <v>-22221724</v>
      </c>
      <c r="D45" s="21">
        <v>-22221724</v>
      </c>
      <c r="E45" s="21">
        <f>C45 - D45</f>
        <v>0</v>
      </c>
      <c r="F45" s="26">
        <f>IF(D45 =0,0,( C45 - D45 ) / D45 )</f>
        <v>0</v>
      </c>
      <c r="G45" s="23">
        <v>-222217240</v>
      </c>
      <c r="H45" s="24">
        <v>-222217240</v>
      </c>
      <c r="I45" s="24">
        <f>G45 - H45</f>
        <v>0</v>
      </c>
      <c r="J45" s="27">
        <f>IF(H45 =0,0,( G45 - H45 ) / H45 )</f>
        <v>0</v>
      </c>
    </row>
    <row r="46" spans="1:10">
      <c r="A46" s="5" t="s">
        <v>53</v>
      </c>
      <c r="B46" s="13" t="s">
        <v>88</v>
      </c>
      <c r="C46" s="20">
        <v>-983868.02</v>
      </c>
      <c r="D46" s="21">
        <v>-983868</v>
      </c>
      <c r="E46" s="21">
        <f>C46 - D46</f>
        <v>-2.0000000018626451E-2</v>
      </c>
      <c r="F46" s="26">
        <f>IF(D46 =0,0,( C46 - D46 ) / D46 )</f>
        <v>2.0327930188426141E-8</v>
      </c>
      <c r="G46" s="23">
        <v>-9838680</v>
      </c>
      <c r="H46" s="24">
        <v>-9838680</v>
      </c>
      <c r="I46" s="24">
        <f>G46 - H46</f>
        <v>0</v>
      </c>
      <c r="J46" s="27">
        <f>IF(H46 =0,0,( G46 - H46 ) / H46 )</f>
        <v>0</v>
      </c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5" t="s">
        <v>12</v>
      </c>
      <c r="B48" s="13" t="s">
        <v>89</v>
      </c>
      <c r="C48" s="20">
        <v>1261104.625</v>
      </c>
      <c r="D48" s="21">
        <v>1261104.625</v>
      </c>
      <c r="E48" s="21">
        <f t="shared" ref="E48:E60" si="4">C48 - D48</f>
        <v>0</v>
      </c>
      <c r="F48" s="26">
        <f t="shared" ref="F48:F60" si="5">IF(D48 =0,0,( C48 - D48 ) / D48 )</f>
        <v>0</v>
      </c>
      <c r="G48" s="23">
        <v>7566627.75</v>
      </c>
      <c r="H48" s="24">
        <v>7566627.75</v>
      </c>
      <c r="I48" s="24">
        <f t="shared" ref="I48:I60" si="6">G48 - H48</f>
        <v>0</v>
      </c>
      <c r="J48" s="27">
        <f t="shared" ref="J48:J60" si="7">IF(H48 =0,0,( G48 - H48 ) / H48 )</f>
        <v>0</v>
      </c>
    </row>
    <row r="49" spans="1:10">
      <c r="A49" s="5" t="s">
        <v>13</v>
      </c>
      <c r="B49" s="104" t="s">
        <v>90</v>
      </c>
      <c r="C49" s="105">
        <v>271678350.36805838</v>
      </c>
      <c r="D49" s="106">
        <v>271759195</v>
      </c>
      <c r="E49" s="106">
        <f t="shared" si="4"/>
        <v>-80844.631941616535</v>
      </c>
      <c r="F49" s="107">
        <f t="shared" si="5"/>
        <v>-2.9748627987221017E-4</v>
      </c>
      <c r="G49" s="108">
        <v>2737548584</v>
      </c>
      <c r="H49" s="109">
        <v>2738827585</v>
      </c>
      <c r="I49" s="109">
        <f t="shared" si="6"/>
        <v>-1279001</v>
      </c>
      <c r="J49" s="110">
        <f t="shared" si="7"/>
        <v>-4.6698850522932788E-4</v>
      </c>
    </row>
    <row r="50" spans="1:10">
      <c r="A50" s="5" t="s">
        <v>15</v>
      </c>
      <c r="B50" s="13" t="s">
        <v>91</v>
      </c>
      <c r="C50" s="111">
        <v>305551221.83999997</v>
      </c>
      <c r="D50" s="112">
        <v>302127429.66156733</v>
      </c>
      <c r="E50" s="112">
        <f t="shared" si="4"/>
        <v>3423792.1784326434</v>
      </c>
      <c r="F50" s="113">
        <f t="shared" si="5"/>
        <v>1.1332278509991155E-2</v>
      </c>
      <c r="G50" s="114">
        <v>2955149002</v>
      </c>
      <c r="H50" s="115">
        <v>2944618044</v>
      </c>
      <c r="I50" s="115">
        <f t="shared" si="6"/>
        <v>10530958</v>
      </c>
      <c r="J50" s="116">
        <f t="shared" si="7"/>
        <v>3.5763409184624284E-3</v>
      </c>
    </row>
    <row r="51" spans="1:10">
      <c r="A51" s="5" t="s">
        <v>16</v>
      </c>
      <c r="B51" s="13" t="s">
        <v>92</v>
      </c>
      <c r="C51" s="20">
        <v>305551221.83999997</v>
      </c>
      <c r="D51" s="21">
        <v>302127430</v>
      </c>
      <c r="E51" s="21">
        <f t="shared" si="4"/>
        <v>3423791.8399999738</v>
      </c>
      <c r="F51" s="26">
        <f t="shared" si="5"/>
        <v>1.1332277377131807E-2</v>
      </c>
      <c r="G51" s="23">
        <v>2955149002</v>
      </c>
      <c r="H51" s="24">
        <v>2944618045</v>
      </c>
      <c r="I51" s="24">
        <f t="shared" si="6"/>
        <v>10530957</v>
      </c>
      <c r="J51" s="27">
        <f t="shared" si="7"/>
        <v>3.5763405776452748E-3</v>
      </c>
    </row>
    <row r="52" spans="1:10">
      <c r="A52" s="5" t="s">
        <v>17</v>
      </c>
      <c r="B52" s="13" t="s">
        <v>93</v>
      </c>
      <c r="C52" s="117">
        <v>0.94188150000000004</v>
      </c>
      <c r="D52" s="118">
        <v>0.94503309999999996</v>
      </c>
      <c r="E52" s="118">
        <f t="shared" si="4"/>
        <v>-3.1515999999999211E-3</v>
      </c>
      <c r="F52" s="119">
        <f t="shared" si="5"/>
        <v>-3.334909644963675E-3</v>
      </c>
      <c r="G52" s="120">
        <v>0</v>
      </c>
      <c r="H52" s="121">
        <v>0</v>
      </c>
      <c r="I52" s="121">
        <f t="shared" si="6"/>
        <v>0</v>
      </c>
      <c r="J52" s="122">
        <f t="shared" si="7"/>
        <v>0</v>
      </c>
    </row>
    <row r="53" spans="1:10">
      <c r="A53" s="5" t="s">
        <v>18</v>
      </c>
      <c r="B53" s="13" t="s">
        <v>94</v>
      </c>
      <c r="C53" s="123">
        <v>288325460.28332591</v>
      </c>
      <c r="D53" s="124">
        <v>286048634.54820365</v>
      </c>
      <c r="E53" s="124">
        <f t="shared" si="4"/>
        <v>2276825.7351222634</v>
      </c>
      <c r="F53" s="125">
        <f t="shared" si="5"/>
        <v>7.9595756110438023E-3</v>
      </c>
      <c r="G53" s="126">
        <v>2792703223</v>
      </c>
      <c r="H53" s="127">
        <v>2788159739</v>
      </c>
      <c r="I53" s="127">
        <f t="shared" si="6"/>
        <v>4543484</v>
      </c>
      <c r="J53" s="128">
        <f t="shared" si="7"/>
        <v>1.6295637356952739E-3</v>
      </c>
    </row>
    <row r="54" spans="1:10">
      <c r="A54" s="5" t="s">
        <v>19</v>
      </c>
      <c r="B54" s="13" t="s">
        <v>95</v>
      </c>
      <c r="C54" s="129">
        <v>-16647109.915267527</v>
      </c>
      <c r="D54" s="130">
        <v>-14289438.939999999</v>
      </c>
      <c r="E54" s="130">
        <f t="shared" si="4"/>
        <v>-2357670.9752675276</v>
      </c>
      <c r="F54" s="131">
        <f t="shared" si="5"/>
        <v>0.16499395008909479</v>
      </c>
      <c r="G54" s="132">
        <v>-55154639</v>
      </c>
      <c r="H54" s="133">
        <v>-49332152</v>
      </c>
      <c r="I54" s="133">
        <f t="shared" si="6"/>
        <v>-5822487</v>
      </c>
      <c r="J54" s="134">
        <f t="shared" si="7"/>
        <v>0.11802621138441315</v>
      </c>
    </row>
    <row r="55" spans="1:10">
      <c r="A55" s="5" t="s">
        <v>20</v>
      </c>
      <c r="B55" s="13" t="s">
        <v>96</v>
      </c>
      <c r="C55" s="135">
        <v>-10351.360565737084</v>
      </c>
      <c r="D55" s="136">
        <v>-8683.61</v>
      </c>
      <c r="E55" s="136">
        <f t="shared" si="4"/>
        <v>-1667.7505657370839</v>
      </c>
      <c r="F55" s="137">
        <f t="shared" si="5"/>
        <v>0.19205728559171631</v>
      </c>
      <c r="G55" s="138">
        <v>-118991</v>
      </c>
      <c r="H55" s="139">
        <v>-115557</v>
      </c>
      <c r="I55" s="139">
        <f t="shared" si="6"/>
        <v>-3434</v>
      </c>
      <c r="J55" s="140">
        <f t="shared" si="7"/>
        <v>2.9716936230604809E-2</v>
      </c>
    </row>
    <row r="56" spans="1:10">
      <c r="A56" s="5" t="s">
        <v>21</v>
      </c>
      <c r="B56" s="13" t="s">
        <v>97</v>
      </c>
      <c r="C56" s="20">
        <v>-111586863.79000001</v>
      </c>
      <c r="D56" s="21">
        <v>-108120281.55</v>
      </c>
      <c r="E56" s="21">
        <f t="shared" si="4"/>
        <v>-3466582.2400000095</v>
      </c>
      <c r="F56" s="26">
        <f t="shared" si="5"/>
        <v>3.2062275368723449E-2</v>
      </c>
      <c r="G56" s="23">
        <v>-266660688</v>
      </c>
      <c r="H56" s="24">
        <v>-266660688</v>
      </c>
      <c r="I56" s="24">
        <f t="shared" si="6"/>
        <v>0</v>
      </c>
      <c r="J56" s="27">
        <f t="shared" si="7"/>
        <v>0</v>
      </c>
    </row>
    <row r="57" spans="1:10">
      <c r="A57" s="5" t="s">
        <v>22</v>
      </c>
      <c r="B57" s="13" t="s">
        <v>98</v>
      </c>
      <c r="C57" s="141">
        <v>10088837</v>
      </c>
      <c r="D57" s="142">
        <v>10088837</v>
      </c>
      <c r="E57" s="142">
        <f t="shared" si="4"/>
        <v>0</v>
      </c>
      <c r="F57" s="143">
        <f t="shared" si="5"/>
        <v>0</v>
      </c>
      <c r="G57" s="144">
        <v>10088837</v>
      </c>
      <c r="H57" s="145">
        <v>10088837</v>
      </c>
      <c r="I57" s="145">
        <f t="shared" si="6"/>
        <v>0</v>
      </c>
      <c r="J57" s="146">
        <f t="shared" si="7"/>
        <v>0</v>
      </c>
    </row>
    <row r="58" spans="1:10">
      <c r="A58" s="5" t="s">
        <v>23</v>
      </c>
      <c r="B58" s="13" t="s">
        <v>99</v>
      </c>
      <c r="C58" s="20">
        <v>-1261104.625</v>
      </c>
      <c r="D58" s="21">
        <v>-1261104.625</v>
      </c>
      <c r="E58" s="21">
        <f t="shared" si="4"/>
        <v>0</v>
      </c>
      <c r="F58" s="26">
        <f t="shared" si="5"/>
        <v>0</v>
      </c>
      <c r="G58" s="23">
        <v>-7566627.75</v>
      </c>
      <c r="H58" s="24">
        <v>-7566627.75</v>
      </c>
      <c r="I58" s="24">
        <f t="shared" si="6"/>
        <v>0</v>
      </c>
      <c r="J58" s="27">
        <f t="shared" si="7"/>
        <v>0</v>
      </c>
    </row>
    <row r="59" spans="1:10">
      <c r="A59" s="5" t="s">
        <v>24</v>
      </c>
      <c r="B59" s="13" t="s">
        <v>100</v>
      </c>
      <c r="C59" s="20">
        <v>22221724</v>
      </c>
      <c r="D59" s="21">
        <v>22221724</v>
      </c>
      <c r="E59" s="21">
        <f t="shared" si="4"/>
        <v>0</v>
      </c>
      <c r="F59" s="26">
        <f t="shared" si="5"/>
        <v>0</v>
      </c>
      <c r="G59" s="23">
        <v>222217240</v>
      </c>
      <c r="H59" s="24">
        <v>222217240</v>
      </c>
      <c r="I59" s="24">
        <f t="shared" si="6"/>
        <v>0</v>
      </c>
      <c r="J59" s="27">
        <f t="shared" si="7"/>
        <v>0</v>
      </c>
    </row>
    <row r="60" spans="1:10">
      <c r="A60" s="5" t="s">
        <v>25</v>
      </c>
      <c r="B60" s="147" t="s">
        <v>101</v>
      </c>
      <c r="C60" s="148">
        <v>-97194868.690833271</v>
      </c>
      <c r="D60" s="149">
        <v>-91368947.730000004</v>
      </c>
      <c r="E60" s="149">
        <f t="shared" si="4"/>
        <v>-5825920.9608332664</v>
      </c>
      <c r="F60" s="150">
        <f t="shared" si="5"/>
        <v>6.3762592276417215E-2</v>
      </c>
      <c r="G60" s="151">
        <v>-97194869</v>
      </c>
      <c r="H60" s="152">
        <v>-91368948</v>
      </c>
      <c r="I60" s="152">
        <f t="shared" si="6"/>
        <v>-5825921</v>
      </c>
      <c r="J60" s="153">
        <f t="shared" si="7"/>
        <v>6.3762592516661137E-2</v>
      </c>
    </row>
    <row r="61" spans="1:10">
      <c r="A61" s="5" t="s">
        <v>26</v>
      </c>
    </row>
    <row r="62" spans="1:10">
      <c r="A62" s="5" t="s">
        <v>27</v>
      </c>
      <c r="B62" s="154" t="s">
        <v>102</v>
      </c>
      <c r="C62" s="155" t="s">
        <v>52</v>
      </c>
      <c r="D62" s="156" t="s">
        <v>52</v>
      </c>
      <c r="E62" s="156" t="s">
        <v>52</v>
      </c>
      <c r="F62" s="157" t="s">
        <v>52</v>
      </c>
      <c r="G62" s="158" t="s">
        <v>52</v>
      </c>
      <c r="H62" s="159" t="s">
        <v>52</v>
      </c>
      <c r="I62" s="159" t="s">
        <v>52</v>
      </c>
      <c r="J62" s="160" t="s">
        <v>52</v>
      </c>
    </row>
    <row r="63" spans="1:10">
      <c r="A63" s="5" t="s">
        <v>28</v>
      </c>
      <c r="B63" s="13" t="s">
        <v>103</v>
      </c>
      <c r="C63" s="161">
        <v>-101498026.79000001</v>
      </c>
      <c r="D63" s="162">
        <v>0</v>
      </c>
      <c r="E63" s="162">
        <f t="shared" ref="E63:E72" si="8">C63 - D63</f>
        <v>-101498026.79000001</v>
      </c>
      <c r="F63" s="163">
        <f t="shared" ref="F63:F72" si="9">IF(D63 =0,0,( C63 - D63 ) / D63 )</f>
        <v>0</v>
      </c>
      <c r="G63" s="164">
        <v>0</v>
      </c>
      <c r="H63" s="165">
        <v>0</v>
      </c>
      <c r="I63" s="165">
        <f t="shared" ref="I63:I72" si="10">G63 - H63</f>
        <v>0</v>
      </c>
      <c r="J63" s="166">
        <f t="shared" ref="J63:J72" si="11">IF(H63 =0,0,( G63 - H63 ) / H63 )</f>
        <v>0</v>
      </c>
    </row>
    <row r="64" spans="1:10">
      <c r="A64" s="5" t="s">
        <v>30</v>
      </c>
      <c r="B64" s="13" t="s">
        <v>104</v>
      </c>
      <c r="C64" s="167">
        <v>-97184517.330267534</v>
      </c>
      <c r="D64" s="168">
        <v>0</v>
      </c>
      <c r="E64" s="168">
        <f t="shared" si="8"/>
        <v>-97184517.330267534</v>
      </c>
      <c r="F64" s="169">
        <f t="shared" si="9"/>
        <v>0</v>
      </c>
      <c r="G64" s="170">
        <v>0</v>
      </c>
      <c r="H64" s="171">
        <v>0</v>
      </c>
      <c r="I64" s="171">
        <f t="shared" si="10"/>
        <v>0</v>
      </c>
      <c r="J64" s="172">
        <f t="shared" si="11"/>
        <v>0</v>
      </c>
    </row>
    <row r="65" spans="1:10">
      <c r="A65" s="5" t="s">
        <v>32</v>
      </c>
      <c r="B65" s="13" t="s">
        <v>105</v>
      </c>
      <c r="C65" s="173">
        <v>-198682544.12026754</v>
      </c>
      <c r="D65" s="174">
        <v>0</v>
      </c>
      <c r="E65" s="174">
        <f t="shared" si="8"/>
        <v>-198682544.12026754</v>
      </c>
      <c r="F65" s="175">
        <f t="shared" si="9"/>
        <v>0</v>
      </c>
      <c r="G65" s="176">
        <v>0</v>
      </c>
      <c r="H65" s="177">
        <v>0</v>
      </c>
      <c r="I65" s="177">
        <f t="shared" si="10"/>
        <v>0</v>
      </c>
      <c r="J65" s="178">
        <f t="shared" si="11"/>
        <v>0</v>
      </c>
    </row>
    <row r="66" spans="1:10">
      <c r="A66" s="5" t="s">
        <v>33</v>
      </c>
      <c r="B66" s="13" t="s">
        <v>106</v>
      </c>
      <c r="C66" s="179">
        <v>-99341272.06013377</v>
      </c>
      <c r="D66" s="180">
        <v>0</v>
      </c>
      <c r="E66" s="180">
        <f t="shared" si="8"/>
        <v>-99341272.06013377</v>
      </c>
      <c r="F66" s="181">
        <f t="shared" si="9"/>
        <v>0</v>
      </c>
      <c r="G66" s="182">
        <v>0</v>
      </c>
      <c r="H66" s="183">
        <v>0</v>
      </c>
      <c r="I66" s="183">
        <f t="shared" si="10"/>
        <v>0</v>
      </c>
      <c r="J66" s="184">
        <f t="shared" si="11"/>
        <v>0</v>
      </c>
    </row>
    <row r="67" spans="1:10">
      <c r="A67" s="5" t="s">
        <v>35</v>
      </c>
      <c r="B67" s="13" t="s">
        <v>107</v>
      </c>
      <c r="C67" s="185">
        <v>1.2999999999999999E-3</v>
      </c>
      <c r="D67" s="186">
        <v>0</v>
      </c>
      <c r="E67" s="186">
        <f t="shared" si="8"/>
        <v>1.2999999999999999E-3</v>
      </c>
      <c r="F67" s="187">
        <f t="shared" si="9"/>
        <v>0</v>
      </c>
      <c r="G67" s="188">
        <v>0</v>
      </c>
      <c r="H67" s="189">
        <v>0</v>
      </c>
      <c r="I67" s="189">
        <f t="shared" si="10"/>
        <v>0</v>
      </c>
      <c r="J67" s="190">
        <f t="shared" si="11"/>
        <v>0</v>
      </c>
    </row>
    <row r="68" spans="1:10">
      <c r="A68" s="5" t="s">
        <v>36</v>
      </c>
      <c r="B68" s="13" t="s">
        <v>108</v>
      </c>
      <c r="C68" s="191">
        <v>1.1999999999999999E-3</v>
      </c>
      <c r="D68" s="192">
        <v>0</v>
      </c>
      <c r="E68" s="192">
        <f t="shared" si="8"/>
        <v>1.1999999999999999E-3</v>
      </c>
      <c r="F68" s="193">
        <f t="shared" si="9"/>
        <v>0</v>
      </c>
      <c r="G68" s="194">
        <v>0</v>
      </c>
      <c r="H68" s="195">
        <v>0</v>
      </c>
      <c r="I68" s="195">
        <f t="shared" si="10"/>
        <v>0</v>
      </c>
      <c r="J68" s="196">
        <f t="shared" si="11"/>
        <v>0</v>
      </c>
    </row>
    <row r="69" spans="1:10">
      <c r="A69" s="5" t="s">
        <v>37</v>
      </c>
      <c r="B69" s="13" t="s">
        <v>109</v>
      </c>
      <c r="C69" s="197">
        <v>2.4999999999999996E-3</v>
      </c>
      <c r="D69" s="198">
        <v>0</v>
      </c>
      <c r="E69" s="198">
        <f t="shared" si="8"/>
        <v>2.4999999999999996E-3</v>
      </c>
      <c r="F69" s="199">
        <f t="shared" si="9"/>
        <v>0</v>
      </c>
      <c r="G69" s="200">
        <v>0</v>
      </c>
      <c r="H69" s="201">
        <v>0</v>
      </c>
      <c r="I69" s="201">
        <f t="shared" si="10"/>
        <v>0</v>
      </c>
      <c r="J69" s="202">
        <f t="shared" si="11"/>
        <v>0</v>
      </c>
    </row>
    <row r="70" spans="1:10">
      <c r="A70" s="5" t="s">
        <v>38</v>
      </c>
      <c r="B70" s="13" t="s">
        <v>110</v>
      </c>
      <c r="C70" s="203">
        <v>1.25E-3</v>
      </c>
      <c r="D70" s="204">
        <v>0</v>
      </c>
      <c r="E70" s="204">
        <f t="shared" si="8"/>
        <v>1.25E-3</v>
      </c>
      <c r="F70" s="205">
        <f t="shared" si="9"/>
        <v>0</v>
      </c>
      <c r="G70" s="206">
        <v>0</v>
      </c>
      <c r="H70" s="207">
        <v>0</v>
      </c>
      <c r="I70" s="207">
        <f t="shared" si="10"/>
        <v>0</v>
      </c>
      <c r="J70" s="208">
        <f t="shared" si="11"/>
        <v>0</v>
      </c>
    </row>
    <row r="71" spans="1:10">
      <c r="A71" s="5" t="s">
        <v>39</v>
      </c>
      <c r="B71" s="13" t="s">
        <v>111</v>
      </c>
      <c r="C71" s="209">
        <v>1.042E-4</v>
      </c>
      <c r="D71" s="210">
        <v>0</v>
      </c>
      <c r="E71" s="210">
        <f t="shared" si="8"/>
        <v>1.042E-4</v>
      </c>
      <c r="F71" s="211">
        <f t="shared" si="9"/>
        <v>0</v>
      </c>
      <c r="G71" s="212">
        <v>0</v>
      </c>
      <c r="H71" s="213">
        <v>0</v>
      </c>
      <c r="I71" s="213">
        <f t="shared" si="10"/>
        <v>0</v>
      </c>
      <c r="J71" s="214">
        <f t="shared" si="11"/>
        <v>0</v>
      </c>
    </row>
    <row r="72" spans="1:10">
      <c r="A72" s="5" t="s">
        <v>40</v>
      </c>
      <c r="B72" s="215" t="s">
        <v>112</v>
      </c>
      <c r="C72" s="216">
        <v>-10351.360565737084</v>
      </c>
      <c r="D72" s="217">
        <v>0</v>
      </c>
      <c r="E72" s="217">
        <f t="shared" si="8"/>
        <v>-10351.360565737084</v>
      </c>
      <c r="F72" s="218">
        <f t="shared" si="9"/>
        <v>0</v>
      </c>
      <c r="G72" s="219">
        <v>0</v>
      </c>
      <c r="H72" s="220">
        <v>0</v>
      </c>
      <c r="I72" s="220">
        <f t="shared" si="10"/>
        <v>0</v>
      </c>
      <c r="J72" s="221">
        <f t="shared" si="11"/>
        <v>0</v>
      </c>
    </row>
    <row r="73" spans="1:10">
      <c r="A73" s="5" t="s">
        <v>41</v>
      </c>
      <c r="B73" s="222" t="s">
        <v>52</v>
      </c>
    </row>
    <row r="74" spans="1:10">
      <c r="A74" s="5" t="s">
        <v>42</v>
      </c>
      <c r="B74" s="222" t="s">
        <v>113</v>
      </c>
    </row>
    <row r="75" spans="1:10">
      <c r="A75" s="5" t="s">
        <v>43</v>
      </c>
      <c r="B75" s="222" t="s">
        <v>114</v>
      </c>
    </row>
    <row r="76" spans="1:10">
      <c r="A76" s="5" t="s">
        <v>44</v>
      </c>
      <c r="B76" s="222" t="s">
        <v>115</v>
      </c>
    </row>
    <row r="77" spans="1:10">
      <c r="A77" s="5" t="s">
        <v>45</v>
      </c>
      <c r="B77" s="222" t="s">
        <v>54</v>
      </c>
    </row>
    <row r="78" spans="1:10">
      <c r="A78" s="5" t="s">
        <v>46</v>
      </c>
      <c r="B78" s="222" t="s">
        <v>55</v>
      </c>
    </row>
    <row r="79" spans="1:10">
      <c r="A79" s="5" t="s">
        <v>47</v>
      </c>
      <c r="B79" s="223" t="s">
        <v>52</v>
      </c>
    </row>
    <row r="80" spans="1:10">
      <c r="A80" s="5" t="s">
        <v>48</v>
      </c>
      <c r="B80" s="223" t="s">
        <v>116</v>
      </c>
    </row>
    <row r="81" spans="1:10">
      <c r="A81" s="5" t="s">
        <v>49</v>
      </c>
    </row>
    <row r="82" spans="1:10">
      <c r="A82" s="5" t="s">
        <v>50</v>
      </c>
    </row>
    <row r="83" spans="1:10">
      <c r="A83" s="5" t="s">
        <v>51</v>
      </c>
    </row>
    <row r="84" spans="1:10">
      <c r="A84" s="5" t="s">
        <v>53</v>
      </c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&amp;C&amp;"Arial"&amp;8 FLORIDA POWER &amp;&amp; LIGHT COMPANY
 CALCULATION OF TRUE-UP AND INTEREST PROVISION&amp;R&amp;"Arial"&amp;8 SCHEDULE: A2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194</v>
      </c>
    </row>
    <row r="2" spans="1:13" s="399" customFormat="1">
      <c r="B2" s="399" t="s">
        <v>193</v>
      </c>
    </row>
    <row r="3" spans="1:1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>
      <c r="E4" s="225" t="s">
        <v>117</v>
      </c>
    </row>
    <row r="5" spans="1:1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>
      <c r="A8" s="227" t="s">
        <v>9</v>
      </c>
      <c r="B8" s="227" t="s">
        <v>118</v>
      </c>
      <c r="C8" s="227" t="s">
        <v>119</v>
      </c>
      <c r="D8" s="227" t="s">
        <v>120</v>
      </c>
      <c r="E8" s="227" t="s">
        <v>121</v>
      </c>
      <c r="F8" s="227" t="s">
        <v>122</v>
      </c>
      <c r="G8" s="227" t="s">
        <v>123</v>
      </c>
      <c r="H8" s="227" t="s">
        <v>124</v>
      </c>
      <c r="I8" s="227" t="s">
        <v>125</v>
      </c>
      <c r="J8" s="227" t="s">
        <v>126</v>
      </c>
    </row>
    <row r="9" spans="1:1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>
      <c r="A10" s="228" t="s">
        <v>13</v>
      </c>
      <c r="B10" s="236" t="s">
        <v>127</v>
      </c>
      <c r="C10" s="237"/>
      <c r="D10" s="238"/>
      <c r="E10" s="239"/>
      <c r="F10" s="240"/>
      <c r="G10" s="241"/>
      <c r="H10" s="235"/>
      <c r="I10" s="235"/>
      <c r="J10" s="235"/>
    </row>
    <row r="11" spans="1:13">
      <c r="A11" s="228" t="s">
        <v>15</v>
      </c>
      <c r="B11" s="242" t="s">
        <v>128</v>
      </c>
      <c r="C11" s="243" t="s">
        <v>129</v>
      </c>
      <c r="D11" s="244">
        <v>90000</v>
      </c>
      <c r="E11" s="245">
        <v>90000</v>
      </c>
      <c r="F11" s="246">
        <f>IF(( E11 * 1000 ) =0,0,( H11 * 100 ) / ( E11 * 1000 ) )</f>
        <v>2.3826666666666667</v>
      </c>
      <c r="G11" s="247">
        <f>IF(( E11 * 1000 ) =0,0,( I11 * 100 ) / ( E11 * 1000 ) )</f>
        <v>3.4159999999999999</v>
      </c>
      <c r="H11" s="235">
        <v>2144400</v>
      </c>
      <c r="I11" s="235">
        <v>3074400</v>
      </c>
      <c r="J11" s="235">
        <v>697500</v>
      </c>
    </row>
    <row r="12" spans="1:13">
      <c r="A12" s="228" t="s">
        <v>16</v>
      </c>
      <c r="B12" s="242" t="s">
        <v>130</v>
      </c>
      <c r="C12" s="243" t="s">
        <v>129</v>
      </c>
      <c r="D12" s="244">
        <v>52998.760909015196</v>
      </c>
      <c r="E12" s="245">
        <v>52998.760909015196</v>
      </c>
      <c r="F12" s="246">
        <f>IF(( E12 * 1000 ) =0,0,( H12 * 100 ) / ( E12 * 1000 ) )</f>
        <v>0.76665599999999912</v>
      </c>
      <c r="G12" s="247">
        <f>IF(( E12 * 1000 ) =0,0,( I12 * 100 ) / ( E12 * 1000 ) )</f>
        <v>0.76665599999999912</v>
      </c>
      <c r="H12" s="235">
        <v>406318.18043461902</v>
      </c>
      <c r="I12" s="235">
        <v>406318.18043461902</v>
      </c>
      <c r="J12" s="235">
        <v>0</v>
      </c>
    </row>
    <row r="13" spans="1:13">
      <c r="A13" s="228" t="s">
        <v>17</v>
      </c>
      <c r="B13" s="248" t="s">
        <v>131</v>
      </c>
      <c r="C13" s="249" t="s">
        <v>52</v>
      </c>
      <c r="D13" s="250">
        <v>142998.7609090152</v>
      </c>
      <c r="E13" s="251">
        <v>142998.7609090152</v>
      </c>
      <c r="F13" s="252">
        <f>IF(( E13 * 1000 ) =0,0,( H13 * 100 ) / ( E13 * 1000 ) )</f>
        <v>1.7837344633059766</v>
      </c>
      <c r="G13" s="253">
        <f>IF(( E13 * 1000 ) =0,0,( I13 * 100 ) / ( E13 * 1000 ) )</f>
        <v>2.4340897489659161</v>
      </c>
      <c r="H13" s="254">
        <v>2550718.1804346191</v>
      </c>
      <c r="I13" s="254">
        <v>3480718.1804346191</v>
      </c>
      <c r="J13" s="254">
        <v>697500</v>
      </c>
    </row>
    <row r="14" spans="1:13">
      <c r="A14" s="228" t="s">
        <v>18</v>
      </c>
    </row>
    <row r="15" spans="1:13">
      <c r="A15" s="228" t="s">
        <v>19</v>
      </c>
      <c r="B15" s="255" t="s">
        <v>132</v>
      </c>
      <c r="C15" s="256" t="s">
        <v>52</v>
      </c>
      <c r="D15" s="257">
        <v>142998.7609090152</v>
      </c>
      <c r="E15" s="258">
        <v>142998.7609090152</v>
      </c>
      <c r="F15" s="259">
        <f>IF(( E15 * 1000 ) =0,0,( H15 * 100 ) / ( E15 * 1000 ) )</f>
        <v>1.7837344633059766</v>
      </c>
      <c r="G15" s="260">
        <f>IF(( E15 * 1000 ) =0,0,( I15 * 100 ) / ( E15 * 1000 ) )</f>
        <v>2.4340897489659161</v>
      </c>
      <c r="H15" s="261">
        <v>2550718.1804346191</v>
      </c>
      <c r="I15" s="261">
        <v>3480718.1804346191</v>
      </c>
      <c r="J15" s="261">
        <v>697500</v>
      </c>
    </row>
    <row r="16" spans="1:13">
      <c r="A16" s="228" t="s">
        <v>20</v>
      </c>
    </row>
    <row r="17" spans="1:10">
      <c r="A17" s="228" t="s">
        <v>21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>
      <c r="A18" s="228" t="s">
        <v>22</v>
      </c>
      <c r="B18" s="263" t="s">
        <v>133</v>
      </c>
      <c r="C18" s="237"/>
      <c r="D18" s="238"/>
      <c r="E18" s="239"/>
      <c r="F18" s="240"/>
      <c r="G18" s="241"/>
      <c r="H18" s="235"/>
      <c r="I18" s="235"/>
      <c r="J18" s="235"/>
    </row>
    <row r="19" spans="1:10">
      <c r="A19" s="228" t="s">
        <v>23</v>
      </c>
      <c r="B19" s="264" t="s">
        <v>134</v>
      </c>
      <c r="C19" s="243" t="s">
        <v>135</v>
      </c>
      <c r="D19" s="244">
        <v>32383</v>
      </c>
      <c r="E19" s="245">
        <v>32383</v>
      </c>
      <c r="F19" s="246">
        <f>IF(( E19 * 1000 ) =0,0,( H19 * 100 ) / ( E19 * 1000 ) )</f>
        <v>0.67994305654201281</v>
      </c>
      <c r="G19" s="247">
        <f>IF(( E19 * 1000 ) =0,0,( I19 * 100 ) / ( E19 * 1000 ) )</f>
        <v>0.67994305654201281</v>
      </c>
      <c r="H19" s="235">
        <v>220185.96</v>
      </c>
      <c r="I19" s="235">
        <v>220185.96</v>
      </c>
      <c r="J19" s="235">
        <v>0</v>
      </c>
    </row>
    <row r="20" spans="1:10">
      <c r="A20" s="228" t="s">
        <v>24</v>
      </c>
      <c r="B20" s="264" t="s">
        <v>136</v>
      </c>
      <c r="C20" s="243" t="s">
        <v>135</v>
      </c>
      <c r="D20" s="244">
        <v>22393</v>
      </c>
      <c r="E20" s="245">
        <v>22393</v>
      </c>
      <c r="F20" s="246">
        <f>IF(( E20 * 1000 ) =0,0,( H20 * 100 ) / ( E20 * 1000 ) )</f>
        <v>0.68169588710757822</v>
      </c>
      <c r="G20" s="247">
        <f>IF(( E20 * 1000 ) =0,0,( I20 * 100 ) / ( E20 * 1000 ) )</f>
        <v>0.68169588710757822</v>
      </c>
      <c r="H20" s="235">
        <v>152652.16</v>
      </c>
      <c r="I20" s="235">
        <v>152652.16</v>
      </c>
      <c r="J20" s="235">
        <v>0</v>
      </c>
    </row>
    <row r="21" spans="1:10">
      <c r="A21" s="228" t="s">
        <v>25</v>
      </c>
      <c r="B21" s="265" t="s">
        <v>137</v>
      </c>
      <c r="C21" s="249" t="s">
        <v>52</v>
      </c>
      <c r="D21" s="250">
        <v>54776</v>
      </c>
      <c r="E21" s="251">
        <v>54776</v>
      </c>
      <c r="F21" s="252">
        <f>IF(( E21 * 1000 ) =0,0,( H21 * 100 ) / ( E21 * 1000 ) )</f>
        <v>0.68065963195560097</v>
      </c>
      <c r="G21" s="253">
        <f>IF(( E21 * 1000 ) =0,0,( I21 * 100 ) / ( E21 * 1000 ) )</f>
        <v>0.68065963195560097</v>
      </c>
      <c r="H21" s="254">
        <v>372838.12</v>
      </c>
      <c r="I21" s="254">
        <v>372838.12</v>
      </c>
      <c r="J21" s="254">
        <v>0</v>
      </c>
    </row>
    <row r="22" spans="1:10">
      <c r="A22" s="228" t="s">
        <v>26</v>
      </c>
    </row>
    <row r="23" spans="1:10">
      <c r="A23" s="228" t="s">
        <v>27</v>
      </c>
      <c r="B23" s="263" t="s">
        <v>138</v>
      </c>
      <c r="C23" s="237"/>
      <c r="D23" s="238"/>
      <c r="E23" s="239"/>
      <c r="F23" s="240"/>
      <c r="G23" s="241"/>
      <c r="H23" s="235"/>
      <c r="I23" s="235"/>
      <c r="J23" s="235"/>
    </row>
    <row r="24" spans="1:10">
      <c r="A24" s="228" t="s">
        <v>28</v>
      </c>
      <c r="B24" s="264" t="s">
        <v>139</v>
      </c>
      <c r="C24" s="243" t="s">
        <v>129</v>
      </c>
      <c r="D24" s="244">
        <v>100</v>
      </c>
      <c r="E24" s="245">
        <v>100</v>
      </c>
      <c r="F24" s="246">
        <f t="shared" ref="F24:F43" si="0">IF(( E24 * 1000 ) =0,0,( H24 * 100 ) / ( E24 * 1000 ) )</f>
        <v>2.1807600000000003</v>
      </c>
      <c r="G24" s="247">
        <f t="shared" ref="G24:G43" si="1">IF(( E24 * 1000 ) =0,0,( I24 * 100 ) / ( E24 * 1000 ) )</f>
        <v>3.05</v>
      </c>
      <c r="H24" s="235">
        <v>2180.7600000000002</v>
      </c>
      <c r="I24" s="235">
        <v>3050</v>
      </c>
      <c r="J24" s="235">
        <v>552.63999999999976</v>
      </c>
    </row>
    <row r="25" spans="1:10">
      <c r="A25" s="228" t="s">
        <v>30</v>
      </c>
      <c r="B25" s="264" t="s">
        <v>140</v>
      </c>
      <c r="C25" s="243" t="s">
        <v>129</v>
      </c>
      <c r="D25" s="244">
        <v>917</v>
      </c>
      <c r="E25" s="245">
        <v>917</v>
      </c>
      <c r="F25" s="246">
        <f t="shared" si="0"/>
        <v>1.7676074154852781</v>
      </c>
      <c r="G25" s="247">
        <f t="shared" si="1"/>
        <v>2.9196292257360961</v>
      </c>
      <c r="H25" s="235">
        <v>16208.96</v>
      </c>
      <c r="I25" s="235">
        <v>26773</v>
      </c>
      <c r="J25" s="235">
        <v>8210.8300000000017</v>
      </c>
    </row>
    <row r="26" spans="1:10">
      <c r="A26" s="228" t="s">
        <v>32</v>
      </c>
      <c r="B26" s="264" t="s">
        <v>141</v>
      </c>
      <c r="C26" s="243" t="s">
        <v>129</v>
      </c>
      <c r="D26" s="244">
        <v>35274</v>
      </c>
      <c r="E26" s="245">
        <v>35274</v>
      </c>
      <c r="F26" s="246">
        <f t="shared" si="0"/>
        <v>2.9108507966207404</v>
      </c>
      <c r="G26" s="247">
        <f t="shared" si="1"/>
        <v>3.994235782729489</v>
      </c>
      <c r="H26" s="235">
        <v>1026773.51</v>
      </c>
      <c r="I26" s="235">
        <v>1408926.73</v>
      </c>
      <c r="J26" s="235">
        <v>233149.56999999998</v>
      </c>
    </row>
    <row r="27" spans="1:10">
      <c r="A27" s="228" t="s">
        <v>33</v>
      </c>
      <c r="B27" s="264" t="s">
        <v>142</v>
      </c>
      <c r="C27" s="243" t="s">
        <v>129</v>
      </c>
      <c r="D27" s="244">
        <v>8585</v>
      </c>
      <c r="E27" s="245">
        <v>8585</v>
      </c>
      <c r="F27" s="246">
        <f t="shared" si="0"/>
        <v>1.7659197437390799</v>
      </c>
      <c r="G27" s="247">
        <f t="shared" si="1"/>
        <v>2.7353407105416423</v>
      </c>
      <c r="H27" s="235">
        <v>151604.21</v>
      </c>
      <c r="I27" s="235">
        <v>234829</v>
      </c>
      <c r="J27" s="235">
        <v>61214.930000000008</v>
      </c>
    </row>
    <row r="28" spans="1:10">
      <c r="A28" s="228" t="s">
        <v>35</v>
      </c>
      <c r="B28" s="264" t="s">
        <v>143</v>
      </c>
      <c r="C28" s="243" t="s">
        <v>129</v>
      </c>
      <c r="D28" s="244">
        <v>200</v>
      </c>
      <c r="E28" s="245">
        <v>200</v>
      </c>
      <c r="F28" s="246">
        <f t="shared" si="0"/>
        <v>1.9515</v>
      </c>
      <c r="G28" s="247">
        <f t="shared" si="1"/>
        <v>3.1</v>
      </c>
      <c r="H28" s="235">
        <v>3903</v>
      </c>
      <c r="I28" s="235">
        <v>6200</v>
      </c>
      <c r="J28" s="235">
        <v>1730.3600000000001</v>
      </c>
    </row>
    <row r="29" spans="1:10">
      <c r="A29" s="228" t="s">
        <v>36</v>
      </c>
      <c r="B29" s="264" t="s">
        <v>144</v>
      </c>
      <c r="C29" s="243" t="s">
        <v>129</v>
      </c>
      <c r="D29" s="244">
        <v>0</v>
      </c>
      <c r="E29" s="245">
        <v>0</v>
      </c>
      <c r="F29" s="246">
        <f t="shared" si="0"/>
        <v>0</v>
      </c>
      <c r="G29" s="247">
        <f t="shared" si="1"/>
        <v>0</v>
      </c>
      <c r="H29" s="235">
        <v>0</v>
      </c>
      <c r="I29" s="235">
        <v>750</v>
      </c>
      <c r="J29" s="235">
        <v>0</v>
      </c>
    </row>
    <row r="30" spans="1:10">
      <c r="A30" s="228" t="s">
        <v>37</v>
      </c>
      <c r="B30" s="264" t="s">
        <v>145</v>
      </c>
      <c r="C30" s="243" t="s">
        <v>129</v>
      </c>
      <c r="D30" s="244">
        <v>901</v>
      </c>
      <c r="E30" s="245">
        <v>901</v>
      </c>
      <c r="F30" s="246">
        <f t="shared" si="0"/>
        <v>1.7701442841287458</v>
      </c>
      <c r="G30" s="247">
        <f t="shared" si="1"/>
        <v>2.9113207547169813</v>
      </c>
      <c r="H30" s="235">
        <v>15949</v>
      </c>
      <c r="I30" s="235">
        <v>26231</v>
      </c>
      <c r="J30" s="235">
        <v>7966.5300000000007</v>
      </c>
    </row>
    <row r="31" spans="1:10">
      <c r="A31" s="228" t="s">
        <v>38</v>
      </c>
      <c r="B31" s="264" t="s">
        <v>146</v>
      </c>
      <c r="C31" s="243" t="s">
        <v>129</v>
      </c>
      <c r="D31" s="244">
        <v>2993</v>
      </c>
      <c r="E31" s="245">
        <v>2993</v>
      </c>
      <c r="F31" s="246">
        <f t="shared" si="0"/>
        <v>1.8230634814567324</v>
      </c>
      <c r="G31" s="247">
        <f t="shared" si="1"/>
        <v>3.0931506849315067</v>
      </c>
      <c r="H31" s="235">
        <v>54564.29</v>
      </c>
      <c r="I31" s="235">
        <v>92578</v>
      </c>
      <c r="J31" s="235">
        <v>30092.079999999998</v>
      </c>
    </row>
    <row r="32" spans="1:10">
      <c r="A32" s="228" t="s">
        <v>39</v>
      </c>
      <c r="B32" s="264" t="s">
        <v>147</v>
      </c>
      <c r="C32" s="243" t="s">
        <v>129</v>
      </c>
      <c r="D32" s="244">
        <v>360</v>
      </c>
      <c r="E32" s="245">
        <v>360</v>
      </c>
      <c r="F32" s="246">
        <f t="shared" si="0"/>
        <v>1.9931777777777777</v>
      </c>
      <c r="G32" s="247">
        <f t="shared" si="1"/>
        <v>3.0444444444444443</v>
      </c>
      <c r="H32" s="235">
        <v>7175.44</v>
      </c>
      <c r="I32" s="235">
        <v>10960</v>
      </c>
      <c r="J32" s="235">
        <v>2742.8300000000004</v>
      </c>
    </row>
    <row r="33" spans="1:13">
      <c r="A33" s="228" t="s">
        <v>40</v>
      </c>
      <c r="B33" s="264" t="s">
        <v>148</v>
      </c>
      <c r="C33" s="243" t="s">
        <v>129</v>
      </c>
      <c r="D33" s="244">
        <v>2100</v>
      </c>
      <c r="E33" s="245">
        <v>2100</v>
      </c>
      <c r="F33" s="246">
        <f t="shared" si="0"/>
        <v>2.011875238095238</v>
      </c>
      <c r="G33" s="247">
        <f t="shared" si="1"/>
        <v>3.8345238095238097</v>
      </c>
      <c r="H33" s="235">
        <v>42249.38</v>
      </c>
      <c r="I33" s="235">
        <v>80525</v>
      </c>
      <c r="J33" s="235">
        <v>32141.870000000003</v>
      </c>
    </row>
    <row r="34" spans="1:13">
      <c r="A34" s="228" t="s">
        <v>41</v>
      </c>
      <c r="B34" s="264" t="s">
        <v>149</v>
      </c>
      <c r="C34" s="243" t="s">
        <v>129</v>
      </c>
      <c r="D34" s="244">
        <v>596</v>
      </c>
      <c r="E34" s="245">
        <v>596</v>
      </c>
      <c r="F34" s="246">
        <f t="shared" si="0"/>
        <v>1.9365637583892616</v>
      </c>
      <c r="G34" s="247">
        <f t="shared" si="1"/>
        <v>3.2411073825503354</v>
      </c>
      <c r="H34" s="235">
        <v>11541.92</v>
      </c>
      <c r="I34" s="235">
        <v>19317</v>
      </c>
      <c r="J34" s="235">
        <v>6099.43</v>
      </c>
    </row>
    <row r="35" spans="1:13">
      <c r="A35" s="228" t="s">
        <v>42</v>
      </c>
      <c r="B35" s="264" t="s">
        <v>150</v>
      </c>
      <c r="C35" s="243" t="s">
        <v>129</v>
      </c>
      <c r="D35" s="244">
        <v>90</v>
      </c>
      <c r="E35" s="245">
        <v>90</v>
      </c>
      <c r="F35" s="246">
        <f t="shared" si="0"/>
        <v>1.5231111111111111</v>
      </c>
      <c r="G35" s="247">
        <f t="shared" si="1"/>
        <v>2.4</v>
      </c>
      <c r="H35" s="235">
        <v>1370.8</v>
      </c>
      <c r="I35" s="235">
        <v>2160</v>
      </c>
      <c r="J35" s="235">
        <v>590.19000000000005</v>
      </c>
    </row>
    <row r="36" spans="1:13">
      <c r="A36" s="228" t="s">
        <v>43</v>
      </c>
      <c r="B36" s="264" t="s">
        <v>151</v>
      </c>
      <c r="C36" s="243" t="s">
        <v>129</v>
      </c>
      <c r="D36" s="244">
        <v>2913</v>
      </c>
      <c r="E36" s="245">
        <v>2913</v>
      </c>
      <c r="F36" s="246">
        <f t="shared" si="0"/>
        <v>1.7992729145211122</v>
      </c>
      <c r="G36" s="247">
        <f t="shared" si="1"/>
        <v>3.8908685204256779</v>
      </c>
      <c r="H36" s="235">
        <v>52412.82</v>
      </c>
      <c r="I36" s="235">
        <v>113341</v>
      </c>
      <c r="J36" s="235">
        <v>22818.9</v>
      </c>
    </row>
    <row r="37" spans="1:13">
      <c r="A37" s="228" t="s">
        <v>44</v>
      </c>
      <c r="B37" s="264" t="s">
        <v>152</v>
      </c>
      <c r="C37" s="243" t="s">
        <v>129</v>
      </c>
      <c r="D37" s="244">
        <v>204</v>
      </c>
      <c r="E37" s="245">
        <v>204</v>
      </c>
      <c r="F37" s="246">
        <f t="shared" si="0"/>
        <v>2.8151372549019609</v>
      </c>
      <c r="G37" s="247">
        <f t="shared" si="1"/>
        <v>4.5999999999999996</v>
      </c>
      <c r="H37" s="235">
        <v>5742.88</v>
      </c>
      <c r="I37" s="235">
        <v>9384</v>
      </c>
      <c r="J37" s="235">
        <v>2807.37</v>
      </c>
    </row>
    <row r="38" spans="1:13">
      <c r="A38" s="228" t="s">
        <v>45</v>
      </c>
      <c r="B38" s="264" t="s">
        <v>153</v>
      </c>
      <c r="C38" s="243" t="s">
        <v>129</v>
      </c>
      <c r="D38" s="244">
        <v>15118</v>
      </c>
      <c r="E38" s="245">
        <v>15118</v>
      </c>
      <c r="F38" s="246">
        <f t="shared" si="0"/>
        <v>2.1710689244609074</v>
      </c>
      <c r="G38" s="247">
        <f t="shared" si="1"/>
        <v>3.4365392247651805</v>
      </c>
      <c r="H38" s="235">
        <v>328222.2</v>
      </c>
      <c r="I38" s="235">
        <v>519536</v>
      </c>
      <c r="J38" s="235">
        <v>143662.57999999999</v>
      </c>
    </row>
    <row r="39" spans="1:13">
      <c r="A39" s="228" t="s">
        <v>46</v>
      </c>
      <c r="B39" s="264" t="s">
        <v>154</v>
      </c>
      <c r="C39" s="243" t="s">
        <v>129</v>
      </c>
      <c r="D39" s="244">
        <v>403</v>
      </c>
      <c r="E39" s="245">
        <v>403</v>
      </c>
      <c r="F39" s="246">
        <f t="shared" si="0"/>
        <v>2.0332555831265511</v>
      </c>
      <c r="G39" s="247">
        <f t="shared" si="1"/>
        <v>3.4766749379652606</v>
      </c>
      <c r="H39" s="235">
        <v>8194.02</v>
      </c>
      <c r="I39" s="235">
        <v>14011</v>
      </c>
      <c r="J39" s="235">
        <v>4627.37</v>
      </c>
    </row>
    <row r="40" spans="1:13">
      <c r="A40" s="228" t="s">
        <v>47</v>
      </c>
      <c r="B40" s="264" t="s">
        <v>155</v>
      </c>
      <c r="C40" s="243" t="s">
        <v>129</v>
      </c>
      <c r="D40" s="244">
        <v>1782</v>
      </c>
      <c r="E40" s="245">
        <v>1782</v>
      </c>
      <c r="F40" s="246">
        <f t="shared" si="0"/>
        <v>1.5504837261503928</v>
      </c>
      <c r="G40" s="247">
        <f t="shared" si="1"/>
        <v>3.1659562289562291</v>
      </c>
      <c r="H40" s="235">
        <v>27629.62</v>
      </c>
      <c r="I40" s="235">
        <v>56417.34</v>
      </c>
      <c r="J40" s="235">
        <v>24776.46</v>
      </c>
    </row>
    <row r="41" spans="1:13">
      <c r="A41" s="228" t="s">
        <v>48</v>
      </c>
      <c r="B41" s="264" t="s">
        <v>156</v>
      </c>
      <c r="C41" s="243" t="s">
        <v>129</v>
      </c>
      <c r="D41" s="244">
        <v>657</v>
      </c>
      <c r="E41" s="245">
        <v>657</v>
      </c>
      <c r="F41" s="246">
        <f t="shared" si="0"/>
        <v>1.5804581430745814</v>
      </c>
      <c r="G41" s="247">
        <f t="shared" si="1"/>
        <v>0.33466514459665142</v>
      </c>
      <c r="H41" s="235">
        <v>10383.61</v>
      </c>
      <c r="I41" s="235">
        <v>2198.75</v>
      </c>
      <c r="J41" s="235">
        <v>-9692.35</v>
      </c>
    </row>
    <row r="42" spans="1:13">
      <c r="A42" s="228" t="s">
        <v>49</v>
      </c>
      <c r="B42" s="264" t="s">
        <v>157</v>
      </c>
      <c r="C42" s="243" t="s">
        <v>129</v>
      </c>
      <c r="D42" s="244">
        <v>969</v>
      </c>
      <c r="E42" s="245">
        <v>969</v>
      </c>
      <c r="F42" s="246">
        <f t="shared" si="0"/>
        <v>2.0081372549019605</v>
      </c>
      <c r="G42" s="247">
        <f t="shared" si="1"/>
        <v>3.1243550051599587</v>
      </c>
      <c r="H42" s="235">
        <v>19458.849999999999</v>
      </c>
      <c r="I42" s="235">
        <v>30275</v>
      </c>
      <c r="J42" s="235">
        <v>7991.1200000000008</v>
      </c>
    </row>
    <row r="43" spans="1:13">
      <c r="A43" s="228" t="s">
        <v>50</v>
      </c>
      <c r="B43" s="265" t="s">
        <v>158</v>
      </c>
      <c r="C43" s="249" t="s">
        <v>52</v>
      </c>
      <c r="D43" s="250">
        <v>74162</v>
      </c>
      <c r="E43" s="251">
        <v>74162</v>
      </c>
      <c r="F43" s="252">
        <f t="shared" si="0"/>
        <v>2.4076552277446672</v>
      </c>
      <c r="G43" s="253">
        <f t="shared" si="1"/>
        <v>3.5833214044928665</v>
      </c>
      <c r="H43" s="254">
        <v>1785565.27</v>
      </c>
      <c r="I43" s="254">
        <v>2657462.8199999998</v>
      </c>
      <c r="J43" s="254">
        <v>581482.71</v>
      </c>
    </row>
    <row r="44" spans="1:1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>
      <c r="A45" s="228" t="s">
        <v>12</v>
      </c>
    </row>
    <row r="46" spans="1:13">
      <c r="A46" s="228" t="s">
        <v>13</v>
      </c>
      <c r="B46" s="263" t="s">
        <v>159</v>
      </c>
      <c r="C46" s="237"/>
      <c r="D46" s="238"/>
      <c r="E46" s="239"/>
      <c r="F46" s="240"/>
      <c r="G46" s="241"/>
      <c r="H46" s="235"/>
      <c r="I46" s="235"/>
      <c r="J46" s="235"/>
    </row>
    <row r="47" spans="1:13">
      <c r="A47" s="228" t="s">
        <v>15</v>
      </c>
      <c r="B47" s="264" t="s">
        <v>160</v>
      </c>
      <c r="C47" s="243" t="s">
        <v>159</v>
      </c>
      <c r="D47" s="244">
        <v>25</v>
      </c>
      <c r="E47" s="245">
        <v>25</v>
      </c>
      <c r="F47" s="246">
        <f>IF(( E47 * 1000 ) =0,0,( H47 * 100 ) / ( E47 * 1000 ) )</f>
        <v>1.401</v>
      </c>
      <c r="G47" s="247">
        <f>IF(( E47 * 1000 ) =0,0,( I47 * 100 ) / ( E47 * 1000 ) )</f>
        <v>1.776</v>
      </c>
      <c r="H47" s="235">
        <v>350.25</v>
      </c>
      <c r="I47" s="235">
        <v>444</v>
      </c>
      <c r="J47" s="235">
        <v>42.9</v>
      </c>
    </row>
    <row r="48" spans="1:13">
      <c r="A48" s="228" t="s">
        <v>16</v>
      </c>
      <c r="B48" s="264" t="s">
        <v>161</v>
      </c>
      <c r="C48" s="243" t="s">
        <v>159</v>
      </c>
      <c r="D48" s="244">
        <v>35</v>
      </c>
      <c r="E48" s="245">
        <v>35</v>
      </c>
      <c r="F48" s="246">
        <f>IF(( E48 * 1000 ) =0,0,( H48 * 100 ) / ( E48 * 1000 ) )</f>
        <v>2.1381428571428573</v>
      </c>
      <c r="G48" s="247">
        <f>IF(( E48 * 1000 ) =0,0,( I48 * 100 ) / ( E48 * 1000 ) )</f>
        <v>2.7428571428571429</v>
      </c>
      <c r="H48" s="235">
        <v>748.35</v>
      </c>
      <c r="I48" s="235">
        <v>960</v>
      </c>
      <c r="J48" s="235">
        <v>102.97999999999998</v>
      </c>
    </row>
    <row r="49" spans="1:10">
      <c r="A49" s="228" t="s">
        <v>17</v>
      </c>
      <c r="B49" s="264" t="s">
        <v>162</v>
      </c>
      <c r="C49" s="243" t="s">
        <v>159</v>
      </c>
      <c r="D49" s="244">
        <v>15</v>
      </c>
      <c r="E49" s="245">
        <v>15</v>
      </c>
      <c r="F49" s="246">
        <f>IF(( E49 * 1000 ) =0,0,( H49 * 100 ) / ( E49 * 1000 ) )</f>
        <v>2.5</v>
      </c>
      <c r="G49" s="247">
        <f>IF(( E49 * 1000 ) =0,0,( I49 * 100 ) / ( E49 * 1000 ) )</f>
        <v>2.8039999999999998</v>
      </c>
      <c r="H49" s="235">
        <v>375</v>
      </c>
      <c r="I49" s="235">
        <v>420.6</v>
      </c>
      <c r="J49" s="235">
        <v>-8.839999999999975</v>
      </c>
    </row>
    <row r="50" spans="1:10">
      <c r="A50" s="228" t="s">
        <v>18</v>
      </c>
      <c r="B50" s="265" t="s">
        <v>163</v>
      </c>
      <c r="C50" s="249" t="s">
        <v>52</v>
      </c>
      <c r="D50" s="250">
        <v>75</v>
      </c>
      <c r="E50" s="251">
        <v>75</v>
      </c>
      <c r="F50" s="252">
        <f>IF(( E50 * 1000 ) =0,0,( H50 * 100 ) / ( E50 * 1000 ) )</f>
        <v>1.9648000000000001</v>
      </c>
      <c r="G50" s="253">
        <f>IF(( E50 * 1000 ) =0,0,( I50 * 100 ) / ( E50 * 1000 ) )</f>
        <v>2.4327999999999999</v>
      </c>
      <c r="H50" s="254">
        <v>1473.6</v>
      </c>
      <c r="I50" s="254">
        <v>1824.6</v>
      </c>
      <c r="J50" s="254">
        <v>137.04</v>
      </c>
    </row>
    <row r="51" spans="1:10">
      <c r="A51" s="228" t="s">
        <v>19</v>
      </c>
    </row>
    <row r="52" spans="1:10">
      <c r="A52" s="228" t="s">
        <v>20</v>
      </c>
      <c r="B52" s="266" t="s">
        <v>164</v>
      </c>
      <c r="C52" s="256" t="s">
        <v>52</v>
      </c>
      <c r="D52" s="257">
        <v>129013</v>
      </c>
      <c r="E52" s="258">
        <v>129013</v>
      </c>
      <c r="F52" s="259">
        <f>IF(( E52 * 1000 ) =0,0,( H52 * 100 ) / ( E52 * 1000 ) )</f>
        <v>1.6741545348143212</v>
      </c>
      <c r="G52" s="260">
        <f>IF(( E52 * 1000 ) =0,0,( I52 * 100 ) / ( E52 * 1000 ) )</f>
        <v>2.3502480680241526</v>
      </c>
      <c r="H52" s="261">
        <v>2159876.9900000002</v>
      </c>
      <c r="I52" s="261">
        <v>3032125.54</v>
      </c>
      <c r="J52" s="261">
        <v>581619.75</v>
      </c>
    </row>
    <row r="53" spans="1:10">
      <c r="A53" s="228" t="s">
        <v>21</v>
      </c>
    </row>
    <row r="54" spans="1:10">
      <c r="A54" s="228" t="s">
        <v>22</v>
      </c>
    </row>
    <row r="55" spans="1:10">
      <c r="A55" s="228" t="s">
        <v>23</v>
      </c>
    </row>
    <row r="56" spans="1:10">
      <c r="A56" s="228" t="s">
        <v>24</v>
      </c>
    </row>
    <row r="57" spans="1:10">
      <c r="A57" s="228" t="s">
        <v>25</v>
      </c>
    </row>
    <row r="58" spans="1:10">
      <c r="A58" s="228" t="s">
        <v>26</v>
      </c>
    </row>
    <row r="59" spans="1:10">
      <c r="A59" s="228" t="s">
        <v>27</v>
      </c>
    </row>
    <row r="60" spans="1:10">
      <c r="A60" s="228" t="s">
        <v>28</v>
      </c>
    </row>
    <row r="61" spans="1:10">
      <c r="A61" s="228" t="s">
        <v>30</v>
      </c>
    </row>
    <row r="62" spans="1:10">
      <c r="A62" s="228" t="s">
        <v>32</v>
      </c>
    </row>
    <row r="63" spans="1:10">
      <c r="A63" s="228" t="s">
        <v>33</v>
      </c>
    </row>
    <row r="64" spans="1:10">
      <c r="A64" s="228" t="s">
        <v>35</v>
      </c>
    </row>
    <row r="65" spans="1:13">
      <c r="A65" s="228" t="s">
        <v>36</v>
      </c>
    </row>
    <row r="66" spans="1:13">
      <c r="A66" s="228" t="s">
        <v>37</v>
      </c>
    </row>
    <row r="67" spans="1:13">
      <c r="A67" s="228" t="s">
        <v>38</v>
      </c>
    </row>
    <row r="68" spans="1:13">
      <c r="A68" s="228" t="s">
        <v>39</v>
      </c>
    </row>
    <row r="69" spans="1:13">
      <c r="A69" s="228" t="s">
        <v>40</v>
      </c>
    </row>
    <row r="70" spans="1:13">
      <c r="A70" s="228" t="s">
        <v>41</v>
      </c>
    </row>
    <row r="71" spans="1:13">
      <c r="A71" s="228" t="s">
        <v>42</v>
      </c>
    </row>
    <row r="72" spans="1:13">
      <c r="A72" s="228" t="s">
        <v>43</v>
      </c>
    </row>
    <row r="73" spans="1:13">
      <c r="A73" s="228" t="s">
        <v>44</v>
      </c>
    </row>
    <row r="74" spans="1:13">
      <c r="A74" s="228" t="s">
        <v>45</v>
      </c>
    </row>
    <row r="75" spans="1:13">
      <c r="A75" s="228" t="s">
        <v>46</v>
      </c>
    </row>
    <row r="76" spans="1:13">
      <c r="A76" s="228" t="s">
        <v>47</v>
      </c>
    </row>
    <row r="77" spans="1:13">
      <c r="A77" s="228" t="s">
        <v>48</v>
      </c>
    </row>
    <row r="78" spans="1:13">
      <c r="A78" s="228" t="s">
        <v>49</v>
      </c>
    </row>
    <row r="79" spans="1:13" ht="409.6">
      <c r="A79" s="228" t="s">
        <v>50</v>
      </c>
    </row>
    <row r="80" spans="1:1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/>
  <headerFooter>
    <oddHeader>&amp;C&amp;"Arial"&amp;8 POWER SOLD
 FLORIDA POWER &amp;&amp; LIGHT COMPANY&amp;R&amp;"Arial"&amp;8 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46.88671875" customWidth="1"/>
    <col min="3" max="12" width="11.6640625" customWidth="1"/>
  </cols>
  <sheetData>
    <row r="1" spans="1:12" s="399" customFormat="1">
      <c r="B1" s="399" t="s">
        <v>195</v>
      </c>
    </row>
    <row r="2" spans="1:12" s="399" customFormat="1">
      <c r="B2" s="399" t="s">
        <v>193</v>
      </c>
    </row>
    <row r="3" spans="1:1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>
      <c r="E4" s="268" t="s">
        <v>117</v>
      </c>
    </row>
    <row r="5" spans="1:12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>
      <c r="A8" s="270" t="s">
        <v>9</v>
      </c>
      <c r="B8" s="270" t="s">
        <v>118</v>
      </c>
      <c r="C8" s="270" t="s">
        <v>119</v>
      </c>
      <c r="D8" s="270" t="s">
        <v>120</v>
      </c>
      <c r="E8" s="270" t="s">
        <v>121</v>
      </c>
      <c r="F8" s="270" t="s">
        <v>122</v>
      </c>
      <c r="G8" s="270" t="s">
        <v>123</v>
      </c>
      <c r="H8" s="270" t="s">
        <v>124</v>
      </c>
      <c r="I8" s="270" t="s">
        <v>125</v>
      </c>
      <c r="J8" s="270" t="s">
        <v>126</v>
      </c>
    </row>
    <row r="9" spans="1:12">
      <c r="A9" s="271" t="s">
        <v>12</v>
      </c>
      <c r="B9" s="272" t="s">
        <v>165</v>
      </c>
      <c r="C9" s="273"/>
      <c r="D9" s="274"/>
      <c r="E9" s="275"/>
      <c r="F9" s="276"/>
      <c r="G9" s="277"/>
      <c r="H9" s="278"/>
      <c r="I9" s="279"/>
      <c r="J9" s="280"/>
    </row>
    <row r="10" spans="1:12">
      <c r="A10" s="271" t="s">
        <v>13</v>
      </c>
      <c r="B10" s="281" t="s">
        <v>166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581619.75</v>
      </c>
    </row>
    <row r="11" spans="1:12">
      <c r="A11" s="271" t="s">
        <v>15</v>
      </c>
      <c r="B11" s="281" t="s">
        <v>167</v>
      </c>
      <c r="C11" s="273" t="s">
        <v>52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-984</v>
      </c>
    </row>
    <row r="12" spans="1:12">
      <c r="A12" s="271" t="s">
        <v>16</v>
      </c>
      <c r="B12" s="281" t="s">
        <v>168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580635.75</v>
      </c>
    </row>
    <row r="13" spans="1:12">
      <c r="A13" s="271" t="s">
        <v>17</v>
      </c>
      <c r="B13" s="281" t="s">
        <v>169</v>
      </c>
      <c r="C13" s="273" t="s">
        <v>52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-47.17</v>
      </c>
    </row>
    <row r="14" spans="1:12">
      <c r="A14" s="271" t="s">
        <v>18</v>
      </c>
      <c r="B14" s="281" t="s">
        <v>170</v>
      </c>
      <c r="C14" s="273" t="s">
        <v>52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-112098</v>
      </c>
    </row>
    <row r="15" spans="1:12">
      <c r="A15" s="271" t="s">
        <v>19</v>
      </c>
      <c r="B15" s="281" t="s">
        <v>171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468490.57999999996</v>
      </c>
    </row>
    <row r="16" spans="1:12">
      <c r="A16" s="271" t="s">
        <v>20</v>
      </c>
    </row>
    <row r="17" spans="1:10">
      <c r="A17" s="271" t="s">
        <v>21</v>
      </c>
      <c r="B17" s="272" t="s">
        <v>172</v>
      </c>
      <c r="C17" s="273"/>
      <c r="D17" s="274"/>
      <c r="E17" s="275"/>
      <c r="F17" s="276"/>
      <c r="G17" s="277"/>
      <c r="H17" s="278"/>
      <c r="I17" s="279"/>
      <c r="J17" s="280"/>
    </row>
    <row r="18" spans="1:10">
      <c r="A18" s="271" t="s">
        <v>22</v>
      </c>
      <c r="B18" s="281" t="s">
        <v>173</v>
      </c>
      <c r="C18" s="273" t="s">
        <v>52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697500</v>
      </c>
    </row>
    <row r="19" spans="1:10">
      <c r="A19" s="271" t="s">
        <v>23</v>
      </c>
      <c r="B19" s="281" t="s">
        <v>167</v>
      </c>
      <c r="C19" s="273" t="s">
        <v>52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>
      <c r="A20" s="271" t="s">
        <v>24</v>
      </c>
      <c r="B20" s="281" t="s">
        <v>170</v>
      </c>
      <c r="C20" s="273" t="s">
        <v>52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-135900</v>
      </c>
    </row>
    <row r="21" spans="1:10">
      <c r="A21" s="271" t="s">
        <v>25</v>
      </c>
      <c r="B21" s="281" t="s">
        <v>72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561600.0000001</v>
      </c>
    </row>
    <row r="22" spans="1:10">
      <c r="A22" s="271" t="s">
        <v>26</v>
      </c>
    </row>
    <row r="23" spans="1:10">
      <c r="A23" s="271" t="s">
        <v>27</v>
      </c>
      <c r="B23" s="272" t="s">
        <v>57</v>
      </c>
      <c r="C23" s="273"/>
      <c r="D23" s="274"/>
      <c r="E23" s="275"/>
      <c r="F23" s="276"/>
      <c r="G23" s="277"/>
      <c r="H23" s="278"/>
      <c r="I23" s="279"/>
      <c r="J23" s="280"/>
    </row>
    <row r="24" spans="1:10">
      <c r="A24" s="271" t="s">
        <v>28</v>
      </c>
      <c r="B24" s="281" t="s">
        <v>10</v>
      </c>
      <c r="C24" s="273" t="s">
        <v>52</v>
      </c>
      <c r="D24" s="290">
        <v>129013</v>
      </c>
      <c r="E24" s="291">
        <v>129013</v>
      </c>
      <c r="F24" s="292">
        <v>1.674154534814321</v>
      </c>
      <c r="G24" s="293">
        <v>2.3502480680241526</v>
      </c>
      <c r="H24" s="294">
        <v>2159876.9899999998</v>
      </c>
      <c r="I24" s="295">
        <v>3032125.54</v>
      </c>
      <c r="J24" s="296">
        <v>468490.57999999996</v>
      </c>
    </row>
    <row r="25" spans="1:10">
      <c r="A25" s="271" t="s">
        <v>30</v>
      </c>
      <c r="B25" s="281" t="s">
        <v>59</v>
      </c>
      <c r="C25" s="273" t="s">
        <v>52</v>
      </c>
      <c r="D25" s="290">
        <v>142998.7609090152</v>
      </c>
      <c r="E25" s="291">
        <v>142998.7609090152</v>
      </c>
      <c r="F25" s="292">
        <v>1.7837344633059768</v>
      </c>
      <c r="G25" s="293">
        <v>2.4340897489659166</v>
      </c>
      <c r="H25" s="294">
        <v>2550718.1804346191</v>
      </c>
      <c r="I25" s="295">
        <v>3480718.1804346191</v>
      </c>
      <c r="J25" s="296">
        <v>561600</v>
      </c>
    </row>
    <row r="26" spans="1:10">
      <c r="A26" s="271" t="s">
        <v>32</v>
      </c>
      <c r="B26" s="281" t="s">
        <v>174</v>
      </c>
      <c r="C26" s="321">
        <v>0</v>
      </c>
      <c r="D26" s="322">
        <v>-13985.760909015196</v>
      </c>
      <c r="E26" s="323">
        <v>-13985.760909015196</v>
      </c>
      <c r="F26" s="324">
        <v>-0.10957992849165588</v>
      </c>
      <c r="G26" s="325">
        <v>-8.3841680941763919E-2</v>
      </c>
      <c r="H26" s="326">
        <v>-390841.19043461932</v>
      </c>
      <c r="I26" s="327">
        <v>-448592.64043461904</v>
      </c>
      <c r="J26" s="328">
        <v>-93109.420000000042</v>
      </c>
    </row>
    <row r="27" spans="1:10">
      <c r="A27" s="271" t="s">
        <v>33</v>
      </c>
      <c r="B27" s="281" t="s">
        <v>175</v>
      </c>
      <c r="C27" s="329">
        <v>0</v>
      </c>
      <c r="D27" s="330">
        <v>-9.7803371302733297E-2</v>
      </c>
      <c r="E27" s="331">
        <v>-9.7803371302733297E-2</v>
      </c>
      <c r="F27" s="332">
        <v>-6.14328706126809E-2</v>
      </c>
      <c r="G27" s="333">
        <v>-3.444477796161078E-2</v>
      </c>
      <c r="H27" s="334">
        <v>-0.1532279000606894</v>
      </c>
      <c r="I27" s="335">
        <v>-0.12887933385592443</v>
      </c>
      <c r="J27" s="336">
        <v>-0.16579312678062685</v>
      </c>
    </row>
    <row r="28" spans="1:10">
      <c r="A28" s="271" t="s">
        <v>35</v>
      </c>
    </row>
    <row r="29" spans="1:10">
      <c r="A29" s="271" t="s">
        <v>36</v>
      </c>
      <c r="B29" s="272" t="s">
        <v>176</v>
      </c>
      <c r="C29" s="273"/>
      <c r="D29" s="274"/>
      <c r="E29" s="275"/>
      <c r="F29" s="276"/>
      <c r="G29" s="277"/>
      <c r="H29" s="278"/>
      <c r="I29" s="279"/>
      <c r="J29" s="280"/>
    </row>
    <row r="30" spans="1:10">
      <c r="A30" s="271" t="s">
        <v>37</v>
      </c>
      <c r="B30" s="281" t="s">
        <v>10</v>
      </c>
      <c r="C30" s="273" t="s">
        <v>52</v>
      </c>
      <c r="D30" s="290">
        <v>2585825</v>
      </c>
      <c r="E30" s="291">
        <v>2585825</v>
      </c>
      <c r="F30" s="292">
        <v>1.9683663835403789</v>
      </c>
      <c r="G30" s="293">
        <v>3.0970742796902337</v>
      </c>
      <c r="H30" s="294">
        <v>50898510.037183002</v>
      </c>
      <c r="I30" s="295">
        <v>80084920.992799982</v>
      </c>
      <c r="J30" s="296">
        <v>21811132.365617197</v>
      </c>
    </row>
    <row r="31" spans="1:10">
      <c r="A31" s="271" t="s">
        <v>38</v>
      </c>
      <c r="B31" s="281" t="s">
        <v>59</v>
      </c>
      <c r="C31" s="273" t="s">
        <v>52</v>
      </c>
      <c r="D31" s="290">
        <v>2620432.6691668942</v>
      </c>
      <c r="E31" s="291">
        <v>2620432.6691668942</v>
      </c>
      <c r="F31" s="292">
        <v>2.0477364240238596</v>
      </c>
      <c r="G31" s="293">
        <v>3.1806794446531823</v>
      </c>
      <c r="H31" s="294">
        <v>53659554.23355113</v>
      </c>
      <c r="I31" s="295">
        <v>83347563.269168124</v>
      </c>
      <c r="J31" s="296">
        <v>22209956.810000002</v>
      </c>
    </row>
    <row r="32" spans="1:10">
      <c r="A32" s="271" t="s">
        <v>39</v>
      </c>
      <c r="B32" s="281" t="s">
        <v>174</v>
      </c>
      <c r="C32" s="321">
        <v>0</v>
      </c>
      <c r="D32" s="322">
        <v>-34607.669166894164</v>
      </c>
      <c r="E32" s="323">
        <v>-34607.669166894164</v>
      </c>
      <c r="F32" s="324">
        <v>-7.937004048348073E-2</v>
      </c>
      <c r="G32" s="325">
        <v>-8.3605164962948564E-2</v>
      </c>
      <c r="H32" s="326">
        <v>-2761044.1963681281</v>
      </c>
      <c r="I32" s="327">
        <v>-3262642.2763681412</v>
      </c>
      <c r="J32" s="328">
        <v>-398824.44438280538</v>
      </c>
    </row>
    <row r="33" spans="1:12">
      <c r="A33" s="271" t="s">
        <v>40</v>
      </c>
      <c r="B33" s="281" t="s">
        <v>175</v>
      </c>
      <c r="C33" s="329">
        <v>0</v>
      </c>
      <c r="D33" s="330">
        <v>-1.3206853041523433E-2</v>
      </c>
      <c r="E33" s="331">
        <v>-1.3206853041523433E-2</v>
      </c>
      <c r="F33" s="332">
        <v>-3.8759890947056737E-2</v>
      </c>
      <c r="G33" s="333">
        <v>-2.6285316209243077E-2</v>
      </c>
      <c r="H33" s="334">
        <v>-5.1454847804936844E-2</v>
      </c>
      <c r="I33" s="335">
        <v>-3.914502294244103E-2</v>
      </c>
      <c r="J33" s="336">
        <v>-1.7957011253765032E-2</v>
      </c>
    </row>
    <row r="34" spans="1:12">
      <c r="A34" s="271" t="s">
        <v>41</v>
      </c>
    </row>
    <row r="35" spans="1:12">
      <c r="A35" s="271" t="s">
        <v>42</v>
      </c>
    </row>
    <row r="36" spans="1:12">
      <c r="A36" s="271" t="s">
        <v>43</v>
      </c>
    </row>
    <row r="37" spans="1:12">
      <c r="A37" s="271" t="s">
        <v>44</v>
      </c>
    </row>
    <row r="38" spans="1:12">
      <c r="A38" s="271" t="s">
        <v>45</v>
      </c>
    </row>
    <row r="39" spans="1:12">
      <c r="A39" s="271" t="s">
        <v>46</v>
      </c>
    </row>
    <row r="40" spans="1:12">
      <c r="A40" s="271" t="s">
        <v>47</v>
      </c>
    </row>
    <row r="41" spans="1:12">
      <c r="A41" s="271" t="s">
        <v>48</v>
      </c>
    </row>
    <row r="42" spans="1:12">
      <c r="A42" s="271" t="s">
        <v>49</v>
      </c>
    </row>
    <row r="43" spans="1:12">
      <c r="A43" s="271" t="s">
        <v>50</v>
      </c>
    </row>
    <row r="44" spans="1:12">
      <c r="A44" s="271" t="s">
        <v>51</v>
      </c>
    </row>
    <row r="45" spans="1:12" ht="409.6">
      <c r="A45" s="271" t="s">
        <v>53</v>
      </c>
    </row>
    <row r="46" spans="1:12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/>
  <headerFooter>
    <oddHeader>&amp;C&amp;"Arial"&amp;8 POWER SOLD
 FLORIDA POWER &amp;&amp; LIGHT COMPANY&amp;R&amp;"Arial"&amp;8 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9" customFormat="1">
      <c r="B1" s="399" t="s">
        <v>196</v>
      </c>
    </row>
    <row r="2" spans="1:13" s="399" customFormat="1">
      <c r="B2" s="399" t="s">
        <v>193</v>
      </c>
    </row>
    <row r="3" spans="1:1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F4" s="338" t="s">
        <v>180</v>
      </c>
    </row>
    <row r="5" spans="1:1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>
      <c r="A8" s="340" t="s">
        <v>9</v>
      </c>
      <c r="B8" s="340" t="s">
        <v>181</v>
      </c>
      <c r="C8" s="340" t="s">
        <v>119</v>
      </c>
      <c r="D8" s="340" t="s">
        <v>178</v>
      </c>
      <c r="E8" s="340" t="s">
        <v>182</v>
      </c>
      <c r="F8" s="340" t="s">
        <v>183</v>
      </c>
      <c r="G8" s="340" t="s">
        <v>184</v>
      </c>
      <c r="H8" s="340" t="s">
        <v>185</v>
      </c>
      <c r="I8" s="340" t="s">
        <v>186</v>
      </c>
    </row>
    <row r="9" spans="1:1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>
      <c r="A10" s="341" t="s">
        <v>13</v>
      </c>
      <c r="B10" s="348" t="s">
        <v>187</v>
      </c>
      <c r="C10" s="349"/>
      <c r="D10" s="350"/>
      <c r="E10" s="351"/>
      <c r="F10" s="346"/>
      <c r="G10" s="352"/>
      <c r="H10" s="346"/>
      <c r="I10" s="346"/>
    </row>
    <row r="11" spans="1:13">
      <c r="A11" s="341" t="s">
        <v>15</v>
      </c>
      <c r="B11" s="353" t="s">
        <v>187</v>
      </c>
      <c r="C11" s="354" t="s">
        <v>127</v>
      </c>
      <c r="D11" s="355">
        <v>30500</v>
      </c>
      <c r="E11" s="356">
        <f>IF(( D11 * 1000 ) =0,0,( F11 * 100 ) / ( D11 * 1000 ) )</f>
        <v>2.3836065573770493</v>
      </c>
      <c r="F11" s="346">
        <v>727000</v>
      </c>
      <c r="G11" s="357">
        <f>IF(( D11 * 1000 ) =0,0,( H11 * 100 ) / ( D11 * 1000 ) )</f>
        <v>3.141295081967213</v>
      </c>
      <c r="H11" s="346">
        <v>958095</v>
      </c>
      <c r="I11" s="346">
        <v>231095</v>
      </c>
    </row>
    <row r="12" spans="1:13">
      <c r="A12" s="341" t="s">
        <v>16</v>
      </c>
      <c r="B12" s="358" t="s">
        <v>188</v>
      </c>
      <c r="C12" s="359" t="s">
        <v>52</v>
      </c>
      <c r="D12" s="360">
        <v>30500</v>
      </c>
      <c r="E12" s="361">
        <f>IF(( D12 * 1000 ) =0,0,( F12 * 100 ) / ( D12 * 1000 ) )</f>
        <v>2.3836065573770493</v>
      </c>
      <c r="F12" s="362">
        <v>727000</v>
      </c>
      <c r="G12" s="363">
        <f>IF(( D12 * 1000 ) =0,0,( H12 * 100 ) / ( D12 * 1000 ) )</f>
        <v>3.141295081967213</v>
      </c>
      <c r="H12" s="362">
        <v>958095</v>
      </c>
      <c r="I12" s="362">
        <v>231095</v>
      </c>
    </row>
    <row r="13" spans="1:13">
      <c r="A13" s="341" t="s">
        <v>17</v>
      </c>
      <c r="B13" s="364" t="s">
        <v>132</v>
      </c>
      <c r="C13" s="365" t="s">
        <v>52</v>
      </c>
      <c r="D13" s="366">
        <v>30500</v>
      </c>
      <c r="E13" s="367">
        <f>IF(( D13 * 1000 ) =0,0,( F13 * 100 ) / ( D13 * 1000 ) )</f>
        <v>2.3836065573770493</v>
      </c>
      <c r="F13" s="368">
        <v>727000</v>
      </c>
      <c r="G13" s="369">
        <f>IF(( D13 * 1000 ) =0,0,( H13 * 100 ) / ( D13 * 1000 ) )</f>
        <v>3.141295081967213</v>
      </c>
      <c r="H13" s="368">
        <v>958095</v>
      </c>
      <c r="I13" s="368">
        <v>231095</v>
      </c>
    </row>
    <row r="14" spans="1:13">
      <c r="A14" s="341" t="s">
        <v>18</v>
      </c>
    </row>
    <row r="15" spans="1:13">
      <c r="A15" s="341" t="s">
        <v>19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>
      <c r="A16" s="341" t="s">
        <v>20</v>
      </c>
      <c r="B16" s="348" t="s">
        <v>187</v>
      </c>
      <c r="C16" s="349"/>
      <c r="D16" s="350"/>
      <c r="E16" s="351"/>
      <c r="F16" s="346"/>
      <c r="G16" s="352"/>
      <c r="H16" s="346"/>
      <c r="I16" s="346"/>
    </row>
    <row r="17" spans="1:9">
      <c r="A17" s="341" t="s">
        <v>21</v>
      </c>
      <c r="B17" s="353" t="s">
        <v>139</v>
      </c>
      <c r="C17" s="354" t="s">
        <v>129</v>
      </c>
      <c r="D17" s="355">
        <v>-242</v>
      </c>
      <c r="E17" s="356">
        <f t="shared" ref="E17:E28" si="0">IF(( D17 * 1000 ) =0,0,( F17 * 100 ) / ( D17 * 1000 ) )</f>
        <v>1.8965247933884302</v>
      </c>
      <c r="F17" s="346">
        <v>-4589.5900000000011</v>
      </c>
      <c r="G17" s="357">
        <f t="shared" ref="G17:G28" si="1">IF(( D17 * 1000 ) =0,0,( H17 * 100 ) / ( D17 * 1000 ) )</f>
        <v>-1.2393925619834718</v>
      </c>
      <c r="H17" s="346">
        <v>2999.3300000000017</v>
      </c>
      <c r="I17" s="346">
        <v>7588.9200000000028</v>
      </c>
    </row>
    <row r="18" spans="1:9">
      <c r="A18" s="341" t="s">
        <v>22</v>
      </c>
      <c r="B18" s="353" t="s">
        <v>140</v>
      </c>
      <c r="C18" s="354" t="s">
        <v>129</v>
      </c>
      <c r="D18" s="355">
        <v>2432</v>
      </c>
      <c r="E18" s="356">
        <f t="shared" si="0"/>
        <v>3.7524580592105261</v>
      </c>
      <c r="F18" s="346">
        <v>91259.78</v>
      </c>
      <c r="G18" s="357">
        <f t="shared" si="1"/>
        <v>6.305828947368421</v>
      </c>
      <c r="H18" s="346">
        <v>153357.76000000001</v>
      </c>
      <c r="I18" s="346">
        <v>62097.98000000001</v>
      </c>
    </row>
    <row r="19" spans="1:9">
      <c r="A19" s="341" t="s">
        <v>23</v>
      </c>
      <c r="B19" s="353" t="s">
        <v>141</v>
      </c>
      <c r="C19" s="354" t="s">
        <v>129</v>
      </c>
      <c r="D19" s="355">
        <v>7115</v>
      </c>
      <c r="E19" s="356">
        <f t="shared" si="0"/>
        <v>4.0080735066760367</v>
      </c>
      <c r="F19" s="346">
        <v>285174.43</v>
      </c>
      <c r="G19" s="357">
        <f t="shared" si="1"/>
        <v>5.6580401967673932</v>
      </c>
      <c r="H19" s="346">
        <v>402569.56</v>
      </c>
      <c r="I19" s="346">
        <v>117395.13</v>
      </c>
    </row>
    <row r="20" spans="1:9">
      <c r="A20" s="341" t="s">
        <v>24</v>
      </c>
      <c r="B20" s="353" t="s">
        <v>142</v>
      </c>
      <c r="C20" s="354" t="s">
        <v>129</v>
      </c>
      <c r="D20" s="355">
        <v>-1008</v>
      </c>
      <c r="E20" s="356">
        <f t="shared" si="0"/>
        <v>3.4721964285714284</v>
      </c>
      <c r="F20" s="346">
        <v>-34999.74</v>
      </c>
      <c r="G20" s="357">
        <f t="shared" si="1"/>
        <v>3.9750000000000001</v>
      </c>
      <c r="H20" s="346">
        <v>-40068</v>
      </c>
      <c r="I20" s="346">
        <v>-5068.260000000002</v>
      </c>
    </row>
    <row r="21" spans="1:9">
      <c r="A21" s="341" t="s">
        <v>25</v>
      </c>
      <c r="B21" s="353" t="s">
        <v>145</v>
      </c>
      <c r="C21" s="354" t="s">
        <v>129</v>
      </c>
      <c r="D21" s="355">
        <v>-5</v>
      </c>
      <c r="E21" s="356">
        <f t="shared" si="0"/>
        <v>-43.35299999999998</v>
      </c>
      <c r="F21" s="346">
        <v>2167.6499999999992</v>
      </c>
      <c r="G21" s="357">
        <f t="shared" si="1"/>
        <v>-48.259800000000034</v>
      </c>
      <c r="H21" s="346">
        <v>2412.9900000000016</v>
      </c>
      <c r="I21" s="346">
        <v>245.34000000000242</v>
      </c>
    </row>
    <row r="22" spans="1:9">
      <c r="A22" s="341" t="s">
        <v>26</v>
      </c>
      <c r="B22" s="353" t="s">
        <v>148</v>
      </c>
      <c r="C22" s="354" t="s">
        <v>129</v>
      </c>
      <c r="D22" s="355">
        <v>240</v>
      </c>
      <c r="E22" s="356">
        <f t="shared" si="0"/>
        <v>4.205870833333333</v>
      </c>
      <c r="F22" s="346">
        <v>10094.09</v>
      </c>
      <c r="G22" s="357">
        <f t="shared" si="1"/>
        <v>5.8414999999999999</v>
      </c>
      <c r="H22" s="346">
        <v>14019.6</v>
      </c>
      <c r="I22" s="346">
        <v>3925.51</v>
      </c>
    </row>
    <row r="23" spans="1:9">
      <c r="A23" s="341" t="s">
        <v>27</v>
      </c>
      <c r="B23" s="353" t="s">
        <v>151</v>
      </c>
      <c r="C23" s="354" t="s">
        <v>129</v>
      </c>
      <c r="D23" s="355">
        <v>40</v>
      </c>
      <c r="E23" s="356">
        <f t="shared" si="0"/>
        <v>3.6839750000000002</v>
      </c>
      <c r="F23" s="346">
        <v>1473.59</v>
      </c>
      <c r="G23" s="357">
        <f t="shared" si="1"/>
        <v>3.8580000000000001</v>
      </c>
      <c r="H23" s="346">
        <v>1543.2</v>
      </c>
      <c r="I23" s="346">
        <v>69.610000000000127</v>
      </c>
    </row>
    <row r="24" spans="1:9">
      <c r="A24" s="341" t="s">
        <v>28</v>
      </c>
      <c r="B24" s="353" t="s">
        <v>152</v>
      </c>
      <c r="C24" s="354" t="s">
        <v>129</v>
      </c>
      <c r="D24" s="355">
        <v>2473</v>
      </c>
      <c r="E24" s="356">
        <f t="shared" si="0"/>
        <v>4.0569251920744032</v>
      </c>
      <c r="F24" s="346">
        <v>100327.76</v>
      </c>
      <c r="G24" s="357">
        <f t="shared" si="1"/>
        <v>5.5549239789729068</v>
      </c>
      <c r="H24" s="346">
        <v>137373.26999999999</v>
      </c>
      <c r="I24" s="346">
        <v>37045.509999999995</v>
      </c>
    </row>
    <row r="25" spans="1:9">
      <c r="A25" s="341" t="s">
        <v>30</v>
      </c>
      <c r="B25" s="353" t="s">
        <v>153</v>
      </c>
      <c r="C25" s="354" t="s">
        <v>129</v>
      </c>
      <c r="D25" s="355">
        <v>270</v>
      </c>
      <c r="E25" s="356">
        <f t="shared" si="0"/>
        <v>4.5806037037037033</v>
      </c>
      <c r="F25" s="346">
        <v>12367.63</v>
      </c>
      <c r="G25" s="357">
        <f t="shared" si="1"/>
        <v>6.0380000000000003</v>
      </c>
      <c r="H25" s="346">
        <v>16302.6</v>
      </c>
      <c r="I25" s="346">
        <v>3934.9700000000012</v>
      </c>
    </row>
    <row r="26" spans="1:9">
      <c r="A26" s="341" t="s">
        <v>32</v>
      </c>
      <c r="B26" s="353" t="s">
        <v>189</v>
      </c>
      <c r="C26" s="354" t="s">
        <v>129</v>
      </c>
      <c r="D26" s="355">
        <v>5174</v>
      </c>
      <c r="E26" s="356">
        <f t="shared" si="0"/>
        <v>4.3490662930034789</v>
      </c>
      <c r="F26" s="346">
        <v>225020.69</v>
      </c>
      <c r="G26" s="357">
        <f t="shared" si="1"/>
        <v>6.0082986084267489</v>
      </c>
      <c r="H26" s="346">
        <v>310869.37</v>
      </c>
      <c r="I26" s="346">
        <v>85848.68</v>
      </c>
    </row>
    <row r="27" spans="1:9">
      <c r="A27" s="341" t="s">
        <v>33</v>
      </c>
      <c r="B27" s="358" t="s">
        <v>188</v>
      </c>
      <c r="C27" s="359" t="s">
        <v>52</v>
      </c>
      <c r="D27" s="360">
        <v>16489</v>
      </c>
      <c r="E27" s="361">
        <f t="shared" si="0"/>
        <v>4.174275517011341</v>
      </c>
      <c r="F27" s="362">
        <v>688296.29</v>
      </c>
      <c r="G27" s="363">
        <f t="shared" si="1"/>
        <v>6.0730164351992233</v>
      </c>
      <c r="H27" s="362">
        <v>1001379.6799999999</v>
      </c>
      <c r="I27" s="362">
        <v>313083.39</v>
      </c>
    </row>
    <row r="28" spans="1:9">
      <c r="A28" s="341" t="s">
        <v>35</v>
      </c>
      <c r="B28" s="364" t="s">
        <v>164</v>
      </c>
      <c r="C28" s="365" t="s">
        <v>52</v>
      </c>
      <c r="D28" s="366">
        <v>16489</v>
      </c>
      <c r="E28" s="367">
        <f t="shared" si="0"/>
        <v>4.174275517011341</v>
      </c>
      <c r="F28" s="368">
        <v>688296.29</v>
      </c>
      <c r="G28" s="369">
        <f t="shared" si="1"/>
        <v>6.0730164351992233</v>
      </c>
      <c r="H28" s="368">
        <v>1001379.6799999999</v>
      </c>
      <c r="I28" s="368">
        <v>313083.39</v>
      </c>
    </row>
    <row r="29" spans="1:9">
      <c r="A29" s="341" t="s">
        <v>36</v>
      </c>
    </row>
    <row r="30" spans="1:9">
      <c r="A30" s="341" t="s">
        <v>37</v>
      </c>
    </row>
    <row r="31" spans="1:9">
      <c r="A31" s="341" t="s">
        <v>38</v>
      </c>
    </row>
    <row r="32" spans="1:9">
      <c r="A32" s="341" t="s">
        <v>39</v>
      </c>
    </row>
    <row r="33" spans="1:13">
      <c r="A33" s="341" t="s">
        <v>40</v>
      </c>
    </row>
    <row r="34" spans="1:13">
      <c r="A34" s="341" t="s">
        <v>41</v>
      </c>
    </row>
    <row r="35" spans="1:13">
      <c r="A35" s="341" t="s">
        <v>42</v>
      </c>
    </row>
    <row r="36" spans="1:13">
      <c r="A36" s="341" t="s">
        <v>43</v>
      </c>
    </row>
    <row r="37" spans="1:13">
      <c r="A37" s="341" t="s">
        <v>44</v>
      </c>
    </row>
    <row r="38" spans="1:13">
      <c r="A38" s="341" t="s">
        <v>45</v>
      </c>
    </row>
    <row r="39" spans="1:13">
      <c r="A39" s="341" t="s">
        <v>46</v>
      </c>
    </row>
    <row r="40" spans="1:13">
      <c r="A40" s="341" t="s">
        <v>47</v>
      </c>
    </row>
    <row r="41" spans="1:13">
      <c r="A41" s="341" t="s">
        <v>48</v>
      </c>
    </row>
    <row r="42" spans="1:13">
      <c r="A42" s="341" t="s">
        <v>49</v>
      </c>
    </row>
    <row r="43" spans="1:13">
      <c r="A43" s="341" t="s">
        <v>50</v>
      </c>
    </row>
    <row r="44" spans="1:13">
      <c r="A44" s="341" t="s">
        <v>51</v>
      </c>
    </row>
    <row r="45" spans="1:13" ht="409.6">
      <c r="A45" s="341" t="s">
        <v>53</v>
      </c>
    </row>
    <row r="46" spans="1:1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/>
  <headerFooter>
    <oddHeader>&amp;C&amp;"Arial"&amp;8 FLORIDA POWER &amp;&amp; LIGHT COMPANY
 ECONOMY ENERGY PURCHASES
 INCLUDING LONG TERM PURCHASES&amp;R&amp;"Arial"&amp;8 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/>
  <cols>
    <col min="1" max="1" width="5.44140625" customWidth="1"/>
    <col min="2" max="2" width="35.109375" customWidth="1"/>
    <col min="3" max="13" width="11.6640625" customWidth="1"/>
  </cols>
  <sheetData>
    <row r="1" spans="1:13" s="399" customFormat="1">
      <c r="B1" s="399" t="s">
        <v>197</v>
      </c>
    </row>
    <row r="2" spans="1:13" s="399" customFormat="1">
      <c r="B2" s="399" t="s">
        <v>193</v>
      </c>
    </row>
    <row r="3" spans="1:1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>
      <c r="F4" s="371" t="s">
        <v>56</v>
      </c>
    </row>
    <row r="5" spans="1:1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>
      <c r="A8" s="373" t="s">
        <v>9</v>
      </c>
      <c r="B8" s="373" t="s">
        <v>177</v>
      </c>
      <c r="C8" s="373" t="s">
        <v>119</v>
      </c>
      <c r="D8" s="373" t="s">
        <v>178</v>
      </c>
      <c r="E8" s="373" t="s">
        <v>190</v>
      </c>
      <c r="F8" s="373" t="s">
        <v>183</v>
      </c>
      <c r="G8" s="373" t="s">
        <v>191</v>
      </c>
      <c r="H8" s="373" t="s">
        <v>185</v>
      </c>
      <c r="I8" s="373" t="s">
        <v>186</v>
      </c>
    </row>
    <row r="9" spans="1:13">
      <c r="A9" s="374" t="s">
        <v>12</v>
      </c>
      <c r="B9" s="375" t="s">
        <v>57</v>
      </c>
      <c r="C9" s="376"/>
      <c r="D9" s="377"/>
      <c r="E9" s="378"/>
      <c r="F9" s="379"/>
      <c r="G9" s="380"/>
      <c r="H9" s="379"/>
      <c r="I9" s="379"/>
    </row>
    <row r="10" spans="1:13">
      <c r="A10" s="374" t="s">
        <v>13</v>
      </c>
      <c r="B10" s="381" t="s">
        <v>10</v>
      </c>
      <c r="C10" s="382">
        <v>0</v>
      </c>
      <c r="D10" s="383">
        <v>16489</v>
      </c>
      <c r="E10" s="384">
        <v>4.174275517011341</v>
      </c>
      <c r="F10" s="379">
        <v>688296.29</v>
      </c>
      <c r="G10" s="385">
        <v>6.0730164351992242</v>
      </c>
      <c r="H10" s="379">
        <v>1001379.6799999999</v>
      </c>
      <c r="I10" s="379">
        <v>313083.3899999999</v>
      </c>
    </row>
    <row r="11" spans="1:13">
      <c r="A11" s="374" t="s">
        <v>15</v>
      </c>
      <c r="B11" s="381" t="s">
        <v>59</v>
      </c>
      <c r="C11" s="382">
        <v>0</v>
      </c>
      <c r="D11" s="383">
        <v>30500</v>
      </c>
      <c r="E11" s="384">
        <v>2.3836065573770493</v>
      </c>
      <c r="F11" s="379">
        <v>727000</v>
      </c>
      <c r="G11" s="385">
        <v>3.141295081967213</v>
      </c>
      <c r="H11" s="379">
        <v>958095</v>
      </c>
      <c r="I11" s="379">
        <v>231095</v>
      </c>
    </row>
    <row r="12" spans="1:13">
      <c r="A12" s="374" t="s">
        <v>16</v>
      </c>
      <c r="B12" s="381" t="s">
        <v>174</v>
      </c>
      <c r="C12" s="386">
        <v>0</v>
      </c>
      <c r="D12" s="387">
        <v>-14011</v>
      </c>
      <c r="E12" s="388">
        <v>1.7906689596342917</v>
      </c>
      <c r="F12" s="389">
        <v>-38703.709999999963</v>
      </c>
      <c r="G12" s="390">
        <v>2.9317213532320112</v>
      </c>
      <c r="H12" s="389">
        <v>43284.679999999935</v>
      </c>
      <c r="I12" s="389">
        <v>81988.389999999898</v>
      </c>
    </row>
    <row r="13" spans="1:13">
      <c r="A13" s="374" t="s">
        <v>17</v>
      </c>
      <c r="B13" s="381" t="s">
        <v>175</v>
      </c>
      <c r="C13" s="391">
        <v>0</v>
      </c>
      <c r="D13" s="392">
        <v>-0.45937704918032785</v>
      </c>
      <c r="E13" s="393">
        <v>0.75124351126335487</v>
      </c>
      <c r="F13" s="394">
        <v>-5.3237565337001323E-2</v>
      </c>
      <c r="G13" s="395">
        <v>0.93328429094793675</v>
      </c>
      <c r="H13" s="394">
        <v>4.5177858145590923E-2</v>
      </c>
      <c r="I13" s="394">
        <v>0.3547821891429927</v>
      </c>
    </row>
    <row r="14" spans="1:13">
      <c r="A14" s="374" t="s">
        <v>18</v>
      </c>
    </row>
    <row r="15" spans="1:13">
      <c r="A15" s="374" t="s">
        <v>19</v>
      </c>
      <c r="B15" s="375" t="s">
        <v>179</v>
      </c>
      <c r="C15" s="376"/>
      <c r="D15" s="377"/>
      <c r="E15" s="378"/>
      <c r="F15" s="379"/>
      <c r="G15" s="380"/>
      <c r="H15" s="379"/>
      <c r="I15" s="379"/>
    </row>
    <row r="16" spans="1:13">
      <c r="A16" s="374" t="s">
        <v>20</v>
      </c>
      <c r="B16" s="381" t="s">
        <v>10</v>
      </c>
      <c r="C16" s="382">
        <v>0</v>
      </c>
      <c r="D16" s="383">
        <v>471031</v>
      </c>
      <c r="E16" s="384">
        <v>4.2866317461058827</v>
      </c>
      <c r="F16" s="379">
        <v>20191364.379999999</v>
      </c>
      <c r="G16" s="385">
        <v>6.1419020913697828</v>
      </c>
      <c r="H16" s="379">
        <v>28930262.84</v>
      </c>
      <c r="I16" s="379">
        <v>8738898.4600000009</v>
      </c>
    </row>
    <row r="17" spans="1:9">
      <c r="A17" s="374" t="s">
        <v>21</v>
      </c>
      <c r="B17" s="381" t="s">
        <v>59</v>
      </c>
      <c r="C17" s="382">
        <v>0</v>
      </c>
      <c r="D17" s="383">
        <v>407403</v>
      </c>
      <c r="E17" s="384">
        <v>4.1490059449734042</v>
      </c>
      <c r="F17" s="379">
        <v>16903174.689999998</v>
      </c>
      <c r="G17" s="385">
        <v>6.514360844176406</v>
      </c>
      <c r="H17" s="379">
        <v>26539701.510000002</v>
      </c>
      <c r="I17" s="379">
        <v>9636526.820000004</v>
      </c>
    </row>
    <row r="18" spans="1:9">
      <c r="A18" s="374" t="s">
        <v>22</v>
      </c>
      <c r="B18" s="381" t="s">
        <v>174</v>
      </c>
      <c r="C18" s="386">
        <v>0</v>
      </c>
      <c r="D18" s="387">
        <v>63628</v>
      </c>
      <c r="E18" s="388">
        <v>0.13762580113247846</v>
      </c>
      <c r="F18" s="389">
        <v>3288189.6900000013</v>
      </c>
      <c r="G18" s="390">
        <v>-0.37245875280662322</v>
      </c>
      <c r="H18" s="389">
        <v>2390561.3299999982</v>
      </c>
      <c r="I18" s="389">
        <v>-897628.36000000313</v>
      </c>
    </row>
    <row r="19" spans="1:9">
      <c r="A19" s="374" t="s">
        <v>23</v>
      </c>
      <c r="B19" s="381" t="s">
        <v>175</v>
      </c>
      <c r="C19" s="391">
        <v>0</v>
      </c>
      <c r="D19" s="392">
        <v>0.1561795077601294</v>
      </c>
      <c r="E19" s="393">
        <v>3.3170789089664865E-2</v>
      </c>
      <c r="F19" s="394">
        <v>0.19453089436183316</v>
      </c>
      <c r="G19" s="395">
        <v>-5.7175026332719557E-2</v>
      </c>
      <c r="H19" s="394">
        <v>9.0074913958593281E-2</v>
      </c>
      <c r="I19" s="394">
        <v>-9.3148535438829685E-2</v>
      </c>
    </row>
    <row r="20" spans="1:9">
      <c r="A20" s="374" t="s">
        <v>24</v>
      </c>
    </row>
    <row r="21" spans="1:9">
      <c r="A21" s="374" t="s">
        <v>25</v>
      </c>
    </row>
    <row r="22" spans="1:9">
      <c r="A22" s="374" t="s">
        <v>26</v>
      </c>
    </row>
    <row r="23" spans="1:9">
      <c r="A23" s="374" t="s">
        <v>27</v>
      </c>
    </row>
    <row r="24" spans="1:9">
      <c r="A24" s="374" t="s">
        <v>28</v>
      </c>
    </row>
    <row r="25" spans="1:9">
      <c r="A25" s="374" t="s">
        <v>30</v>
      </c>
    </row>
    <row r="26" spans="1:9">
      <c r="A26" s="374" t="s">
        <v>32</v>
      </c>
    </row>
    <row r="27" spans="1:9">
      <c r="A27" s="374" t="s">
        <v>33</v>
      </c>
    </row>
    <row r="28" spans="1:9">
      <c r="A28" s="374" t="s">
        <v>35</v>
      </c>
    </row>
    <row r="29" spans="1:9">
      <c r="A29" s="374" t="s">
        <v>36</v>
      </c>
    </row>
    <row r="30" spans="1:9">
      <c r="A30" s="374" t="s">
        <v>37</v>
      </c>
    </row>
    <row r="31" spans="1:9">
      <c r="A31" s="374" t="s">
        <v>38</v>
      </c>
    </row>
    <row r="32" spans="1:9">
      <c r="A32" s="374" t="s">
        <v>39</v>
      </c>
    </row>
    <row r="33" spans="1:13">
      <c r="A33" s="374" t="s">
        <v>40</v>
      </c>
    </row>
    <row r="34" spans="1:13">
      <c r="A34" s="374" t="s">
        <v>41</v>
      </c>
    </row>
    <row r="35" spans="1:13">
      <c r="A35" s="374" t="s">
        <v>42</v>
      </c>
    </row>
    <row r="36" spans="1:13">
      <c r="A36" s="374" t="s">
        <v>43</v>
      </c>
    </row>
    <row r="37" spans="1:13">
      <c r="A37" s="374" t="s">
        <v>44</v>
      </c>
    </row>
    <row r="38" spans="1:13">
      <c r="A38" s="374" t="s">
        <v>45</v>
      </c>
    </row>
    <row r="39" spans="1:13">
      <c r="A39" s="374" t="s">
        <v>46</v>
      </c>
    </row>
    <row r="40" spans="1:13">
      <c r="A40" s="374" t="s">
        <v>47</v>
      </c>
    </row>
    <row r="41" spans="1:13">
      <c r="A41" s="374" t="s">
        <v>48</v>
      </c>
    </row>
    <row r="42" spans="1:13">
      <c r="A42" s="374" t="s">
        <v>49</v>
      </c>
    </row>
    <row r="43" spans="1:13">
      <c r="A43" s="374" t="s">
        <v>50</v>
      </c>
    </row>
    <row r="44" spans="1:13">
      <c r="A44" s="374" t="s">
        <v>51</v>
      </c>
    </row>
    <row r="45" spans="1:13" ht="409.6">
      <c r="A45" s="374" t="s">
        <v>53</v>
      </c>
    </row>
    <row r="46" spans="1:1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/>
  <headerFooter>
    <oddHeader>&amp;C&amp;"Arial"&amp;8 FLORIDA POWER &amp;&amp; LIGHT COMPANY
 ECONOMY ENERGY PURCHASES
 INCLUDING LONG TERM PURCHASES&amp;R&amp;"Arial"&amp;8 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8B52D-470A-425A-A454-CE7B81140BA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9CDFB38-AA50-4758-BC33-71ACE4BAA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1E92D5-A533-4CB2-907F-BC5EC7148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2016-05-23T17:52:17Z</dcterms:created>
  <dcterms:modified xsi:type="dcterms:W3CDTF">2016-05-28T15:19:00Z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