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20730" windowHeight="11760"/>
  </bookViews>
  <sheets>
    <sheet name="Rev Req" sheetId="1" r:id="rId1"/>
  </sheets>
  <definedNames>
    <definedName name="_xlnm.Print_Titles" localSheetId="0">'Rev Req'!$A:$B,'Rev Req'!$7:$7</definedName>
  </definedNames>
  <calcPr calcId="145621" calcOnSave="0"/>
</workbook>
</file>

<file path=xl/calcChain.xml><?xml version="1.0" encoding="utf-8"?>
<calcChain xmlns="http://schemas.openxmlformats.org/spreadsheetml/2006/main">
  <c r="D19" i="1" l="1"/>
  <c r="C19" i="1"/>
  <c r="D13" i="1"/>
  <c r="D17" i="1" s="1"/>
  <c r="C13" i="1"/>
  <c r="C17" i="1" s="1"/>
  <c r="E13" i="1" l="1"/>
  <c r="E17" i="1" s="1"/>
  <c r="E23" i="1" s="1"/>
  <c r="C23" i="1" l="1"/>
  <c r="D25" i="1" s="1"/>
  <c r="D23" i="1"/>
  <c r="D27" i="1" l="1"/>
</calcChain>
</file>

<file path=xl/sharedStrings.xml><?xml version="1.0" encoding="utf-8"?>
<sst xmlns="http://schemas.openxmlformats.org/spreadsheetml/2006/main" count="46" uniqueCount="46">
  <si>
    <t>Line No.</t>
  </si>
  <si>
    <t>DESCRIPTION</t>
  </si>
  <si>
    <t>1</t>
  </si>
  <si>
    <t>2</t>
  </si>
  <si>
    <t>3</t>
  </si>
  <si>
    <t>4</t>
  </si>
  <si>
    <t>5</t>
  </si>
  <si>
    <t>6</t>
  </si>
  <si>
    <t>JURISDICTIONAL NET OPERATING INCOME REQUESTED</t>
  </si>
  <si>
    <t>7</t>
  </si>
  <si>
    <t>8</t>
  </si>
  <si>
    <t>9</t>
  </si>
  <si>
    <t>10</t>
  </si>
  <si>
    <t>NET OPERATING INCOME DEFICIENCY (EXCESS)</t>
  </si>
  <si>
    <t>11</t>
  </si>
  <si>
    <t>12</t>
  </si>
  <si>
    <t>EARNED RATE OF RETURN</t>
  </si>
  <si>
    <t>13</t>
  </si>
  <si>
    <t>14</t>
  </si>
  <si>
    <t>15</t>
  </si>
  <si>
    <t>16</t>
  </si>
  <si>
    <t>REVENUE REQUIREMENT</t>
  </si>
  <si>
    <t>2017 AMOUNT ($000)</t>
  </si>
  <si>
    <t>2018 AMOUNT ($000)</t>
  </si>
  <si>
    <t>N/A</t>
  </si>
  <si>
    <t>OKEECHOBEE LSA AMOUNT ($000)</t>
  </si>
  <si>
    <t>2018 RATE INCREASE REQUESTED (AFTER FULL 2017 RATE INCREASE)</t>
  </si>
  <si>
    <t>Notes:</t>
  </si>
  <si>
    <t>17</t>
  </si>
  <si>
    <t>18</t>
  </si>
  <si>
    <t>19</t>
  </si>
  <si>
    <t>20</t>
  </si>
  <si>
    <r>
      <t>JURISDICTIONAL ADJUSTED RATE BASE</t>
    </r>
    <r>
      <rPr>
        <vertAlign val="superscript"/>
        <sz val="10"/>
        <rFont val="Arial"/>
        <family val="2"/>
      </rPr>
      <t>(1)</t>
    </r>
  </si>
  <si>
    <r>
      <t>RATE OF RETURN ON RATE BASE REQUESTED</t>
    </r>
    <r>
      <rPr>
        <vertAlign val="superscript"/>
        <sz val="10"/>
        <rFont val="Arial"/>
        <family val="2"/>
      </rPr>
      <t>(1)</t>
    </r>
  </si>
  <si>
    <r>
      <t>JURISDICTIONAL ADJUSTED NET OPERATING INCOME</t>
    </r>
    <r>
      <rPr>
        <vertAlign val="superscript"/>
        <sz val="10"/>
        <rFont val="Arial"/>
        <family val="2"/>
      </rPr>
      <t>(1)</t>
    </r>
  </si>
  <si>
    <r>
      <t>NET OPERATING INCOME MULTIPLIER</t>
    </r>
    <r>
      <rPr>
        <vertAlign val="superscript"/>
        <sz val="10"/>
        <rFont val="Arial"/>
        <family val="2"/>
      </rPr>
      <t>(2)</t>
    </r>
  </si>
  <si>
    <r>
      <t>2017 REVENUE INCREASE REQUESTED</t>
    </r>
    <r>
      <rPr>
        <vertAlign val="superscript"/>
        <sz val="10"/>
        <rFont val="Arial"/>
        <family val="2"/>
      </rPr>
      <t>(3)</t>
    </r>
  </si>
  <si>
    <t>(1) Represents amounts reflected on FPL witness Ousdahl's Exhibit KO-20.</t>
  </si>
  <si>
    <t>(2) Represents calculated NOI multipliers reflected in FPL's response provided in Staff's 36th Interrogatory No. 421.</t>
  </si>
  <si>
    <t>(3) 2017 Revenue increase of $819,047 adjusted for 2018 Sales Growth.</t>
  </si>
  <si>
    <t>Florida Power &amp; Light Company</t>
  </si>
  <si>
    <t>Docket No. 160021-EI</t>
  </si>
  <si>
    <t>Staff's Thirty-Sixth Set of Interrogatories</t>
  </si>
  <si>
    <t>Attachment No. 1</t>
  </si>
  <si>
    <t>Tab 1 of 1</t>
  </si>
  <si>
    <t>Interrogatory No. 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</si>
</sst>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%_);\(#,##0.00%\)"/>
    <numFmt numFmtId="165" formatCode="#,##0.00%_);[Red]\(#,##0.00%\);&quot; &quot;"/>
    <numFmt numFmtId="166" formatCode="#,##0.00000"/>
    <numFmt numFmtId="167" formatCode="_(&quot;$&quot;* #,##0_);_(&quot;$&quot;* \(#,##0\);_(&quot;$&quot;* &quot;-&quot;??_);_(@_)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37" fontId="2" fillId="0" borderId="0" xfId="0" applyNumberFormat="1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right"/>
    </xf>
    <xf numFmtId="167" fontId="2" fillId="0" borderId="0" xfId="4" applyNumberFormat="1" applyFont="1" applyAlignment="1">
      <alignment horizontal="right"/>
    </xf>
    <xf numFmtId="167" fontId="2" fillId="0" borderId="1" xfId="4" applyNumberFormat="1" applyFont="1" applyBorder="1" applyAlignment="1">
      <alignment horizontal="right"/>
    </xf>
    <xf numFmtId="167" fontId="2" fillId="0" borderId="5" xfId="4" applyNumberFormat="1" applyFont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0" fontId="4" fillId="0" borderId="0" xfId="0" applyFont="1"/>
  </cellXfs>
  <cellStyles count="5">
    <cellStyle name="Comma 2" xfId="1"/>
    <cellStyle name="Currency" xfId="4" builtinId="4"/>
    <cellStyle name="Normal" xfId="0" builtinId="0"/>
    <cellStyle name="Normal 2" xfId="2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E35"/>
  <sheetViews>
    <sheetView showGridLines="0" tabSelected="1" workbookViewId="0">
      <selection activeCell="B1" sqref="B1"/>
    </sheetView>
  </sheetViews>
  <sheetFormatPr defaultRowHeight="15" x14ac:dyDescent="0.25"/>
  <cols>
    <col min="1" max="1" width="5.42578125" customWidth="1"/>
    <col min="2" max="2" width="67.140625" bestFit="1" customWidth="1"/>
    <col min="3" max="5" width="21.85546875" customWidth="1"/>
  </cols>
  <sheetData>
    <row r="1" spans="1:5" x14ac:dyDescent="0.25">
      <c r="A1" s="13" t="s">
        <v>40</v>
      </c>
    </row>
    <row r="2" spans="1:5" x14ac:dyDescent="0.25">
      <c r="A2" s="13" t="s">
        <v>41</v>
      </c>
    </row>
    <row r="3" spans="1:5" x14ac:dyDescent="0.25">
      <c r="A3" s="13" t="s">
        <v>42</v>
      </c>
    </row>
    <row r="4" spans="1:5" x14ac:dyDescent="0.25">
      <c r="A4" s="13" t="s">
        <v>45</v>
      </c>
    </row>
    <row r="5" spans="1:5" x14ac:dyDescent="0.25">
      <c r="A5" s="13" t="s">
        <v>43</v>
      </c>
    </row>
    <row r="6" spans="1:5" ht="15.75" thickBot="1" x14ac:dyDescent="0.3">
      <c r="A6" s="13" t="s">
        <v>44</v>
      </c>
    </row>
    <row r="7" spans="1:5" ht="33.75" customHeight="1" thickBot="1" x14ac:dyDescent="0.3">
      <c r="A7" s="2" t="s">
        <v>0</v>
      </c>
      <c r="B7" s="3" t="s">
        <v>1</v>
      </c>
      <c r="C7" s="7" t="s">
        <v>22</v>
      </c>
      <c r="D7" s="7" t="s">
        <v>23</v>
      </c>
      <c r="E7" s="7" t="s">
        <v>25</v>
      </c>
    </row>
    <row r="8" spans="1:5" x14ac:dyDescent="0.25">
      <c r="A8" s="1" t="s">
        <v>2</v>
      </c>
    </row>
    <row r="9" spans="1:5" x14ac:dyDescent="0.25">
      <c r="A9" s="1" t="s">
        <v>3</v>
      </c>
      <c r="B9" s="4" t="s">
        <v>32</v>
      </c>
      <c r="C9" s="9">
        <v>32457944</v>
      </c>
      <c r="D9" s="9">
        <v>33893496</v>
      </c>
      <c r="E9" s="9">
        <v>1063210</v>
      </c>
    </row>
    <row r="10" spans="1:5" x14ac:dyDescent="0.25">
      <c r="A10" s="1" t="s">
        <v>4</v>
      </c>
    </row>
    <row r="11" spans="1:5" ht="15.75" thickBot="1" x14ac:dyDescent="0.3">
      <c r="A11" s="1" t="s">
        <v>5</v>
      </c>
      <c r="B11" s="4" t="s">
        <v>33</v>
      </c>
      <c r="C11" s="6">
        <v>6.6316117086165666E-2</v>
      </c>
      <c r="D11" s="8">
        <v>6.7007247422661509E-2</v>
      </c>
      <c r="E11" s="8">
        <v>8.8470660797364056E-2</v>
      </c>
    </row>
    <row r="12" spans="1:5" x14ac:dyDescent="0.25">
      <c r="A12" s="1" t="s">
        <v>6</v>
      </c>
    </row>
    <row r="13" spans="1:5" x14ac:dyDescent="0.25">
      <c r="A13" s="1" t="s">
        <v>7</v>
      </c>
      <c r="B13" s="4" t="s">
        <v>8</v>
      </c>
      <c r="C13" s="9">
        <f t="shared" ref="C13:D13" si="0">+C11*C9</f>
        <v>2152484.8146802085</v>
      </c>
      <c r="D13" s="9">
        <f t="shared" si="0"/>
        <v>2271109.8724909881</v>
      </c>
      <c r="E13" s="9">
        <f>+E11*E9</f>
        <v>94062.891266365434</v>
      </c>
    </row>
    <row r="14" spans="1:5" x14ac:dyDescent="0.25">
      <c r="A14" s="1" t="s">
        <v>9</v>
      </c>
    </row>
    <row r="15" spans="1:5" ht="15.75" thickBot="1" x14ac:dyDescent="0.3">
      <c r="A15" s="1" t="s">
        <v>10</v>
      </c>
      <c r="B15" s="4" t="s">
        <v>34</v>
      </c>
      <c r="C15" s="10">
        <v>1645685</v>
      </c>
      <c r="D15" s="10">
        <v>1596020.8436856286</v>
      </c>
      <c r="E15" s="10">
        <v>-33998</v>
      </c>
    </row>
    <row r="16" spans="1:5" x14ac:dyDescent="0.25">
      <c r="A16" s="1" t="s">
        <v>11</v>
      </c>
    </row>
    <row r="17" spans="1:5" x14ac:dyDescent="0.25">
      <c r="A17" s="1" t="s">
        <v>12</v>
      </c>
      <c r="B17" s="4" t="s">
        <v>13</v>
      </c>
      <c r="C17" s="9">
        <f t="shared" ref="C17" si="1">+C13-C15</f>
        <v>506799.81468020845</v>
      </c>
      <c r="D17" s="9">
        <f>+D13-D15</f>
        <v>675089.0288053595</v>
      </c>
      <c r="E17" s="9">
        <f>+E13-E15</f>
        <v>128060.89126636543</v>
      </c>
    </row>
    <row r="18" spans="1:5" x14ac:dyDescent="0.25">
      <c r="A18" s="1" t="s">
        <v>14</v>
      </c>
    </row>
    <row r="19" spans="1:5" ht="15.75" thickBot="1" x14ac:dyDescent="0.3">
      <c r="A19" s="1" t="s">
        <v>15</v>
      </c>
      <c r="B19" s="4" t="s">
        <v>16</v>
      </c>
      <c r="C19" s="6">
        <f>+C15/C9</f>
        <v>5.0702071579148696E-2</v>
      </c>
      <c r="D19" s="6">
        <f>+D15/D9</f>
        <v>4.7089295352879167E-2</v>
      </c>
      <c r="E19" s="6" t="s">
        <v>24</v>
      </c>
    </row>
    <row r="20" spans="1:5" x14ac:dyDescent="0.25">
      <c r="A20" s="1" t="s">
        <v>17</v>
      </c>
    </row>
    <row r="21" spans="1:5" ht="15.75" thickBot="1" x14ac:dyDescent="0.3">
      <c r="A21" s="1" t="s">
        <v>18</v>
      </c>
      <c r="B21" s="4" t="s">
        <v>35</v>
      </c>
      <c r="C21" s="12">
        <v>1.6161157491464544</v>
      </c>
      <c r="D21" s="12">
        <v>1.6106118221264132</v>
      </c>
      <c r="E21" s="12">
        <v>1.5958730096753402</v>
      </c>
    </row>
    <row r="22" spans="1:5" x14ac:dyDescent="0.25">
      <c r="A22" s="1" t="s">
        <v>19</v>
      </c>
    </row>
    <row r="23" spans="1:5" ht="15.75" thickBot="1" x14ac:dyDescent="0.3">
      <c r="A23" s="1" t="s">
        <v>20</v>
      </c>
      <c r="B23" s="4" t="s">
        <v>21</v>
      </c>
      <c r="C23" s="11">
        <f>C17*C21</f>
        <v>819047.16216918931</v>
      </c>
      <c r="D23" s="11">
        <f>D17*D21</f>
        <v>1087306.3707817507</v>
      </c>
      <c r="E23" s="11">
        <f>E17*E21</f>
        <v>204368.91996696108</v>
      </c>
    </row>
    <row r="24" spans="1:5" ht="15.75" thickTop="1" x14ac:dyDescent="0.25">
      <c r="A24" s="1" t="s">
        <v>28</v>
      </c>
    </row>
    <row r="25" spans="1:5" x14ac:dyDescent="0.25">
      <c r="A25" s="1" t="s">
        <v>29</v>
      </c>
      <c r="B25" s="4" t="s">
        <v>36</v>
      </c>
      <c r="C25" s="5"/>
      <c r="D25" s="9">
        <f>C23*1.00571020144501</f>
        <v>823724.08645813924</v>
      </c>
      <c r="E25" s="5"/>
    </row>
    <row r="26" spans="1:5" x14ac:dyDescent="0.25">
      <c r="A26" s="1" t="s">
        <v>30</v>
      </c>
    </row>
    <row r="27" spans="1:5" x14ac:dyDescent="0.25">
      <c r="A27" s="1" t="s">
        <v>31</v>
      </c>
      <c r="B27" s="4" t="s">
        <v>26</v>
      </c>
      <c r="C27" s="5"/>
      <c r="D27" s="9">
        <f>D23-D25</f>
        <v>263582.28432361141</v>
      </c>
      <c r="E27" s="5"/>
    </row>
    <row r="30" spans="1:5" x14ac:dyDescent="0.25">
      <c r="B30" s="4" t="s">
        <v>27</v>
      </c>
    </row>
    <row r="31" spans="1:5" x14ac:dyDescent="0.25">
      <c r="B31" t="s">
        <v>37</v>
      </c>
    </row>
    <row r="32" spans="1:5" x14ac:dyDescent="0.25">
      <c r="B32" s="4" t="s">
        <v>38</v>
      </c>
    </row>
    <row r="33" spans="2:2" x14ac:dyDescent="0.25">
      <c r="B33" s="4" t="s">
        <v>39</v>
      </c>
    </row>
    <row r="34" spans="2:2" x14ac:dyDescent="0.25">
      <c r="B34" s="4"/>
    </row>
    <row r="35" spans="2:2" x14ac:dyDescent="0.25">
      <c r="B35" s="4"/>
    </row>
  </sheetData>
  <printOptions horizontalCentered="1" verticalCentered="1"/>
  <pageMargins left="0.5" right="0.5" top="0.75" bottom="0.5" header="0.75" footer="0.5"/>
  <pageSetup scale="73" orientation="landscape" r:id="rId1"/>
  <headerFooter>
    <oddHeader>&amp;C&amp;"Arial,Regular"&amp;10REVENUE REQUIREMENTS CALCULATION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 Req</vt:lpstr>
      <vt:lpstr>'Rev Req'!Print_Titles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