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cquee.chandler\OneDrive - CORIX Group of Companies\Desktop\teams files\"/>
    </mc:Choice>
  </mc:AlternateContent>
  <xr:revisionPtr revIDLastSave="0" documentId="8_{975428D8-8942-4AF8-BF7B-A465BE86DBEC}" xr6:coauthVersionLast="44" xr6:coauthVersionMax="44" xr10:uidLastSave="{00000000-0000-0000-0000-000000000000}"/>
  <bookViews>
    <workbookView xWindow="-120" yWindow="-120" windowWidth="29040" windowHeight="15840" xr2:uid="{1E43AD18-ECA7-4FC2-906A-D921C3BA989F}"/>
  </bookViews>
  <sheets>
    <sheet name="Crownwood" sheetId="1" r:id="rId1"/>
    <sheet name="Crownwood Flow Summary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J16" i="2" l="1"/>
  <c r="AI16" i="2"/>
  <c r="AH16" i="2"/>
  <c r="AJ15" i="2"/>
  <c r="AI15" i="2"/>
  <c r="AH15" i="2"/>
  <c r="AH14" i="2"/>
  <c r="AJ13" i="2"/>
  <c r="AI13" i="2"/>
  <c r="AH13" i="2"/>
  <c r="AJ12" i="2"/>
  <c r="AI12" i="2"/>
  <c r="AH12" i="2"/>
  <c r="AJ11" i="2"/>
  <c r="AI11" i="2"/>
  <c r="AH11" i="2"/>
  <c r="AJ10" i="2"/>
  <c r="AI10" i="2"/>
  <c r="AH10" i="2"/>
  <c r="AJ9" i="2"/>
  <c r="AI9" i="2"/>
  <c r="AH9" i="2"/>
  <c r="AJ8" i="2"/>
  <c r="AI8" i="2"/>
  <c r="AH8" i="2"/>
  <c r="AJ7" i="2"/>
  <c r="AI7" i="2"/>
  <c r="AH7" i="2"/>
  <c r="AJ6" i="2"/>
  <c r="AI6" i="2"/>
  <c r="AH6" i="2"/>
  <c r="AJ5" i="2"/>
  <c r="AI5" i="2"/>
  <c r="AH5" i="2"/>
  <c r="C61" i="1"/>
  <c r="B61" i="1"/>
  <c r="C60" i="1"/>
  <c r="B60" i="1"/>
  <c r="C59" i="1"/>
  <c r="B59" i="1"/>
  <c r="D61" i="1" s="1"/>
  <c r="C58" i="1"/>
  <c r="B58" i="1"/>
  <c r="D60" i="1" s="1"/>
  <c r="C57" i="1"/>
  <c r="B57" i="1"/>
  <c r="D59" i="1" s="1"/>
  <c r="C56" i="1"/>
  <c r="B56" i="1"/>
  <c r="D58" i="1" s="1"/>
  <c r="C55" i="1"/>
  <c r="B55" i="1"/>
  <c r="D57" i="1" s="1"/>
  <c r="C54" i="1"/>
  <c r="B54" i="1"/>
  <c r="D56" i="1" s="1"/>
  <c r="C53" i="1"/>
  <c r="B53" i="1"/>
  <c r="D55" i="1" s="1"/>
  <c r="C52" i="1"/>
  <c r="B52" i="1"/>
  <c r="D54" i="1" s="1"/>
  <c r="C51" i="1"/>
  <c r="B51" i="1"/>
  <c r="D53" i="1" s="1"/>
  <c r="D50" i="1"/>
  <c r="C50" i="1"/>
  <c r="B50" i="1"/>
  <c r="D51" i="1" s="1"/>
  <c r="R27" i="1"/>
  <c r="Q27" i="1"/>
  <c r="P27" i="1"/>
  <c r="O27" i="1"/>
  <c r="N27" i="1"/>
  <c r="M27" i="1"/>
  <c r="L27" i="1"/>
  <c r="K27" i="1"/>
  <c r="J27" i="1"/>
  <c r="I27" i="1"/>
  <c r="H27" i="1"/>
  <c r="G27" i="1"/>
  <c r="F27" i="1"/>
  <c r="D27" i="1"/>
  <c r="C27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D26" i="1"/>
  <c r="C26" i="1"/>
  <c r="N25" i="1"/>
  <c r="K25" i="1"/>
  <c r="J25" i="1"/>
  <c r="I25" i="1"/>
  <c r="F25" i="1"/>
  <c r="D25" i="1"/>
  <c r="C25" i="1"/>
  <c r="E23" i="1"/>
  <c r="B23" i="1"/>
  <c r="E22" i="1"/>
  <c r="B22" i="1"/>
  <c r="E21" i="1"/>
  <c r="B21" i="1"/>
  <c r="E20" i="1"/>
  <c r="B20" i="1"/>
  <c r="E19" i="1"/>
  <c r="B19" i="1"/>
  <c r="E18" i="1"/>
  <c r="B18" i="1"/>
  <c r="E17" i="1"/>
  <c r="B17" i="1"/>
  <c r="E16" i="1"/>
  <c r="B16" i="1"/>
  <c r="E15" i="1"/>
  <c r="B15" i="1"/>
  <c r="E14" i="1"/>
  <c r="B14" i="1"/>
  <c r="E13" i="1"/>
  <c r="B13" i="1"/>
  <c r="E12" i="1"/>
  <c r="E26" i="1" s="1"/>
  <c r="B12" i="1"/>
  <c r="B25" i="1" s="1"/>
  <c r="B26" i="1" l="1"/>
  <c r="E27" i="1"/>
  <c r="B27" i="1"/>
  <c r="B24" i="1"/>
  <c r="E25" i="1"/>
  <c r="D5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pjhanks</author>
  </authors>
  <commentList>
    <comment ref="C8" authorId="0" shapeId="0" xr:uid="{069A518A-A49A-400E-AFE8-8ABE4F3F5407}">
      <text>
        <r>
          <rPr>
            <sz val="8"/>
            <color indexed="81"/>
            <rFont val="Tahoma"/>
            <family val="2"/>
          </rPr>
          <t xml:space="preserve">From page 1 of DMR </t>
        </r>
        <r>
          <rPr>
            <i/>
            <sz val="8"/>
            <color indexed="81"/>
            <rFont val="Tahoma"/>
            <family val="2"/>
          </rPr>
          <t>'Flow, To R-001 PARMCode 50050 FLW-01' (AADF)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8" authorId="0" shapeId="0" xr:uid="{6358D128-F977-4CEF-BC16-6FFBC1337869}">
      <text>
        <r>
          <rPr>
            <sz val="8"/>
            <color indexed="81"/>
            <rFont val="Tahoma"/>
            <family val="2"/>
          </rPr>
          <t xml:space="preserve">From page 1 of DMR </t>
        </r>
        <r>
          <rPr>
            <i/>
            <sz val="8"/>
            <color indexed="81"/>
            <rFont val="Tahoma"/>
            <family val="2"/>
          </rPr>
          <t>Flow, To R-001 PARM Code 50050 (Mo.Avg.)'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8" authorId="0" shapeId="0" xr:uid="{CB6DF6E3-52F5-4498-89F3-150EA21B8432}">
      <text>
        <r>
          <rPr>
            <sz val="8"/>
            <color indexed="81"/>
            <rFont val="Tahoma"/>
            <family val="2"/>
          </rPr>
          <t xml:space="preserve">From page 1 of DMR </t>
        </r>
        <r>
          <rPr>
            <i/>
            <sz val="8"/>
            <color indexed="81"/>
            <rFont val="Tahoma"/>
            <family val="2"/>
          </rPr>
          <t>'BOD, Carbonaceous 5 day, 20C PARM Code 80082'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I8" authorId="0" shapeId="0" xr:uid="{03327510-DB14-4836-87AF-A9F6B82EA721}">
      <text>
        <r>
          <rPr>
            <sz val="8"/>
            <color indexed="81"/>
            <rFont val="Tahoma"/>
            <family val="2"/>
          </rPr>
          <t xml:space="preserve">From page 1 of DMR </t>
        </r>
        <r>
          <rPr>
            <i/>
            <sz val="8"/>
            <color indexed="81"/>
            <rFont val="Tahoma"/>
            <family val="2"/>
          </rPr>
          <t>'Solids, Total Suspended PARM Code 00530 EFA-01'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L8" authorId="0" shapeId="0" xr:uid="{C00416B9-0A2F-42D8-ABD5-42789C7E4170}">
      <text>
        <r>
          <rPr>
            <sz val="8"/>
            <color indexed="81"/>
            <rFont val="Tahoma"/>
            <family val="2"/>
          </rPr>
          <t xml:space="preserve">From page 2 of DMR </t>
        </r>
        <r>
          <rPr>
            <i/>
            <sz val="8"/>
            <color indexed="81"/>
            <rFont val="Tahoma"/>
            <family val="2"/>
          </rPr>
          <t>pH PARM Code 00406 EFA-01'</t>
        </r>
      </text>
    </comment>
    <comment ref="N8" authorId="0" shapeId="0" xr:uid="{A7789F98-345E-4D01-BCC6-70A97FB521E5}">
      <text>
        <r>
          <rPr>
            <sz val="8"/>
            <color indexed="81"/>
            <rFont val="Tahoma"/>
            <family val="2"/>
          </rPr>
          <t xml:space="preserve">From page 2 of DMR </t>
        </r>
        <r>
          <rPr>
            <i/>
            <sz val="8"/>
            <color indexed="81"/>
            <rFont val="Tahoma"/>
            <family val="2"/>
          </rPr>
          <t>'Coliform, Fecal PARM Code 74055 EFA-01'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Q8" authorId="0" shapeId="0" xr:uid="{1DE33643-8DD2-4B5A-8689-CFAF25531600}">
      <text>
        <r>
          <rPr>
            <sz val="8"/>
            <color indexed="81"/>
            <rFont val="Tahoma"/>
            <family val="2"/>
          </rPr>
          <t xml:space="preserve">From page 2 of DMR </t>
        </r>
        <r>
          <rPr>
            <i/>
            <sz val="8"/>
            <color indexed="81"/>
            <rFont val="Tahoma"/>
            <family val="2"/>
          </rPr>
          <t>Total Chlorine Residual (For Disinfection) PARM Code 50060 EFA-01'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R8" authorId="0" shapeId="0" xr:uid="{0B4E6564-F34F-42A8-8BD8-79AF0B19BA94}">
      <text>
        <r>
          <rPr>
            <sz val="8"/>
            <color indexed="81"/>
            <rFont val="Tahoma"/>
            <family val="2"/>
          </rPr>
          <t xml:space="preserve">From page 2 of DMR </t>
        </r>
        <r>
          <rPr>
            <i/>
            <sz val="8"/>
            <color indexed="81"/>
            <rFont val="Tahoma"/>
            <family val="2"/>
          </rPr>
          <t>Nitrogen, Nitrate, Total (as N) PARM Code 00620 EFA-01'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<sst xmlns="http://schemas.openxmlformats.org/spreadsheetml/2006/main" count="194" uniqueCount="74">
  <si>
    <t>252/090 (635) - Crownwood 2019</t>
  </si>
  <si>
    <t xml:space="preserve">Operating Permit: </t>
  </si>
  <si>
    <t>FLA012680</t>
  </si>
  <si>
    <t>Expires:</t>
  </si>
  <si>
    <t>Plant Permitted Capacity:</t>
  </si>
  <si>
    <t>0.040 mgd TMADF</t>
  </si>
  <si>
    <t xml:space="preserve">From Historical Data </t>
  </si>
  <si>
    <t>Hyperlinks!A1</t>
  </si>
  <si>
    <t xml:space="preserve">Perc Ponds/Surf Discharge: </t>
  </si>
  <si>
    <t>0.040 mgd</t>
  </si>
  <si>
    <t>From Daily Flow Worksheet</t>
  </si>
  <si>
    <t>Manual data entry from DMR</t>
  </si>
  <si>
    <t>Note:  The 'Word' file on UIWaterMain.  Copy/Paste Special/Transpose daily flows from this doc.</t>
  </si>
  <si>
    <t>Flow 
(FLW-01)</t>
  </si>
  <si>
    <t>CBOD5</t>
  </si>
  <si>
    <t>TSS</t>
  </si>
  <si>
    <t>pH</t>
  </si>
  <si>
    <t>Fecal Coliform</t>
  </si>
  <si>
    <t>TRC</t>
  </si>
  <si>
    <t>Total Nitrogen</t>
  </si>
  <si>
    <t>Mo Flow</t>
  </si>
  <si>
    <t>3MRA</t>
  </si>
  <si>
    <t>Mo Avg</t>
  </si>
  <si>
    <t>Peak</t>
  </si>
  <si>
    <t>An Avg</t>
  </si>
  <si>
    <t>Max</t>
  </si>
  <si>
    <t>Min</t>
  </si>
  <si>
    <t>MoGeoMean</t>
  </si>
  <si>
    <t>mgd</t>
  </si>
  <si>
    <t>mg/L</t>
  </si>
  <si>
    <t>S.U.</t>
  </si>
  <si>
    <t>S.U</t>
  </si>
  <si>
    <t>#/100ml</t>
  </si>
  <si>
    <t>Limit</t>
  </si>
  <si>
    <t>Total</t>
  </si>
  <si>
    <t>0.040
(AADF)</t>
  </si>
  <si>
    <t>Report</t>
  </si>
  <si>
    <t>Qtrly Max</t>
  </si>
  <si>
    <t>&lt;2.0</t>
  </si>
  <si>
    <t>&lt;1.0</t>
  </si>
  <si>
    <t>MNR</t>
  </si>
  <si>
    <t>February</t>
  </si>
  <si>
    <t>March</t>
  </si>
  <si>
    <t>&gt;2.2</t>
  </si>
  <si>
    <t>April</t>
  </si>
  <si>
    <t>May</t>
  </si>
  <si>
    <t>June</t>
  </si>
  <si>
    <t>July</t>
  </si>
  <si>
    <t>August</t>
  </si>
  <si>
    <t>&lt;1</t>
  </si>
  <si>
    <t>September</t>
  </si>
  <si>
    <t>October</t>
  </si>
  <si>
    <t>November</t>
  </si>
  <si>
    <t>December</t>
  </si>
  <si>
    <t>YTD Flow</t>
  </si>
  <si>
    <t>Average</t>
  </si>
  <si>
    <t>Minimum</t>
  </si>
  <si>
    <t>Maximum</t>
  </si>
  <si>
    <t>Historical Data</t>
  </si>
  <si>
    <t xml:space="preserve"> REUSE MOAVG</t>
  </si>
  <si>
    <t>CBOD MOAVG</t>
  </si>
  <si>
    <t>Reuse 3MRA</t>
  </si>
  <si>
    <t>R12MOAVG</t>
  </si>
  <si>
    <t>Change formula before entering the next month's data</t>
  </si>
  <si>
    <t>Jacquee</t>
  </si>
  <si>
    <t>Copy/Paste Value' the 2018 Historical Data from the 2018 DMR Summaries workbook.</t>
  </si>
  <si>
    <t>Enter in the formulas/links into the 2019 Table below and also the formulas in row 36</t>
  </si>
  <si>
    <t>2019 Crownwood - DMR Flow Summary</t>
  </si>
  <si>
    <t>FLW-01</t>
  </si>
  <si>
    <t>Note:  See Word.doc file to copy the FLW-1 daily flows from. Copy/past  to B21 then format the cells to number with 3 decimal places.  Then copy/paste value/tranpose to the applicable month Row.</t>
  </si>
  <si>
    <t>Day</t>
  </si>
  <si>
    <t>Avg</t>
  </si>
  <si>
    <t>03/08/17 email to Marlin.  Flow toal on Part B is incorrect.</t>
  </si>
  <si>
    <t>0..019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</si>
</sst>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mm/dd/yy;@"/>
    <numFmt numFmtId="165" formatCode="0.000"/>
    <numFmt numFmtId="166" formatCode="0.0"/>
    <numFmt numFmtId="167" formatCode="0.0000"/>
    <numFmt numFmtId="168" formatCode="#,##0.000"/>
  </numFmts>
  <fonts count="26">
    <font>
      <sz val="11"/>
      <color theme="1"/>
      <name val="Arial"/>
      <family val="2"/>
    </font>
    <font>
      <sz val="9"/>
      <name val="Geneva"/>
      <family val="2"/>
    </font>
    <font>
      <b/>
      <sz val="11"/>
      <name val="Arial"/>
      <family val="2"/>
    </font>
    <font>
      <sz val="10"/>
      <name val="Geneva"/>
      <family val="2"/>
    </font>
    <font>
      <sz val="11"/>
      <name val="Arial"/>
      <family val="2"/>
    </font>
    <font>
      <i/>
      <sz val="11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u/>
      <sz val="10"/>
      <color theme="10"/>
      <name val="Arial"/>
      <family val="2"/>
    </font>
    <font>
      <sz val="10"/>
      <color rgb="FFFF0000"/>
      <name val="Arial"/>
      <family val="2"/>
    </font>
    <font>
      <sz val="7.5"/>
      <name val="Arial"/>
      <family val="2"/>
    </font>
    <font>
      <b/>
      <sz val="10"/>
      <name val="Arial"/>
      <family val="2"/>
    </font>
    <font>
      <sz val="9"/>
      <color rgb="FFFF0000"/>
      <name val="Arial"/>
      <family val="2"/>
    </font>
    <font>
      <b/>
      <sz val="10"/>
      <color indexed="48"/>
      <name val="Arial"/>
      <family val="2"/>
    </font>
    <font>
      <sz val="8"/>
      <color indexed="10"/>
      <name val="Arial"/>
      <family val="2"/>
    </font>
    <font>
      <b/>
      <sz val="11"/>
      <color rgb="FFFF0000"/>
      <name val="Arial"/>
      <family val="2"/>
    </font>
    <font>
      <sz val="8"/>
      <color indexed="81"/>
      <name val="Tahoma"/>
      <family val="2"/>
    </font>
    <font>
      <i/>
      <sz val="8"/>
      <color indexed="81"/>
      <name val="Tahoma"/>
      <family val="2"/>
    </font>
    <font>
      <b/>
      <sz val="12"/>
      <name val="Arial"/>
      <family val="2"/>
    </font>
    <font>
      <b/>
      <sz val="11"/>
      <color indexed="10"/>
      <name val="Arial"/>
      <family val="2"/>
    </font>
    <font>
      <b/>
      <sz val="9"/>
      <name val="Arial"/>
      <family val="2"/>
    </font>
    <font>
      <sz val="11"/>
      <color rgb="FFFF0000"/>
      <name val="Arial"/>
      <family val="2"/>
    </font>
    <font>
      <b/>
      <sz val="9"/>
      <color rgb="FFFF0000"/>
      <name val="Arial"/>
      <family val="2"/>
    </font>
    <font>
      <sz val="10"/>
      <color theme="1"/>
      <name val="Arial"/>
      <family val="2"/>
    </font>
    <font>
      <sz val="8"/>
      <color theme="1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indexed="8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rgb="FFFFFFFF"/>
      </right>
      <top/>
      <bottom style="medium">
        <color rgb="FFFFFFFF"/>
      </bottom>
      <diagonal/>
    </border>
    <border>
      <left style="medium">
        <color indexed="64"/>
      </left>
      <right style="medium">
        <color rgb="FFFFFFFF"/>
      </right>
      <top/>
      <bottom style="double">
        <color indexed="64"/>
      </bottom>
      <diagonal/>
    </border>
  </borders>
  <cellStyleXfs count="6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1" fillId="0" borderId="0" applyProtection="0"/>
    <xf numFmtId="0" fontId="3" fillId="0" borderId="0"/>
    <xf numFmtId="0" fontId="1" fillId="0" borderId="0" applyProtection="0"/>
    <xf numFmtId="0" fontId="1" fillId="0" borderId="0" applyProtection="0"/>
  </cellStyleXfs>
  <cellXfs count="132">
    <xf numFmtId="0" fontId="0" fillId="0" borderId="0" xfId="0"/>
    <xf numFmtId="0" fontId="2" fillId="2" borderId="0" xfId="2" applyFont="1" applyFill="1" applyAlignment="1">
      <alignment horizontal="center"/>
    </xf>
    <xf numFmtId="0" fontId="4" fillId="0" borderId="0" xfId="3" applyFont="1" applyAlignment="1">
      <alignment horizontal="right"/>
    </xf>
    <xf numFmtId="0" fontId="4" fillId="0" borderId="0" xfId="2" applyFont="1"/>
    <xf numFmtId="0" fontId="5" fillId="0" borderId="0" xfId="2" applyFont="1"/>
    <xf numFmtId="0" fontId="5" fillId="0" borderId="0" xfId="2" applyFont="1" applyAlignment="1">
      <alignment horizontal="left"/>
    </xf>
    <xf numFmtId="164" fontId="5" fillId="0" borderId="0" xfId="2" applyNumberFormat="1" applyFont="1" applyAlignment="1">
      <alignment horizontal="left"/>
    </xf>
    <xf numFmtId="0" fontId="6" fillId="0" borderId="0" xfId="2" applyFont="1"/>
    <xf numFmtId="0" fontId="2" fillId="0" borderId="0" xfId="2" applyFont="1" applyAlignment="1">
      <alignment horizontal="center"/>
    </xf>
    <xf numFmtId="0" fontId="7" fillId="0" borderId="0" xfId="2" applyFont="1"/>
    <xf numFmtId="0" fontId="7" fillId="3" borderId="0" xfId="0" applyFont="1" applyFill="1"/>
    <xf numFmtId="0" fontId="8" fillId="0" borderId="0" xfId="0" applyFont="1"/>
    <xf numFmtId="0" fontId="9" fillId="0" borderId="0" xfId="1" applyAlignment="1" applyProtection="1"/>
    <xf numFmtId="0" fontId="7" fillId="4" borderId="0" xfId="0" applyFont="1" applyFill="1"/>
    <xf numFmtId="0" fontId="9" fillId="0" borderId="0" xfId="1" quotePrefix="1" applyAlignment="1" applyProtection="1">
      <alignment horizontal="left"/>
    </xf>
    <xf numFmtId="0" fontId="4" fillId="0" borderId="0" xfId="3" applyFont="1" applyAlignment="1">
      <alignment horizontal="left"/>
    </xf>
    <xf numFmtId="0" fontId="7" fillId="5" borderId="0" xfId="0" applyFont="1" applyFill="1"/>
    <xf numFmtId="0" fontId="7" fillId="0" borderId="0" xfId="0" applyFont="1"/>
    <xf numFmtId="0" fontId="10" fillId="0" borderId="0" xfId="2" applyFont="1" applyAlignment="1">
      <alignment horizontal="left"/>
    </xf>
    <xf numFmtId="0" fontId="7" fillId="0" borderId="0" xfId="2" applyFont="1" applyAlignment="1">
      <alignment horizontal="center"/>
    </xf>
    <xf numFmtId="0" fontId="7" fillId="4" borderId="1" xfId="2" applyFont="1" applyFill="1" applyBorder="1" applyAlignment="1">
      <alignment horizontal="center" wrapText="1"/>
    </xf>
    <xf numFmtId="0" fontId="7" fillId="5" borderId="1" xfId="2" applyFont="1" applyFill="1" applyBorder="1" applyAlignment="1">
      <alignment horizontal="center" wrapText="1"/>
    </xf>
    <xf numFmtId="0" fontId="7" fillId="4" borderId="2" xfId="2" applyFont="1" applyFill="1" applyBorder="1" applyAlignment="1">
      <alignment horizontal="center" wrapText="1"/>
    </xf>
    <xf numFmtId="0" fontId="7" fillId="5" borderId="3" xfId="2" applyFont="1" applyFill="1" applyBorder="1" applyAlignment="1">
      <alignment horizontal="center"/>
    </xf>
    <xf numFmtId="0" fontId="7" fillId="5" borderId="2" xfId="2" applyFont="1" applyFill="1" applyBorder="1" applyAlignment="1">
      <alignment horizontal="center"/>
    </xf>
    <xf numFmtId="0" fontId="7" fillId="5" borderId="4" xfId="2" applyFont="1" applyFill="1" applyBorder="1" applyAlignment="1">
      <alignment horizontal="center"/>
    </xf>
    <xf numFmtId="0" fontId="7" fillId="5" borderId="1" xfId="2" applyFont="1" applyFill="1" applyBorder="1" applyAlignment="1">
      <alignment horizontal="center"/>
    </xf>
    <xf numFmtId="0" fontId="7" fillId="5" borderId="2" xfId="2" applyFont="1" applyFill="1" applyBorder="1" applyAlignment="1">
      <alignment horizontal="center"/>
    </xf>
    <xf numFmtId="0" fontId="7" fillId="5" borderId="2" xfId="2" applyFont="1" applyFill="1" applyBorder="1" applyAlignment="1">
      <alignment horizontal="center" wrapText="1"/>
    </xf>
    <xf numFmtId="0" fontId="7" fillId="0" borderId="5" xfId="2" applyFont="1" applyBorder="1" applyAlignment="1">
      <alignment horizontal="center"/>
    </xf>
    <xf numFmtId="0" fontId="7" fillId="4" borderId="6" xfId="2" applyFont="1" applyFill="1" applyBorder="1" applyAlignment="1">
      <alignment horizontal="center"/>
    </xf>
    <xf numFmtId="0" fontId="7" fillId="5" borderId="0" xfId="2" applyFont="1" applyFill="1" applyAlignment="1">
      <alignment horizontal="center"/>
    </xf>
    <xf numFmtId="0" fontId="7" fillId="5" borderId="6" xfId="2" applyFont="1" applyFill="1" applyBorder="1" applyAlignment="1">
      <alignment horizontal="center"/>
    </xf>
    <xf numFmtId="0" fontId="7" fillId="4" borderId="0" xfId="2" applyFont="1" applyFill="1" applyAlignment="1">
      <alignment horizontal="center"/>
    </xf>
    <xf numFmtId="0" fontId="7" fillId="5" borderId="5" xfId="2" applyFont="1" applyFill="1" applyBorder="1" applyAlignment="1">
      <alignment horizontal="center"/>
    </xf>
    <xf numFmtId="0" fontId="7" fillId="5" borderId="7" xfId="2" applyFont="1" applyFill="1" applyBorder="1" applyAlignment="1">
      <alignment horizontal="center"/>
    </xf>
    <xf numFmtId="0" fontId="7" fillId="5" borderId="8" xfId="2" applyFont="1" applyFill="1" applyBorder="1" applyAlignment="1">
      <alignment horizontal="center"/>
    </xf>
    <xf numFmtId="0" fontId="11" fillId="5" borderId="7" xfId="2" applyFont="1" applyFill="1" applyBorder="1" applyAlignment="1">
      <alignment horizontal="center"/>
    </xf>
    <xf numFmtId="0" fontId="7" fillId="4" borderId="7" xfId="2" applyFont="1" applyFill="1" applyBorder="1" applyAlignment="1">
      <alignment horizontal="center"/>
    </xf>
    <xf numFmtId="0" fontId="7" fillId="0" borderId="2" xfId="2" applyFont="1" applyBorder="1" applyAlignment="1">
      <alignment horizontal="center"/>
    </xf>
    <xf numFmtId="0" fontId="7" fillId="4" borderId="9" xfId="2" applyFont="1" applyFill="1" applyBorder="1" applyAlignment="1">
      <alignment horizontal="center"/>
    </xf>
    <xf numFmtId="165" fontId="7" fillId="5" borderId="10" xfId="2" applyNumberFormat="1" applyFont="1" applyFill="1" applyBorder="1" applyAlignment="1">
      <alignment horizontal="center" wrapText="1"/>
    </xf>
    <xf numFmtId="0" fontId="7" fillId="5" borderId="9" xfId="2" applyFont="1" applyFill="1" applyBorder="1" applyAlignment="1">
      <alignment horizontal="center"/>
    </xf>
    <xf numFmtId="0" fontId="7" fillId="4" borderId="10" xfId="2" applyFont="1" applyFill="1" applyBorder="1" applyAlignment="1">
      <alignment horizontal="center"/>
    </xf>
    <xf numFmtId="166" fontId="7" fillId="5" borderId="11" xfId="2" applyNumberFormat="1" applyFont="1" applyFill="1" applyBorder="1" applyAlignment="1">
      <alignment horizontal="center"/>
    </xf>
    <xf numFmtId="166" fontId="7" fillId="5" borderId="9" xfId="2" applyNumberFormat="1" applyFont="1" applyFill="1" applyBorder="1" applyAlignment="1">
      <alignment horizontal="center"/>
    </xf>
    <xf numFmtId="166" fontId="7" fillId="5" borderId="12" xfId="2" applyNumberFormat="1" applyFont="1" applyFill="1" applyBorder="1" applyAlignment="1">
      <alignment horizontal="center"/>
    </xf>
    <xf numFmtId="166" fontId="7" fillId="5" borderId="10" xfId="2" applyNumberFormat="1" applyFont="1" applyFill="1" applyBorder="1" applyAlignment="1">
      <alignment horizontal="center"/>
    </xf>
    <xf numFmtId="0" fontId="7" fillId="5" borderId="10" xfId="2" applyFont="1" applyFill="1" applyBorder="1" applyAlignment="1">
      <alignment horizontal="center"/>
    </xf>
    <xf numFmtId="17" fontId="12" fillId="0" borderId="2" xfId="0" applyNumberFormat="1" applyFont="1" applyBorder="1" applyAlignment="1">
      <alignment horizontal="left" wrapText="1"/>
    </xf>
    <xf numFmtId="165" fontId="7" fillId="0" borderId="2" xfId="0" applyNumberFormat="1" applyFont="1" applyBorder="1" applyAlignment="1">
      <alignment horizontal="center"/>
    </xf>
    <xf numFmtId="165" fontId="7" fillId="0" borderId="1" xfId="0" applyNumberFormat="1" applyFont="1" applyBorder="1" applyAlignment="1">
      <alignment horizontal="center"/>
    </xf>
    <xf numFmtId="166" fontId="7" fillId="0" borderId="2" xfId="0" applyNumberFormat="1" applyFont="1" applyBorder="1" applyAlignment="1">
      <alignment horizontal="center"/>
    </xf>
    <xf numFmtId="0" fontId="7" fillId="0" borderId="2" xfId="0" applyFont="1" applyBorder="1"/>
    <xf numFmtId="2" fontId="7" fillId="0" borderId="2" xfId="0" applyNumberFormat="1" applyFont="1" applyBorder="1" applyAlignment="1">
      <alignment horizontal="center"/>
    </xf>
    <xf numFmtId="0" fontId="10" fillId="0" borderId="0" xfId="0" applyFont="1" applyAlignment="1">
      <alignment horizontal="left"/>
    </xf>
    <xf numFmtId="166" fontId="12" fillId="0" borderId="2" xfId="0" applyNumberFormat="1" applyFont="1" applyBorder="1" applyAlignment="1">
      <alignment horizontal="center"/>
    </xf>
    <xf numFmtId="0" fontId="13" fillId="0" borderId="0" xfId="0" applyFont="1" applyAlignment="1">
      <alignment horizontal="left"/>
    </xf>
    <xf numFmtId="0" fontId="12" fillId="0" borderId="6" xfId="0" applyFont="1" applyBorder="1" applyAlignment="1">
      <alignment horizontal="right"/>
    </xf>
    <xf numFmtId="165" fontId="12" fillId="0" borderId="6" xfId="0" applyNumberFormat="1" applyFont="1" applyBorder="1" applyAlignment="1">
      <alignment horizontal="center"/>
    </xf>
    <xf numFmtId="165" fontId="4" fillId="6" borderId="13" xfId="0" applyNumberFormat="1" applyFont="1" applyFill="1" applyBorder="1"/>
    <xf numFmtId="165" fontId="4" fillId="6" borderId="14" xfId="0" applyNumberFormat="1" applyFont="1" applyFill="1" applyBorder="1"/>
    <xf numFmtId="166" fontId="4" fillId="6" borderId="14" xfId="0" applyNumberFormat="1" applyFont="1" applyFill="1" applyBorder="1"/>
    <xf numFmtId="165" fontId="4" fillId="6" borderId="15" xfId="0" applyNumberFormat="1" applyFont="1" applyFill="1" applyBorder="1"/>
    <xf numFmtId="0" fontId="7" fillId="0" borderId="1" xfId="0" applyFont="1" applyBorder="1" applyAlignment="1">
      <alignment horizontal="right"/>
    </xf>
    <xf numFmtId="165" fontId="7" fillId="0" borderId="16" xfId="4" applyNumberFormat="1" applyFont="1" applyBorder="1" applyAlignment="1">
      <alignment horizontal="center"/>
    </xf>
    <xf numFmtId="167" fontId="7" fillId="0" borderId="17" xfId="5" applyNumberFormat="1" applyFont="1" applyBorder="1" applyAlignment="1">
      <alignment horizontal="center"/>
    </xf>
    <xf numFmtId="165" fontId="7" fillId="6" borderId="17" xfId="4" applyNumberFormat="1" applyFont="1" applyFill="1" applyBorder="1" applyAlignment="1">
      <alignment horizontal="center"/>
    </xf>
    <xf numFmtId="166" fontId="7" fillId="6" borderId="17" xfId="4" applyNumberFormat="1" applyFont="1" applyFill="1" applyBorder="1" applyAlignment="1">
      <alignment horizontal="center"/>
    </xf>
    <xf numFmtId="165" fontId="7" fillId="0" borderId="18" xfId="4" applyNumberFormat="1" applyFont="1" applyBorder="1" applyAlignment="1">
      <alignment horizontal="center"/>
    </xf>
    <xf numFmtId="165" fontId="7" fillId="0" borderId="2" xfId="4" applyNumberFormat="1" applyFont="1" applyBorder="1" applyAlignment="1">
      <alignment horizontal="center"/>
    </xf>
    <xf numFmtId="166" fontId="7" fillId="0" borderId="2" xfId="4" applyNumberFormat="1" applyFont="1" applyBorder="1" applyAlignment="1">
      <alignment horizontal="center"/>
    </xf>
    <xf numFmtId="166" fontId="7" fillId="0" borderId="19" xfId="4" applyNumberFormat="1" applyFont="1" applyBorder="1" applyAlignment="1">
      <alignment horizontal="center"/>
    </xf>
    <xf numFmtId="165" fontId="7" fillId="0" borderId="20" xfId="4" applyNumberFormat="1" applyFont="1" applyBorder="1" applyAlignment="1">
      <alignment horizontal="center"/>
    </xf>
    <xf numFmtId="165" fontId="7" fillId="0" borderId="21" xfId="4" applyNumberFormat="1" applyFont="1" applyBorder="1" applyAlignment="1">
      <alignment horizontal="center"/>
    </xf>
    <xf numFmtId="166" fontId="7" fillId="0" borderId="21" xfId="4" applyNumberFormat="1" applyFont="1" applyBorder="1" applyAlignment="1">
      <alignment horizontal="center"/>
    </xf>
    <xf numFmtId="166" fontId="7" fillId="0" borderId="22" xfId="4" applyNumberFormat="1" applyFont="1" applyBorder="1" applyAlignment="1">
      <alignment horizontal="center"/>
    </xf>
    <xf numFmtId="0" fontId="10" fillId="0" borderId="0" xfId="0" applyFont="1" applyAlignment="1">
      <alignment horizontal="right"/>
    </xf>
    <xf numFmtId="0" fontId="10" fillId="0" borderId="0" xfId="0" applyFont="1"/>
    <xf numFmtId="0" fontId="12" fillId="3" borderId="23" xfId="0" applyFont="1" applyFill="1" applyBorder="1" applyAlignment="1">
      <alignment horizontal="center" vertical="center"/>
    </xf>
    <xf numFmtId="0" fontId="12" fillId="3" borderId="24" xfId="0" applyFont="1" applyFill="1" applyBorder="1" applyAlignment="1">
      <alignment horizontal="center" vertical="center"/>
    </xf>
    <xf numFmtId="0" fontId="12" fillId="3" borderId="25" xfId="0" applyFont="1" applyFill="1" applyBorder="1" applyAlignment="1">
      <alignment horizontal="center" vertical="center"/>
    </xf>
    <xf numFmtId="0" fontId="12" fillId="0" borderId="0" xfId="0" applyFont="1"/>
    <xf numFmtId="0" fontId="3" fillId="0" borderId="0" xfId="0" applyFont="1"/>
    <xf numFmtId="0" fontId="1" fillId="0" borderId="0" xfId="0" applyFont="1" applyAlignment="1">
      <alignment horizontal="center"/>
    </xf>
    <xf numFmtId="0" fontId="3" fillId="0" borderId="26" xfId="0" applyFont="1" applyBorder="1"/>
    <xf numFmtId="0" fontId="1" fillId="0" borderId="2" xfId="0" applyFont="1" applyBorder="1" applyAlignment="1">
      <alignment horizontal="center" wrapText="1"/>
    </xf>
    <xf numFmtId="0" fontId="7" fillId="0" borderId="6" xfId="0" applyFont="1" applyBorder="1" applyAlignment="1">
      <alignment horizontal="center" wrapText="1"/>
    </xf>
    <xf numFmtId="0" fontId="3" fillId="0" borderId="6" xfId="0" applyFont="1" applyBorder="1"/>
    <xf numFmtId="165" fontId="14" fillId="0" borderId="7" xfId="0" applyNumberFormat="1" applyFont="1" applyBorder="1" applyAlignment="1">
      <alignment horizontal="center"/>
    </xf>
    <xf numFmtId="0" fontId="0" fillId="6" borderId="6" xfId="0" applyFill="1" applyBorder="1"/>
    <xf numFmtId="0" fontId="15" fillId="0" borderId="0" xfId="0" applyFont="1"/>
    <xf numFmtId="49" fontId="7" fillId="7" borderId="1" xfId="4" applyNumberFormat="1" applyFont="1" applyFill="1" applyBorder="1"/>
    <xf numFmtId="167" fontId="4" fillId="7" borderId="4" xfId="4" applyNumberFormat="1" applyFont="1" applyFill="1" applyBorder="1" applyAlignment="1">
      <alignment horizontal="center"/>
    </xf>
    <xf numFmtId="165" fontId="4" fillId="7" borderId="4" xfId="4" applyNumberFormat="1" applyFont="1" applyFill="1" applyBorder="1" applyAlignment="1">
      <alignment horizontal="center"/>
    </xf>
    <xf numFmtId="0" fontId="0" fillId="7" borderId="3" xfId="0" applyFill="1" applyBorder="1"/>
    <xf numFmtId="165" fontId="4" fillId="0" borderId="27" xfId="0" applyNumberFormat="1" applyFont="1" applyBorder="1" applyAlignment="1">
      <alignment horizontal="center"/>
    </xf>
    <xf numFmtId="166" fontId="4" fillId="0" borderId="27" xfId="0" applyNumberFormat="1" applyFont="1" applyBorder="1" applyAlignment="1">
      <alignment horizontal="center"/>
    </xf>
    <xf numFmtId="165" fontId="0" fillId="0" borderId="28" xfId="0" applyNumberFormat="1" applyBorder="1" applyAlignment="1">
      <alignment horizontal="center"/>
    </xf>
    <xf numFmtId="0" fontId="16" fillId="0" borderId="0" xfId="0" applyFont="1"/>
    <xf numFmtId="0" fontId="7" fillId="0" borderId="18" xfId="0" applyFont="1" applyBorder="1"/>
    <xf numFmtId="165" fontId="4" fillId="0" borderId="2" xfId="0" applyNumberFormat="1" applyFont="1" applyBorder="1" applyAlignment="1">
      <alignment horizontal="center"/>
    </xf>
    <xf numFmtId="166" fontId="4" fillId="0" borderId="2" xfId="0" applyNumberFormat="1" applyFont="1" applyBorder="1" applyAlignment="1">
      <alignment horizontal="center"/>
    </xf>
    <xf numFmtId="165" fontId="0" fillId="0" borderId="19" xfId="0" applyNumberFormat="1" applyBorder="1" applyAlignment="1">
      <alignment horizontal="center"/>
    </xf>
    <xf numFmtId="0" fontId="0" fillId="0" borderId="0" xfId="0" quotePrefix="1"/>
    <xf numFmtId="165" fontId="4" fillId="0" borderId="9" xfId="0" applyNumberFormat="1" applyFont="1" applyBorder="1" applyAlignment="1">
      <alignment horizontal="center"/>
    </xf>
    <xf numFmtId="166" fontId="4" fillId="0" borderId="9" xfId="0" applyNumberFormat="1" applyFont="1" applyBorder="1" applyAlignment="1">
      <alignment horizontal="center"/>
    </xf>
    <xf numFmtId="165" fontId="0" fillId="0" borderId="29" xfId="0" applyNumberFormat="1" applyBorder="1" applyAlignment="1">
      <alignment horizontal="center"/>
    </xf>
    <xf numFmtId="0" fontId="7" fillId="0" borderId="20" xfId="0" applyFont="1" applyBorder="1"/>
    <xf numFmtId="165" fontId="4" fillId="0" borderId="30" xfId="0" applyNumberFormat="1" applyFont="1" applyBorder="1" applyAlignment="1">
      <alignment horizontal="center"/>
    </xf>
    <xf numFmtId="166" fontId="4" fillId="0" borderId="30" xfId="0" applyNumberFormat="1" applyFont="1" applyBorder="1" applyAlignment="1">
      <alignment horizontal="center"/>
    </xf>
    <xf numFmtId="165" fontId="0" fillId="0" borderId="31" xfId="0" applyNumberFormat="1" applyBorder="1" applyAlignment="1">
      <alignment horizontal="center"/>
    </xf>
    <xf numFmtId="0" fontId="19" fillId="0" borderId="0" xfId="0" applyFont="1"/>
    <xf numFmtId="0" fontId="7" fillId="0" borderId="0" xfId="0" applyFont="1" applyAlignment="1">
      <alignment horizontal="center"/>
    </xf>
    <xf numFmtId="0" fontId="9" fillId="0" borderId="0" xfId="1" quotePrefix="1" applyAlignment="1" applyProtection="1"/>
    <xf numFmtId="0" fontId="20" fillId="0" borderId="0" xfId="0" applyFont="1"/>
    <xf numFmtId="0" fontId="12" fillId="2" borderId="2" xfId="0" applyFont="1" applyFill="1" applyBorder="1" applyAlignment="1">
      <alignment horizontal="center"/>
    </xf>
    <xf numFmtId="0" fontId="21" fillId="8" borderId="2" xfId="0" applyFont="1" applyFill="1" applyBorder="1"/>
    <xf numFmtId="0" fontId="21" fillId="2" borderId="2" xfId="0" applyFont="1" applyFill="1" applyBorder="1" applyAlignment="1">
      <alignment horizontal="center"/>
    </xf>
    <xf numFmtId="165" fontId="7" fillId="8" borderId="2" xfId="0" applyNumberFormat="1" applyFont="1" applyFill="1" applyBorder="1" applyAlignment="1">
      <alignment horizontal="center"/>
    </xf>
    <xf numFmtId="165" fontId="12" fillId="0" borderId="2" xfId="0" applyNumberFormat="1" applyFont="1" applyBorder="1" applyAlignment="1">
      <alignment horizontal="center"/>
    </xf>
    <xf numFmtId="167" fontId="3" fillId="0" borderId="2" xfId="5" applyNumberFormat="1" applyFont="1" applyBorder="1" applyAlignment="1">
      <alignment horizontal="center"/>
    </xf>
    <xf numFmtId="167" fontId="7" fillId="0" borderId="2" xfId="0" applyNumberFormat="1" applyFont="1" applyBorder="1" applyAlignment="1">
      <alignment horizontal="center"/>
    </xf>
    <xf numFmtId="165" fontId="7" fillId="2" borderId="2" xfId="0" applyNumberFormat="1" applyFont="1" applyFill="1" applyBorder="1" applyAlignment="1">
      <alignment horizontal="center"/>
    </xf>
    <xf numFmtId="0" fontId="22" fillId="0" borderId="5" xfId="0" applyFont="1" applyBorder="1"/>
    <xf numFmtId="0" fontId="22" fillId="0" borderId="0" xfId="0" applyFont="1"/>
    <xf numFmtId="0" fontId="23" fillId="0" borderId="0" xfId="0" applyFont="1" applyAlignment="1">
      <alignment horizontal="left"/>
    </xf>
    <xf numFmtId="165" fontId="7" fillId="2" borderId="0" xfId="0" applyNumberFormat="1" applyFont="1" applyFill="1" applyAlignment="1">
      <alignment horizontal="center"/>
    </xf>
    <xf numFmtId="0" fontId="24" fillId="0" borderId="0" xfId="0" applyFont="1"/>
    <xf numFmtId="168" fontId="25" fillId="0" borderId="0" xfId="0" applyNumberFormat="1" applyFont="1" applyAlignment="1">
      <alignment horizontal="center" vertical="center" wrapText="1"/>
    </xf>
    <xf numFmtId="0" fontId="25" fillId="0" borderId="32" xfId="0" applyFont="1" applyBorder="1" applyAlignment="1">
      <alignment horizontal="center" vertical="center" wrapText="1"/>
    </xf>
    <xf numFmtId="0" fontId="25" fillId="0" borderId="33" xfId="0" applyFont="1" applyBorder="1" applyAlignment="1">
      <alignment horizontal="center" vertical="center" wrapText="1"/>
    </xf>
  </cellXfs>
  <cellStyles count="6">
    <cellStyle name="Hyperlink" xfId="1" builtinId="8"/>
    <cellStyle name="Normal" xfId="0" builtinId="0"/>
    <cellStyle name="Normal_Crnwd Daily Flow" xfId="5" xr:uid="{24CA8841-158E-4B63-833D-E56D1C09849A}"/>
    <cellStyle name="Normal_Crownwood" xfId="4" xr:uid="{F72E6455-7490-48D4-86FE-6151126E9831}"/>
    <cellStyle name="Normal_Sheet7" xfId="2" xr:uid="{B5DBB7C1-E1A6-4469-B7E2-4A9A7F0285AC}"/>
    <cellStyle name="Normal_WW Plant Capacities" xfId="3" xr:uid="{28AA483D-F06E-4B56-AF62-5E9639A4DD4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E60485-04CB-4B4D-9906-3E5A020095B8}">
  <sheetPr>
    <tabColor rgb="FF92D050"/>
  </sheetPr>
  <dimension ref="A1:U61"/>
  <sheetViews>
    <sheetView tabSelected="1" zoomScaleNormal="100" workbookViewId="0">
      <selection activeCell="U8" sqref="U8"/>
    </sheetView>
  </sheetViews>
  <sheetFormatPr defaultRowHeight="14.25"/>
  <cols>
    <col min="1" max="1" width="13" customWidth="1"/>
    <col min="2" max="2" width="9.5" customWidth="1"/>
    <col min="5" max="5" width="8" customWidth="1"/>
    <col min="6" max="6" width="6" bestFit="1" customWidth="1"/>
    <col min="7" max="7" width="8.125" bestFit="1" customWidth="1"/>
    <col min="8" max="8" width="9.5" customWidth="1"/>
    <col min="9" max="13" width="7" customWidth="1"/>
    <col min="14" max="14" width="6.875" customWidth="1"/>
    <col min="15" max="15" width="8.25" customWidth="1"/>
    <col min="16" max="16" width="6.875" customWidth="1"/>
    <col min="17" max="17" width="6.625" customWidth="1"/>
    <col min="18" max="18" width="7.75" customWidth="1"/>
  </cols>
  <sheetData>
    <row r="1" spans="1:21" ht="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21">
      <c r="B2" s="2" t="s">
        <v>1</v>
      </c>
      <c r="C2" s="3" t="s">
        <v>2</v>
      </c>
      <c r="D2" s="4"/>
      <c r="G2" s="5" t="s">
        <v>3</v>
      </c>
      <c r="H2" s="6">
        <v>45039</v>
      </c>
      <c r="I2" s="7"/>
      <c r="J2" s="7"/>
      <c r="K2" s="7"/>
      <c r="L2" s="7"/>
      <c r="M2" s="7"/>
      <c r="N2" s="7"/>
      <c r="O2" s="7"/>
      <c r="P2" s="7"/>
      <c r="Q2" s="7"/>
      <c r="R2" s="7"/>
    </row>
    <row r="3" spans="1:21" ht="15">
      <c r="B3" s="2" t="s">
        <v>4</v>
      </c>
      <c r="C3" s="3" t="s">
        <v>5</v>
      </c>
      <c r="E3" s="3"/>
      <c r="F3" s="3"/>
      <c r="G3" s="8"/>
      <c r="H3" s="9"/>
      <c r="I3" s="10"/>
      <c r="J3" s="11" t="s">
        <v>6</v>
      </c>
      <c r="K3" s="9"/>
      <c r="L3" s="9"/>
      <c r="M3" s="9"/>
      <c r="N3" s="9"/>
      <c r="O3" s="9"/>
      <c r="P3" s="9"/>
      <c r="Q3" s="9"/>
      <c r="R3" s="9"/>
      <c r="S3" s="12" t="s">
        <v>7</v>
      </c>
    </row>
    <row r="4" spans="1:21">
      <c r="B4" s="2" t="s">
        <v>8</v>
      </c>
      <c r="C4" t="s">
        <v>9</v>
      </c>
      <c r="D4" s="3"/>
      <c r="E4" s="3"/>
      <c r="F4" s="3"/>
      <c r="G4" s="3"/>
      <c r="H4" s="9"/>
      <c r="I4" s="13"/>
      <c r="J4" s="11" t="s">
        <v>10</v>
      </c>
      <c r="K4" s="9"/>
      <c r="L4" s="9"/>
      <c r="M4" s="9"/>
      <c r="N4" s="9"/>
      <c r="O4" s="9"/>
      <c r="P4" s="9"/>
      <c r="Q4" s="9"/>
      <c r="R4" s="9"/>
    </row>
    <row r="5" spans="1:21">
      <c r="A5" s="14"/>
      <c r="B5" s="3"/>
      <c r="C5" s="15"/>
      <c r="D5" s="3"/>
      <c r="E5" s="3"/>
      <c r="F5" s="3"/>
      <c r="G5" s="3"/>
      <c r="H5" s="9"/>
      <c r="I5" s="16"/>
      <c r="J5" s="11" t="s">
        <v>11</v>
      </c>
      <c r="K5" s="9"/>
      <c r="L5" s="9"/>
      <c r="M5" s="9"/>
      <c r="N5" s="9"/>
      <c r="O5" s="9"/>
      <c r="P5" s="9"/>
      <c r="Q5" s="9"/>
      <c r="R5" s="9"/>
    </row>
    <row r="6" spans="1:21">
      <c r="A6" s="12" t="s">
        <v>7</v>
      </c>
      <c r="B6" s="3"/>
      <c r="C6" s="15"/>
      <c r="D6" s="3"/>
      <c r="E6" s="3"/>
      <c r="F6" s="3"/>
      <c r="G6" s="3"/>
      <c r="H6" s="9"/>
      <c r="I6" s="17"/>
      <c r="J6" s="11"/>
      <c r="K6" s="9"/>
      <c r="L6" s="9"/>
      <c r="M6" s="9"/>
      <c r="N6" s="18" t="s">
        <v>12</v>
      </c>
      <c r="O6" s="9"/>
      <c r="P6" s="9"/>
      <c r="Q6" s="9"/>
      <c r="R6" s="9"/>
    </row>
    <row r="7" spans="1:21">
      <c r="A7" s="15"/>
      <c r="B7" s="3"/>
      <c r="C7" s="3"/>
      <c r="D7" s="15"/>
      <c r="E7" s="15"/>
      <c r="F7" s="15"/>
      <c r="G7" s="15"/>
      <c r="H7" s="9"/>
      <c r="I7" s="9"/>
      <c r="J7" s="9"/>
      <c r="K7" s="9"/>
      <c r="L7" s="9"/>
      <c r="M7" s="9"/>
      <c r="N7" s="9"/>
      <c r="O7" s="9"/>
      <c r="P7" s="9"/>
      <c r="Q7" s="9"/>
      <c r="R7" s="9"/>
    </row>
    <row r="8" spans="1:21" ht="25.5">
      <c r="A8" s="19"/>
      <c r="B8" s="20" t="s">
        <v>13</v>
      </c>
      <c r="C8" s="21" t="s">
        <v>13</v>
      </c>
      <c r="D8" s="21" t="s">
        <v>13</v>
      </c>
      <c r="E8" s="22" t="s">
        <v>13</v>
      </c>
      <c r="F8" s="23" t="s">
        <v>14</v>
      </c>
      <c r="G8" s="24"/>
      <c r="H8" s="24"/>
      <c r="I8" s="25" t="s">
        <v>15</v>
      </c>
      <c r="J8" s="25"/>
      <c r="K8" s="25"/>
      <c r="L8" s="26" t="s">
        <v>16</v>
      </c>
      <c r="M8" s="23"/>
      <c r="N8" s="26" t="s">
        <v>17</v>
      </c>
      <c r="O8" s="25"/>
      <c r="P8" s="25"/>
      <c r="Q8" s="27" t="s">
        <v>18</v>
      </c>
      <c r="R8" s="28" t="s">
        <v>19</v>
      </c>
    </row>
    <row r="9" spans="1:21">
      <c r="A9" s="29"/>
      <c r="B9" s="30" t="s">
        <v>20</v>
      </c>
      <c r="C9" s="31" t="s">
        <v>21</v>
      </c>
      <c r="D9" s="32" t="s">
        <v>22</v>
      </c>
      <c r="E9" s="33" t="s">
        <v>23</v>
      </c>
      <c r="F9" s="34" t="s">
        <v>24</v>
      </c>
      <c r="G9" s="35" t="s">
        <v>22</v>
      </c>
      <c r="H9" s="36" t="s">
        <v>25</v>
      </c>
      <c r="I9" s="31" t="s">
        <v>24</v>
      </c>
      <c r="J9" s="32" t="s">
        <v>22</v>
      </c>
      <c r="K9" s="31" t="s">
        <v>25</v>
      </c>
      <c r="L9" s="32" t="s">
        <v>26</v>
      </c>
      <c r="M9" s="36" t="s">
        <v>25</v>
      </c>
      <c r="N9" s="31" t="s">
        <v>24</v>
      </c>
      <c r="O9" s="37" t="s">
        <v>27</v>
      </c>
      <c r="P9" s="31" t="s">
        <v>25</v>
      </c>
      <c r="Q9" s="35" t="s">
        <v>26</v>
      </c>
      <c r="R9" s="35"/>
    </row>
    <row r="10" spans="1:21">
      <c r="A10" s="29"/>
      <c r="B10" s="38" t="s">
        <v>28</v>
      </c>
      <c r="C10" s="31" t="s">
        <v>28</v>
      </c>
      <c r="D10" s="35" t="s">
        <v>28</v>
      </c>
      <c r="E10" s="33" t="s">
        <v>28</v>
      </c>
      <c r="F10" s="34" t="s">
        <v>29</v>
      </c>
      <c r="G10" s="35" t="s">
        <v>29</v>
      </c>
      <c r="H10" s="36" t="s">
        <v>29</v>
      </c>
      <c r="I10" s="31" t="s">
        <v>29</v>
      </c>
      <c r="J10" s="35" t="s">
        <v>29</v>
      </c>
      <c r="K10" s="31" t="s">
        <v>29</v>
      </c>
      <c r="L10" s="35" t="s">
        <v>30</v>
      </c>
      <c r="M10" s="36" t="s">
        <v>31</v>
      </c>
      <c r="N10" s="31" t="s">
        <v>32</v>
      </c>
      <c r="O10" s="35" t="s">
        <v>32</v>
      </c>
      <c r="P10" s="31" t="s">
        <v>32</v>
      </c>
      <c r="Q10" s="35" t="s">
        <v>29</v>
      </c>
      <c r="R10" s="35" t="s">
        <v>29</v>
      </c>
    </row>
    <row r="11" spans="1:21" ht="25.5">
      <c r="A11" s="39" t="s">
        <v>33</v>
      </c>
      <c r="B11" s="40" t="s">
        <v>34</v>
      </c>
      <c r="C11" s="41" t="s">
        <v>35</v>
      </c>
      <c r="D11" s="42" t="s">
        <v>36</v>
      </c>
      <c r="E11" s="43"/>
      <c r="F11" s="44">
        <v>20</v>
      </c>
      <c r="G11" s="45">
        <v>30</v>
      </c>
      <c r="H11" s="46">
        <v>60</v>
      </c>
      <c r="I11" s="47">
        <v>20</v>
      </c>
      <c r="J11" s="45">
        <v>30</v>
      </c>
      <c r="K11" s="47">
        <v>60</v>
      </c>
      <c r="L11" s="45">
        <v>6</v>
      </c>
      <c r="M11" s="46">
        <v>8.5</v>
      </c>
      <c r="N11" s="48">
        <v>200</v>
      </c>
      <c r="O11" s="42">
        <v>200</v>
      </c>
      <c r="P11" s="48">
        <v>800</v>
      </c>
      <c r="Q11" s="42">
        <v>0.5</v>
      </c>
      <c r="R11" s="45" t="s">
        <v>37</v>
      </c>
    </row>
    <row r="12" spans="1:21" ht="16.5" customHeight="1">
      <c r="A12" s="49">
        <v>43466</v>
      </c>
      <c r="B12" s="50">
        <f>'Crownwood Flow Summary'!AH5</f>
        <v>0.87500000000000044</v>
      </c>
      <c r="C12" s="51">
        <v>2.5000000000000001E-2</v>
      </c>
      <c r="D12" s="51">
        <v>2.8000000000000001E-2</v>
      </c>
      <c r="E12" s="50">
        <f>'Crownwood Flow Summary'!AJ5</f>
        <v>3.9E-2</v>
      </c>
      <c r="F12" s="52">
        <v>2</v>
      </c>
      <c r="G12" s="52" t="s">
        <v>38</v>
      </c>
      <c r="H12" s="52" t="s">
        <v>38</v>
      </c>
      <c r="I12" s="52">
        <v>2</v>
      </c>
      <c r="J12" s="52">
        <v>2</v>
      </c>
      <c r="K12" s="52">
        <v>2</v>
      </c>
      <c r="L12" s="52">
        <v>7.3</v>
      </c>
      <c r="M12" s="52">
        <v>7.5</v>
      </c>
      <c r="N12" s="52">
        <v>4</v>
      </c>
      <c r="O12" s="52" t="s">
        <v>39</v>
      </c>
      <c r="P12" s="52" t="s">
        <v>39</v>
      </c>
      <c r="Q12" s="52">
        <v>1.1000000000000001</v>
      </c>
      <c r="R12" s="50" t="s">
        <v>40</v>
      </c>
    </row>
    <row r="13" spans="1:21" ht="16.5" customHeight="1">
      <c r="A13" s="53" t="s">
        <v>41</v>
      </c>
      <c r="B13" s="50">
        <f>'Crownwood Flow Summary'!AH6</f>
        <v>0.67500000000000038</v>
      </c>
      <c r="C13" s="50">
        <v>2.5999999999999999E-2</v>
      </c>
      <c r="D13" s="50">
        <v>2.4E-2</v>
      </c>
      <c r="E13" s="50">
        <f>'Crownwood Flow Summary'!AJ6</f>
        <v>3.5999999999999997E-2</v>
      </c>
      <c r="F13" s="52">
        <v>2</v>
      </c>
      <c r="G13" s="52">
        <v>3.1</v>
      </c>
      <c r="H13" s="52">
        <v>3.1</v>
      </c>
      <c r="I13" s="52">
        <v>6</v>
      </c>
      <c r="J13" s="52">
        <v>6</v>
      </c>
      <c r="K13" s="52">
        <v>6</v>
      </c>
      <c r="L13" s="52">
        <v>7.3</v>
      </c>
      <c r="M13" s="52">
        <v>7.6</v>
      </c>
      <c r="N13" s="52">
        <v>4</v>
      </c>
      <c r="O13" s="52" t="s">
        <v>38</v>
      </c>
      <c r="P13" s="52" t="s">
        <v>38</v>
      </c>
      <c r="Q13" s="52">
        <v>1.1000000000000001</v>
      </c>
      <c r="R13" s="54">
        <v>14.4</v>
      </c>
      <c r="S13" s="55"/>
    </row>
    <row r="14" spans="1:21" ht="16.5" customHeight="1">
      <c r="A14" s="53" t="s">
        <v>42</v>
      </c>
      <c r="B14" s="50">
        <f>'Crownwood Flow Summary'!AH7</f>
        <v>0.71000000000000041</v>
      </c>
      <c r="C14" s="50">
        <v>2.5000000000000001E-2</v>
      </c>
      <c r="D14" s="50">
        <v>2.3E-2</v>
      </c>
      <c r="E14" s="50">
        <f>'Crownwood Flow Summary'!AJ7</f>
        <v>3.5000000000000003E-2</v>
      </c>
      <c r="F14" s="52">
        <v>2.2000000000000002</v>
      </c>
      <c r="G14" s="52">
        <v>2.5</v>
      </c>
      <c r="H14" s="52">
        <v>2.5</v>
      </c>
      <c r="I14" s="52">
        <v>3</v>
      </c>
      <c r="J14" s="52">
        <v>11</v>
      </c>
      <c r="K14" s="52">
        <v>11</v>
      </c>
      <c r="L14" s="52">
        <v>7.5</v>
      </c>
      <c r="M14" s="52">
        <v>7.8</v>
      </c>
      <c r="N14" s="52">
        <v>2.7</v>
      </c>
      <c r="O14" s="52" t="s">
        <v>38</v>
      </c>
      <c r="P14" s="52" t="s">
        <v>38</v>
      </c>
      <c r="Q14" s="52" t="s">
        <v>43</v>
      </c>
      <c r="R14" s="50" t="s">
        <v>40</v>
      </c>
    </row>
    <row r="15" spans="1:21" ht="16.5" customHeight="1">
      <c r="A15" s="53" t="s">
        <v>44</v>
      </c>
      <c r="B15" s="50">
        <f>'Crownwood Flow Summary'!AH8</f>
        <v>0.78500000000000025</v>
      </c>
      <c r="C15" s="50">
        <v>2.4E-2</v>
      </c>
      <c r="D15" s="50">
        <v>2.5999999999999999E-2</v>
      </c>
      <c r="E15" s="50">
        <f>'Crownwood Flow Summary'!AJ8</f>
        <v>3.6999999999999998E-2</v>
      </c>
      <c r="F15" s="52">
        <v>2.2000000000000002</v>
      </c>
      <c r="G15" s="52" t="s">
        <v>38</v>
      </c>
      <c r="H15" s="52" t="s">
        <v>38</v>
      </c>
      <c r="I15" s="52">
        <v>3.4</v>
      </c>
      <c r="J15" s="52">
        <v>5</v>
      </c>
      <c r="K15" s="52">
        <v>5</v>
      </c>
      <c r="L15" s="52">
        <v>7.4</v>
      </c>
      <c r="M15" s="52">
        <v>7.6</v>
      </c>
      <c r="N15" s="52">
        <v>2.8</v>
      </c>
      <c r="O15" s="52" t="s">
        <v>39</v>
      </c>
      <c r="P15" s="52" t="s">
        <v>39</v>
      </c>
      <c r="Q15" s="52">
        <v>2</v>
      </c>
      <c r="R15" s="50" t="s">
        <v>40</v>
      </c>
      <c r="U15" s="4"/>
    </row>
    <row r="16" spans="1:21" ht="16.5" customHeight="1">
      <c r="A16" s="53" t="s">
        <v>45</v>
      </c>
      <c r="B16" s="50">
        <f>'Crownwood Flow Summary'!AH9</f>
        <v>0.69600000000000029</v>
      </c>
      <c r="C16" s="50">
        <v>2.4E-2</v>
      </c>
      <c r="D16" s="50">
        <v>2.1999999999999999E-2</v>
      </c>
      <c r="E16" s="50">
        <f>'Crownwood Flow Summary'!AJ9</f>
        <v>3.7999999999999999E-2</v>
      </c>
      <c r="F16" s="52">
        <v>2.2999999999999998</v>
      </c>
      <c r="G16" s="52">
        <v>3.8</v>
      </c>
      <c r="H16" s="52">
        <v>3.8</v>
      </c>
      <c r="I16" s="52">
        <v>4</v>
      </c>
      <c r="J16" s="52">
        <v>10</v>
      </c>
      <c r="K16" s="52">
        <v>10</v>
      </c>
      <c r="L16" s="52">
        <v>7.5</v>
      </c>
      <c r="M16" s="52">
        <v>7.6</v>
      </c>
      <c r="N16" s="52">
        <v>2.2000000000000002</v>
      </c>
      <c r="O16" s="52" t="s">
        <v>39</v>
      </c>
      <c r="P16" s="52" t="s">
        <v>39</v>
      </c>
      <c r="Q16" s="52">
        <v>1</v>
      </c>
      <c r="R16" s="54">
        <v>52</v>
      </c>
      <c r="S16" s="55"/>
    </row>
    <row r="17" spans="1:19" ht="16.5" customHeight="1">
      <c r="A17" s="53" t="s">
        <v>46</v>
      </c>
      <c r="B17" s="50">
        <f>'Crownwood Flow Summary'!AH10</f>
        <v>0.42000000000000021</v>
      </c>
      <c r="C17" s="50">
        <v>2.1000000000000001E-2</v>
      </c>
      <c r="D17" s="50">
        <v>1.4999999999999999E-2</v>
      </c>
      <c r="E17" s="50">
        <f>'Crownwood Flow Summary'!AJ10</f>
        <v>2.5999999999999999E-2</v>
      </c>
      <c r="F17" s="52">
        <v>2.4</v>
      </c>
      <c r="G17" s="52">
        <v>2</v>
      </c>
      <c r="H17" s="52">
        <v>2</v>
      </c>
      <c r="I17" s="52">
        <v>4.0999999999999996</v>
      </c>
      <c r="J17" s="52">
        <v>3</v>
      </c>
      <c r="K17" s="52">
        <v>3</v>
      </c>
      <c r="L17" s="52">
        <v>7.4</v>
      </c>
      <c r="M17" s="52">
        <v>7.6</v>
      </c>
      <c r="N17" s="52">
        <v>2.2999999999999998</v>
      </c>
      <c r="O17" s="52" t="s">
        <v>38</v>
      </c>
      <c r="P17" s="52" t="s">
        <v>38</v>
      </c>
      <c r="Q17" s="52" t="s">
        <v>43</v>
      </c>
      <c r="R17" s="50" t="s">
        <v>40</v>
      </c>
    </row>
    <row r="18" spans="1:19" ht="16.5" customHeight="1">
      <c r="A18" s="53" t="s">
        <v>47</v>
      </c>
      <c r="B18" s="50">
        <f>'Crownwood Flow Summary'!AH11</f>
        <v>0.58800000000000019</v>
      </c>
      <c r="C18" s="50">
        <v>1.9E-2</v>
      </c>
      <c r="D18" s="50">
        <v>1.9E-2</v>
      </c>
      <c r="E18" s="50">
        <f>'Crownwood Flow Summary'!AJ11</f>
        <v>3.5999999999999997E-2</v>
      </c>
      <c r="F18" s="52">
        <v>2.2999999999999998</v>
      </c>
      <c r="G18" s="52" t="s">
        <v>38</v>
      </c>
      <c r="H18" s="52" t="s">
        <v>38</v>
      </c>
      <c r="I18" s="52">
        <v>4.0999999999999996</v>
      </c>
      <c r="J18" s="52">
        <v>2</v>
      </c>
      <c r="K18" s="52">
        <v>2</v>
      </c>
      <c r="L18" s="52">
        <v>7.4</v>
      </c>
      <c r="M18" s="52">
        <v>7.6</v>
      </c>
      <c r="N18" s="52">
        <v>1.8</v>
      </c>
      <c r="O18" s="52" t="s">
        <v>38</v>
      </c>
      <c r="P18" s="52" t="s">
        <v>38</v>
      </c>
      <c r="Q18" s="52" t="s">
        <v>43</v>
      </c>
      <c r="R18" s="50" t="s">
        <v>40</v>
      </c>
    </row>
    <row r="19" spans="1:19" ht="16.5" customHeight="1">
      <c r="A19" s="53" t="s">
        <v>48</v>
      </c>
      <c r="B19" s="50">
        <f>'Crownwood Flow Summary'!AH12</f>
        <v>0.76200000000000023</v>
      </c>
      <c r="C19" s="50">
        <v>2.5000000000000001E-2</v>
      </c>
      <c r="D19" s="50">
        <v>2.5000000000000001E-2</v>
      </c>
      <c r="E19" s="50">
        <f>'Crownwood Flow Summary'!AJ12</f>
        <v>5.1999999999999998E-2</v>
      </c>
      <c r="F19" s="52">
        <v>1.8</v>
      </c>
      <c r="G19" s="52" t="s">
        <v>38</v>
      </c>
      <c r="H19" s="52" t="s">
        <v>38</v>
      </c>
      <c r="I19" s="52">
        <v>4.0999999999999996</v>
      </c>
      <c r="J19" s="52" t="s">
        <v>49</v>
      </c>
      <c r="K19" s="52" t="s">
        <v>49</v>
      </c>
      <c r="L19" s="52">
        <v>7.3</v>
      </c>
      <c r="M19" s="52">
        <v>7.6</v>
      </c>
      <c r="N19" s="52">
        <v>1.8</v>
      </c>
      <c r="O19" s="52" t="s">
        <v>39</v>
      </c>
      <c r="P19" s="52" t="s">
        <v>39</v>
      </c>
      <c r="Q19" s="52" t="s">
        <v>43</v>
      </c>
      <c r="R19" s="50">
        <v>1.3</v>
      </c>
    </row>
    <row r="20" spans="1:19" ht="16.5" customHeight="1">
      <c r="A20" s="53" t="s">
        <v>50</v>
      </c>
      <c r="B20" s="50">
        <f>'Crownwood Flow Summary'!AH13</f>
        <v>0.52800000000000014</v>
      </c>
      <c r="C20" s="50">
        <v>2.1000000000000001E-2</v>
      </c>
      <c r="D20" s="50">
        <v>1.7999999999999999E-2</v>
      </c>
      <c r="E20" s="50">
        <f>'Crownwood Flow Summary'!AJ13</f>
        <v>2.5999999999999999E-2</v>
      </c>
      <c r="F20" s="52">
        <v>2</v>
      </c>
      <c r="G20" s="52" t="s">
        <v>38</v>
      </c>
      <c r="H20" s="52" t="s">
        <v>38</v>
      </c>
      <c r="I20" s="52">
        <v>4</v>
      </c>
      <c r="J20" s="52">
        <v>2</v>
      </c>
      <c r="K20" s="52">
        <v>2</v>
      </c>
      <c r="L20" s="52">
        <v>7.3</v>
      </c>
      <c r="M20" s="52">
        <v>7.6</v>
      </c>
      <c r="N20" s="52">
        <v>2</v>
      </c>
      <c r="O20" s="52">
        <v>1</v>
      </c>
      <c r="P20" s="52">
        <v>1</v>
      </c>
      <c r="Q20" s="52" t="s">
        <v>43</v>
      </c>
      <c r="R20" s="50" t="s">
        <v>40</v>
      </c>
    </row>
    <row r="21" spans="1:19" ht="16.5" customHeight="1">
      <c r="A21" s="53" t="s">
        <v>51</v>
      </c>
      <c r="B21" s="50">
        <f>'Crownwood Flow Summary'!AH14</f>
        <v>0.22399999999999998</v>
      </c>
      <c r="C21" s="50">
        <v>0.02</v>
      </c>
      <c r="D21" s="50">
        <v>1.7000000000000001E-2</v>
      </c>
      <c r="E21" s="50">
        <f>'Crownwood Flow Summary'!AJ14</f>
        <v>0</v>
      </c>
      <c r="F21" s="52">
        <v>1.8</v>
      </c>
      <c r="G21" s="52" t="s">
        <v>38</v>
      </c>
      <c r="H21" s="52" t="s">
        <v>38</v>
      </c>
      <c r="I21" s="52">
        <v>4</v>
      </c>
      <c r="J21" s="52" t="s">
        <v>39</v>
      </c>
      <c r="K21" s="52" t="s">
        <v>39</v>
      </c>
      <c r="L21" s="52">
        <v>7.4</v>
      </c>
      <c r="M21" s="52">
        <v>7.6</v>
      </c>
      <c r="N21" s="52">
        <v>1.8</v>
      </c>
      <c r="O21" s="52" t="s">
        <v>39</v>
      </c>
      <c r="P21" s="52" t="s">
        <v>39</v>
      </c>
      <c r="Q21" s="52" t="s">
        <v>43</v>
      </c>
      <c r="R21" s="50" t="s">
        <v>40</v>
      </c>
    </row>
    <row r="22" spans="1:19" ht="16.5" customHeight="1">
      <c r="A22" s="53" t="s">
        <v>52</v>
      </c>
      <c r="B22" s="50">
        <f>'Crownwood Flow Summary'!AH15</f>
        <v>0.49400000000000016</v>
      </c>
      <c r="C22" s="50">
        <v>1.7000000000000001E-2</v>
      </c>
      <c r="D22" s="50">
        <v>1.6E-2</v>
      </c>
      <c r="E22" s="50">
        <f>'Crownwood Flow Summary'!AJ15</f>
        <v>2.1999999999999999E-2</v>
      </c>
      <c r="F22" s="52">
        <v>1.69</v>
      </c>
      <c r="G22" s="52" t="s">
        <v>38</v>
      </c>
      <c r="H22" s="52" t="s">
        <v>38</v>
      </c>
      <c r="I22" s="52">
        <v>3.8</v>
      </c>
      <c r="J22" s="52" t="s">
        <v>39</v>
      </c>
      <c r="K22" s="52" t="s">
        <v>39</v>
      </c>
      <c r="L22" s="52">
        <v>7.4</v>
      </c>
      <c r="M22" s="52">
        <v>7.6</v>
      </c>
      <c r="N22" s="52">
        <v>1.5</v>
      </c>
      <c r="O22" s="52" t="s">
        <v>39</v>
      </c>
      <c r="P22" s="52" t="s">
        <v>39</v>
      </c>
      <c r="Q22" s="52" t="s">
        <v>43</v>
      </c>
      <c r="R22" s="50" t="s">
        <v>40</v>
      </c>
    </row>
    <row r="23" spans="1:19" ht="16.5" customHeight="1">
      <c r="A23" s="53" t="s">
        <v>53</v>
      </c>
      <c r="B23" s="50">
        <f>'Crownwood Flow Summary'!AH16</f>
        <v>0.56400000000000028</v>
      </c>
      <c r="C23" s="50">
        <v>1.7000000000000001E-2</v>
      </c>
      <c r="D23" s="50">
        <v>1.7999999999999999E-2</v>
      </c>
      <c r="E23" s="50">
        <f>'Crownwood Flow Summary'!AJ16</f>
        <v>2.7E-2</v>
      </c>
      <c r="F23" s="52">
        <v>1.6</v>
      </c>
      <c r="G23" s="52" t="s">
        <v>38</v>
      </c>
      <c r="H23" s="52" t="s">
        <v>38</v>
      </c>
      <c r="I23" s="52">
        <v>4.0999999999999996</v>
      </c>
      <c r="J23" s="52">
        <v>8</v>
      </c>
      <c r="K23" s="52">
        <v>8</v>
      </c>
      <c r="L23" s="52">
        <v>7.4</v>
      </c>
      <c r="M23" s="52">
        <v>7.8</v>
      </c>
      <c r="N23" s="52">
        <v>0.7</v>
      </c>
      <c r="O23" s="56">
        <v>11</v>
      </c>
      <c r="P23" s="56">
        <v>11</v>
      </c>
      <c r="Q23" s="52" t="s">
        <v>43</v>
      </c>
      <c r="R23" s="50" t="s">
        <v>40</v>
      </c>
      <c r="S23" s="57"/>
    </row>
    <row r="24" spans="1:19" ht="16.5" customHeight="1" thickBot="1">
      <c r="A24" s="58" t="s">
        <v>54</v>
      </c>
      <c r="B24" s="59">
        <f>SUM(B12:B23)</f>
        <v>7.3210000000000024</v>
      </c>
      <c r="C24" s="60"/>
      <c r="D24" s="61"/>
      <c r="E24" s="61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63"/>
    </row>
    <row r="25" spans="1:19" ht="16.5" customHeight="1">
      <c r="A25" s="64" t="s">
        <v>55</v>
      </c>
      <c r="B25" s="65">
        <f>AVERAGE(B12:B23)</f>
        <v>0.61008333333333353</v>
      </c>
      <c r="C25" s="66">
        <f>IF(ISERROR(AVERAGE(C12:C23))," ",AVERAGE(C12:C23))</f>
        <v>2.1999999999999995E-2</v>
      </c>
      <c r="D25" s="66">
        <f>IF(ISERROR(AVERAGE(D12:D23))," ",AVERAGE(D12:D23))</f>
        <v>2.0916666666666667E-2</v>
      </c>
      <c r="E25" s="66">
        <f>IF(ISERROR(AVERAGE(E12:E23))," ",AVERAGE(E12:E23))</f>
        <v>3.1166666666666672E-2</v>
      </c>
      <c r="F25" s="66">
        <f>IF(ISERROR(AVERAGE(F12:F23))," ",AVERAGE(F12:F23))</f>
        <v>2.0241666666666669</v>
      </c>
      <c r="G25" s="67"/>
      <c r="H25" s="68"/>
      <c r="I25" s="66">
        <f>IF(ISERROR(AVERAGE(I12:I23))," ",AVERAGE(I12:I23))</f>
        <v>3.8833333333333333</v>
      </c>
      <c r="J25" s="66">
        <f>IF(ISERROR(AVERAGE(J12:J23))," ",AVERAGE(J12:J23))</f>
        <v>5.4444444444444446</v>
      </c>
      <c r="K25" s="66">
        <f>IF(ISERROR(AVERAGE(K12:K23))," ",AVERAGE(K12:K23))</f>
        <v>5.4444444444444446</v>
      </c>
      <c r="L25" s="68"/>
      <c r="M25" s="68"/>
      <c r="N25" s="66">
        <f>IF(ISERROR(AVERAGE(N12:N23))," ",AVERAGE(N12:N23))</f>
        <v>2.3000000000000003</v>
      </c>
      <c r="O25" s="68"/>
      <c r="P25" s="68"/>
      <c r="Q25" s="68"/>
      <c r="R25" s="68"/>
    </row>
    <row r="26" spans="1:19" ht="16.5" customHeight="1">
      <c r="A26" s="64" t="s">
        <v>56</v>
      </c>
      <c r="B26" s="69">
        <f>MIN(B12:B23)</f>
        <v>0.22399999999999998</v>
      </c>
      <c r="C26" s="70">
        <f>MIN(C12:C23)</f>
        <v>1.7000000000000001E-2</v>
      </c>
      <c r="D26" s="70">
        <f t="shared" ref="D26:R26" si="0">MIN(D12:D23)</f>
        <v>1.4999999999999999E-2</v>
      </c>
      <c r="E26" s="70">
        <f t="shared" si="0"/>
        <v>0</v>
      </c>
      <c r="F26" s="71">
        <f t="shared" si="0"/>
        <v>1.6</v>
      </c>
      <c r="G26" s="71">
        <f t="shared" si="0"/>
        <v>2</v>
      </c>
      <c r="H26" s="71">
        <f t="shared" si="0"/>
        <v>2</v>
      </c>
      <c r="I26" s="71">
        <f t="shared" si="0"/>
        <v>2</v>
      </c>
      <c r="J26" s="71">
        <f t="shared" si="0"/>
        <v>2</v>
      </c>
      <c r="K26" s="71">
        <f t="shared" si="0"/>
        <v>2</v>
      </c>
      <c r="L26" s="71">
        <f t="shared" si="0"/>
        <v>7.3</v>
      </c>
      <c r="M26" s="71">
        <f t="shared" si="0"/>
        <v>7.5</v>
      </c>
      <c r="N26" s="71">
        <f t="shared" si="0"/>
        <v>0.7</v>
      </c>
      <c r="O26" s="71">
        <f t="shared" si="0"/>
        <v>1</v>
      </c>
      <c r="P26" s="71">
        <f t="shared" si="0"/>
        <v>1</v>
      </c>
      <c r="Q26" s="71">
        <f t="shared" si="0"/>
        <v>1</v>
      </c>
      <c r="R26" s="72">
        <f t="shared" si="0"/>
        <v>1.3</v>
      </c>
    </row>
    <row r="27" spans="1:19" ht="16.5" customHeight="1" thickBot="1">
      <c r="A27" s="64" t="s">
        <v>57</v>
      </c>
      <c r="B27" s="73">
        <f>MAX(B12:B22)</f>
        <v>0.87500000000000044</v>
      </c>
      <c r="C27" s="74">
        <f>MAX(C12:C23)</f>
        <v>2.5999999999999999E-2</v>
      </c>
      <c r="D27" s="74">
        <f t="shared" ref="D27:R27" si="1">MAX(D12:D23)</f>
        <v>2.8000000000000001E-2</v>
      </c>
      <c r="E27" s="74">
        <f t="shared" si="1"/>
        <v>5.1999999999999998E-2</v>
      </c>
      <c r="F27" s="75">
        <f t="shared" si="1"/>
        <v>2.4</v>
      </c>
      <c r="G27" s="75">
        <f t="shared" si="1"/>
        <v>3.8</v>
      </c>
      <c r="H27" s="75">
        <f t="shared" si="1"/>
        <v>3.8</v>
      </c>
      <c r="I27" s="75">
        <f t="shared" si="1"/>
        <v>6</v>
      </c>
      <c r="J27" s="75">
        <f t="shared" si="1"/>
        <v>11</v>
      </c>
      <c r="K27" s="75">
        <f t="shared" si="1"/>
        <v>11</v>
      </c>
      <c r="L27" s="75">
        <f t="shared" si="1"/>
        <v>7.5</v>
      </c>
      <c r="M27" s="75">
        <f t="shared" si="1"/>
        <v>7.8</v>
      </c>
      <c r="N27" s="75">
        <f t="shared" si="1"/>
        <v>4</v>
      </c>
      <c r="O27" s="75">
        <f t="shared" si="1"/>
        <v>11</v>
      </c>
      <c r="P27" s="75">
        <f t="shared" si="1"/>
        <v>11</v>
      </c>
      <c r="Q27" s="75">
        <f t="shared" si="1"/>
        <v>2</v>
      </c>
      <c r="R27" s="76">
        <f t="shared" si="1"/>
        <v>52</v>
      </c>
    </row>
    <row r="29" spans="1:19">
      <c r="A29" s="77"/>
      <c r="B29" s="78"/>
    </row>
    <row r="31" spans="1:19" ht="15" thickBot="1"/>
    <row r="32" spans="1:19" ht="15" thickBot="1">
      <c r="A32" s="79" t="s">
        <v>58</v>
      </c>
      <c r="B32" s="80"/>
      <c r="C32" s="81"/>
      <c r="D32" s="82"/>
      <c r="E32" s="82"/>
      <c r="F32" s="82"/>
      <c r="G32" s="82"/>
      <c r="H32" s="82"/>
      <c r="I32" s="82"/>
      <c r="J32" s="82"/>
      <c r="K32" s="82"/>
      <c r="L32" s="82"/>
      <c r="M32" s="82"/>
    </row>
    <row r="34" spans="1:6">
      <c r="A34" s="83"/>
      <c r="B34" s="84"/>
      <c r="C34" s="84"/>
    </row>
    <row r="35" spans="1:6" ht="25.5">
      <c r="A35" s="85"/>
      <c r="B35" s="86" t="s">
        <v>59</v>
      </c>
      <c r="C35" s="86" t="s">
        <v>60</v>
      </c>
      <c r="D35" s="87" t="s">
        <v>61</v>
      </c>
    </row>
    <row r="36" spans="1:6">
      <c r="A36" s="88" t="s">
        <v>62</v>
      </c>
      <c r="B36" s="89"/>
      <c r="C36" s="89"/>
      <c r="D36" s="90"/>
      <c r="E36" s="91" t="s">
        <v>63</v>
      </c>
    </row>
    <row r="37" spans="1:6" ht="3.75" customHeight="1" thickBot="1">
      <c r="A37" s="92"/>
      <c r="B37" s="93"/>
      <c r="C37" s="94"/>
      <c r="D37" s="95"/>
    </row>
    <row r="38" spans="1:6" ht="15">
      <c r="A38" s="49">
        <v>43101</v>
      </c>
      <c r="B38" s="96">
        <v>2.1000000000000001E-2</v>
      </c>
      <c r="C38" s="97" t="s">
        <v>38</v>
      </c>
      <c r="D38" s="98">
        <v>2.1000000000000001E-2</v>
      </c>
      <c r="E38" s="99" t="s">
        <v>64</v>
      </c>
    </row>
    <row r="39" spans="1:6">
      <c r="A39" s="100" t="s">
        <v>41</v>
      </c>
      <c r="B39" s="101">
        <v>2.5000000000000001E-2</v>
      </c>
      <c r="C39" s="102">
        <v>4.0999999999999996</v>
      </c>
      <c r="D39" s="103">
        <v>2.3E-2</v>
      </c>
      <c r="E39">
        <v>1</v>
      </c>
      <c r="F39" s="104" t="s">
        <v>65</v>
      </c>
    </row>
    <row r="40" spans="1:6">
      <c r="A40" s="100" t="s">
        <v>42</v>
      </c>
      <c r="B40" s="101">
        <v>2.3E-2</v>
      </c>
      <c r="C40" s="102">
        <v>3.2</v>
      </c>
      <c r="D40" s="103">
        <v>2.3000000000000003E-2</v>
      </c>
      <c r="E40">
        <v>2</v>
      </c>
      <c r="F40" t="s">
        <v>66</v>
      </c>
    </row>
    <row r="41" spans="1:6">
      <c r="A41" s="100" t="s">
        <v>44</v>
      </c>
      <c r="B41" s="101">
        <v>2.5000000000000001E-2</v>
      </c>
      <c r="C41" s="102">
        <v>2.1</v>
      </c>
      <c r="D41" s="103">
        <v>2.4333333333333335E-2</v>
      </c>
    </row>
    <row r="42" spans="1:6">
      <c r="A42" s="100" t="s">
        <v>45</v>
      </c>
      <c r="B42" s="101">
        <v>2.1000000000000001E-2</v>
      </c>
      <c r="C42" s="102">
        <v>2.2000000000000002</v>
      </c>
      <c r="D42" s="103">
        <v>2.3000000000000003E-2</v>
      </c>
    </row>
    <row r="43" spans="1:6">
      <c r="A43" s="100" t="s">
        <v>46</v>
      </c>
      <c r="B43" s="101">
        <v>0.02</v>
      </c>
      <c r="C43" s="102" t="s">
        <v>38</v>
      </c>
      <c r="D43" s="103">
        <v>2.2000000000000002E-2</v>
      </c>
    </row>
    <row r="44" spans="1:6">
      <c r="A44" s="100" t="s">
        <v>47</v>
      </c>
      <c r="B44" s="101">
        <v>0.02</v>
      </c>
      <c r="C44" s="102">
        <v>2.2000000000000002</v>
      </c>
      <c r="D44" s="103">
        <v>2.0333333333333332E-2</v>
      </c>
    </row>
    <row r="45" spans="1:6">
      <c r="A45" s="100" t="s">
        <v>48</v>
      </c>
      <c r="B45" s="105">
        <v>1.9E-2</v>
      </c>
      <c r="C45" s="106">
        <v>7</v>
      </c>
      <c r="D45" s="107">
        <v>1.9666666666666666E-2</v>
      </c>
    </row>
    <row r="46" spans="1:6">
      <c r="A46" s="100" t="s">
        <v>50</v>
      </c>
      <c r="B46" s="105">
        <v>0.02</v>
      </c>
      <c r="C46" s="106" t="s">
        <v>38</v>
      </c>
      <c r="D46" s="107">
        <v>1.9666666666666666E-2</v>
      </c>
    </row>
    <row r="47" spans="1:6">
      <c r="A47" s="100" t="s">
        <v>51</v>
      </c>
      <c r="B47" s="105">
        <v>1.7000000000000001E-2</v>
      </c>
      <c r="C47" s="106" t="s">
        <v>38</v>
      </c>
      <c r="D47" s="107">
        <v>1.8666666666666668E-2</v>
      </c>
    </row>
    <row r="48" spans="1:6">
      <c r="A48" s="100" t="s">
        <v>52</v>
      </c>
      <c r="B48" s="105">
        <v>2.1000000000000001E-2</v>
      </c>
      <c r="C48" s="106">
        <v>2.8</v>
      </c>
      <c r="D48" s="107">
        <v>1.9333333333333338E-2</v>
      </c>
    </row>
    <row r="49" spans="1:4" ht="15" thickBot="1">
      <c r="A49" s="108" t="s">
        <v>53</v>
      </c>
      <c r="B49" s="109">
        <v>2.7E-2</v>
      </c>
      <c r="C49" s="110" t="s">
        <v>38</v>
      </c>
      <c r="D49" s="111">
        <v>2.1666666666666667E-2</v>
      </c>
    </row>
    <row r="50" spans="1:4">
      <c r="A50" s="49">
        <v>43466</v>
      </c>
      <c r="B50" s="96">
        <f>D12</f>
        <v>2.8000000000000001E-2</v>
      </c>
      <c r="C50" s="97" t="str">
        <f>G12</f>
        <v>&lt;2.0</v>
      </c>
      <c r="D50" s="98">
        <f>AVERAGE(B48:B50)</f>
        <v>2.5333333333333333E-2</v>
      </c>
    </row>
    <row r="51" spans="1:4">
      <c r="A51" s="100" t="s">
        <v>41</v>
      </c>
      <c r="B51" s="101">
        <f t="shared" ref="B51:B61" si="2">D13</f>
        <v>2.4E-2</v>
      </c>
      <c r="C51" s="102">
        <f t="shared" ref="C51:C60" si="3">G13</f>
        <v>3.1</v>
      </c>
      <c r="D51" s="103">
        <f t="shared" ref="D51:D61" si="4">AVERAGE(B49:B51)</f>
        <v>2.6333333333333334E-2</v>
      </c>
    </row>
    <row r="52" spans="1:4">
      <c r="A52" s="100" t="s">
        <v>42</v>
      </c>
      <c r="B52" s="101">
        <f t="shared" si="2"/>
        <v>2.3E-2</v>
      </c>
      <c r="C52" s="102">
        <f t="shared" si="3"/>
        <v>2.5</v>
      </c>
      <c r="D52" s="103">
        <f t="shared" si="4"/>
        <v>2.5000000000000005E-2</v>
      </c>
    </row>
    <row r="53" spans="1:4">
      <c r="A53" s="100" t="s">
        <v>44</v>
      </c>
      <c r="B53" s="101">
        <f t="shared" si="2"/>
        <v>2.5999999999999999E-2</v>
      </c>
      <c r="C53" s="102" t="str">
        <f t="shared" si="3"/>
        <v>&lt;2.0</v>
      </c>
      <c r="D53" s="103">
        <f t="shared" si="4"/>
        <v>2.4333333333333332E-2</v>
      </c>
    </row>
    <row r="54" spans="1:4">
      <c r="A54" s="100" t="s">
        <v>45</v>
      </c>
      <c r="B54" s="101">
        <f t="shared" si="2"/>
        <v>2.1999999999999999E-2</v>
      </c>
      <c r="C54" s="102">
        <f t="shared" si="3"/>
        <v>3.8</v>
      </c>
      <c r="D54" s="103">
        <f t="shared" si="4"/>
        <v>2.3666666666666669E-2</v>
      </c>
    </row>
    <row r="55" spans="1:4">
      <c r="A55" s="100" t="s">
        <v>46</v>
      </c>
      <c r="B55" s="101">
        <f t="shared" si="2"/>
        <v>1.4999999999999999E-2</v>
      </c>
      <c r="C55" s="102">
        <f t="shared" si="3"/>
        <v>2</v>
      </c>
      <c r="D55" s="103">
        <f t="shared" si="4"/>
        <v>2.1000000000000001E-2</v>
      </c>
    </row>
    <row r="56" spans="1:4">
      <c r="A56" s="100" t="s">
        <v>47</v>
      </c>
      <c r="B56" s="101">
        <f t="shared" si="2"/>
        <v>1.9E-2</v>
      </c>
      <c r="C56" s="102" t="str">
        <f t="shared" si="3"/>
        <v>&lt;2.0</v>
      </c>
      <c r="D56" s="103">
        <f t="shared" si="4"/>
        <v>1.8666666666666665E-2</v>
      </c>
    </row>
    <row r="57" spans="1:4">
      <c r="A57" s="100" t="s">
        <v>48</v>
      </c>
      <c r="B57" s="105">
        <f t="shared" si="2"/>
        <v>2.5000000000000001E-2</v>
      </c>
      <c r="C57" s="106" t="str">
        <f t="shared" si="3"/>
        <v>&lt;2.0</v>
      </c>
      <c r="D57" s="107">
        <f t="shared" si="4"/>
        <v>1.9666666666666669E-2</v>
      </c>
    </row>
    <row r="58" spans="1:4">
      <c r="A58" s="100" t="s">
        <v>50</v>
      </c>
      <c r="B58" s="105">
        <f t="shared" si="2"/>
        <v>1.7999999999999999E-2</v>
      </c>
      <c r="C58" s="106" t="str">
        <f t="shared" si="3"/>
        <v>&lt;2.0</v>
      </c>
      <c r="D58" s="107">
        <f t="shared" si="4"/>
        <v>2.0666666666666667E-2</v>
      </c>
    </row>
    <row r="59" spans="1:4">
      <c r="A59" s="100" t="s">
        <v>51</v>
      </c>
      <c r="B59" s="105">
        <f t="shared" si="2"/>
        <v>1.7000000000000001E-2</v>
      </c>
      <c r="C59" s="106" t="str">
        <f t="shared" si="3"/>
        <v>&lt;2.0</v>
      </c>
      <c r="D59" s="107">
        <f t="shared" si="4"/>
        <v>0.02</v>
      </c>
    </row>
    <row r="60" spans="1:4">
      <c r="A60" s="100" t="s">
        <v>52</v>
      </c>
      <c r="B60" s="105">
        <f t="shared" si="2"/>
        <v>1.6E-2</v>
      </c>
      <c r="C60" s="106" t="str">
        <f t="shared" si="3"/>
        <v>&lt;2.0</v>
      </c>
      <c r="D60" s="107">
        <f t="shared" si="4"/>
        <v>1.7000000000000001E-2</v>
      </c>
    </row>
    <row r="61" spans="1:4" ht="15" thickBot="1">
      <c r="A61" s="108" t="s">
        <v>53</v>
      </c>
      <c r="B61" s="109">
        <f t="shared" si="2"/>
        <v>1.7999999999999999E-2</v>
      </c>
      <c r="C61" s="110" t="str">
        <f>G23</f>
        <v>&lt;2.0</v>
      </c>
      <c r="D61" s="111">
        <f t="shared" si="4"/>
        <v>1.7000000000000001E-2</v>
      </c>
    </row>
  </sheetData>
  <mergeCells count="6">
    <mergeCell ref="A1:R1"/>
    <mergeCell ref="F8:H8"/>
    <mergeCell ref="I8:K8"/>
    <mergeCell ref="L8:M8"/>
    <mergeCell ref="N8:P8"/>
    <mergeCell ref="A32:C32"/>
  </mergeCells>
  <hyperlinks>
    <hyperlink ref="S3" location="Hyperlinks!A1" display="Hyperlinks!A1" xr:uid="{8093C8DE-B8DB-4D1F-8080-E16B7C90AD8B}"/>
    <hyperlink ref="A6" location="Hyperlinks!A1" display="Hyperlinks!A1" xr:uid="{84489F83-DF87-4522-A5F9-EDB5E821A88C}"/>
  </hyperlinks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EC2158-D55F-4012-A9C7-CB6A36126839}">
  <sheetPr>
    <tabColor rgb="FF92D050"/>
  </sheetPr>
  <dimension ref="A1:AN52"/>
  <sheetViews>
    <sheetView topLeftCell="A5" zoomScale="90" zoomScaleNormal="90" workbookViewId="0">
      <selection activeCell="U8" sqref="U8"/>
    </sheetView>
  </sheetViews>
  <sheetFormatPr defaultRowHeight="14.25"/>
  <cols>
    <col min="1" max="1" width="11.75" customWidth="1"/>
    <col min="2" max="2" width="7.625" customWidth="1"/>
    <col min="3" max="3" width="11.25" customWidth="1"/>
    <col min="4" max="32" width="7.625" customWidth="1"/>
    <col min="33" max="33" width="1.125" customWidth="1"/>
    <col min="34" max="34" width="7" customWidth="1"/>
    <col min="35" max="35" width="6.25" customWidth="1"/>
    <col min="36" max="36" width="6.5" customWidth="1"/>
  </cols>
  <sheetData>
    <row r="1" spans="1:40" ht="15.75">
      <c r="A1" s="112" t="s">
        <v>67</v>
      </c>
      <c r="B1" s="113"/>
      <c r="C1" s="113"/>
      <c r="D1" s="113"/>
      <c r="E1" s="113"/>
      <c r="F1" s="113"/>
      <c r="G1" s="12" t="s">
        <v>7</v>
      </c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3"/>
      <c r="W1" s="113"/>
      <c r="X1" s="113"/>
      <c r="Y1" s="113"/>
      <c r="Z1" s="113"/>
      <c r="AA1" s="113"/>
      <c r="AB1" s="113"/>
      <c r="AC1" s="113"/>
      <c r="AD1" s="113"/>
      <c r="AE1" s="113"/>
      <c r="AF1" s="113"/>
      <c r="AG1" s="17"/>
      <c r="AH1" s="17"/>
      <c r="AI1" s="17"/>
      <c r="AJ1" s="17"/>
    </row>
    <row r="2" spans="1:40">
      <c r="A2" s="114"/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3"/>
      <c r="Q2" s="113"/>
      <c r="R2" s="113"/>
      <c r="S2" s="113"/>
      <c r="T2" s="113"/>
      <c r="U2" s="113"/>
      <c r="V2" s="113"/>
      <c r="W2" s="113"/>
      <c r="X2" s="113"/>
      <c r="Y2" s="113"/>
      <c r="Z2" s="113"/>
      <c r="AA2" s="113"/>
      <c r="AB2" s="113"/>
      <c r="AC2" s="113"/>
      <c r="AD2" s="113"/>
      <c r="AE2" s="113"/>
      <c r="AF2" s="113"/>
      <c r="AG2" s="17"/>
      <c r="AH2" s="17"/>
      <c r="AI2" s="17"/>
      <c r="AJ2" s="17"/>
    </row>
    <row r="3" spans="1:40" ht="15">
      <c r="A3" s="115" t="s">
        <v>68</v>
      </c>
      <c r="B3" s="55" t="s">
        <v>69</v>
      </c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13"/>
      <c r="Q3" s="113"/>
      <c r="R3" s="113"/>
      <c r="S3" s="113"/>
      <c r="T3" s="113"/>
      <c r="U3" s="113"/>
      <c r="V3" s="113"/>
      <c r="W3" s="113"/>
      <c r="X3" s="113"/>
      <c r="Y3" s="113"/>
      <c r="Z3" s="113"/>
      <c r="AA3" s="113"/>
      <c r="AB3" s="113"/>
      <c r="AC3" s="113"/>
      <c r="AD3" s="113"/>
      <c r="AE3" s="113"/>
      <c r="AF3" s="113"/>
      <c r="AG3" s="17"/>
      <c r="AH3" s="17"/>
      <c r="AI3" s="17"/>
      <c r="AJ3" s="17"/>
    </row>
    <row r="4" spans="1:40">
      <c r="A4" s="116" t="s">
        <v>70</v>
      </c>
      <c r="B4" s="116">
        <v>1</v>
      </c>
      <c r="C4" s="116">
        <v>2</v>
      </c>
      <c r="D4" s="116">
        <v>3</v>
      </c>
      <c r="E4" s="116">
        <v>4</v>
      </c>
      <c r="F4" s="116">
        <v>5</v>
      </c>
      <c r="G4" s="116">
        <v>6</v>
      </c>
      <c r="H4" s="116">
        <v>7</v>
      </c>
      <c r="I4" s="116">
        <v>8</v>
      </c>
      <c r="J4" s="116">
        <v>9</v>
      </c>
      <c r="K4" s="116">
        <v>10</v>
      </c>
      <c r="L4" s="116">
        <v>11</v>
      </c>
      <c r="M4" s="116">
        <v>12</v>
      </c>
      <c r="N4" s="116">
        <v>13</v>
      </c>
      <c r="O4" s="116">
        <v>14</v>
      </c>
      <c r="P4" s="116">
        <v>15</v>
      </c>
      <c r="Q4" s="116">
        <v>16</v>
      </c>
      <c r="R4" s="116">
        <v>17</v>
      </c>
      <c r="S4" s="116">
        <v>18</v>
      </c>
      <c r="T4" s="116">
        <v>19</v>
      </c>
      <c r="U4" s="116">
        <v>20</v>
      </c>
      <c r="V4" s="116">
        <v>21</v>
      </c>
      <c r="W4" s="116">
        <v>22</v>
      </c>
      <c r="X4" s="116">
        <v>23</v>
      </c>
      <c r="Y4" s="116">
        <v>24</v>
      </c>
      <c r="Z4" s="116">
        <v>25</v>
      </c>
      <c r="AA4" s="116">
        <v>26</v>
      </c>
      <c r="AB4" s="116">
        <v>27</v>
      </c>
      <c r="AC4" s="116">
        <v>28</v>
      </c>
      <c r="AD4" s="116">
        <v>29</v>
      </c>
      <c r="AE4" s="116">
        <v>30</v>
      </c>
      <c r="AF4" s="116">
        <v>31</v>
      </c>
      <c r="AG4" s="117"/>
      <c r="AH4" s="118" t="s">
        <v>34</v>
      </c>
      <c r="AI4" s="118" t="s">
        <v>71</v>
      </c>
      <c r="AJ4" s="118" t="s">
        <v>25</v>
      </c>
    </row>
    <row r="5" spans="1:40" ht="23.25" customHeight="1">
      <c r="A5" s="49">
        <v>43466</v>
      </c>
      <c r="B5" s="50">
        <v>3.9E-2</v>
      </c>
      <c r="C5" s="50">
        <v>2.5999999999999999E-2</v>
      </c>
      <c r="D5" s="50">
        <v>2.9000000000000001E-2</v>
      </c>
      <c r="E5" s="50">
        <v>2.9000000000000001E-2</v>
      </c>
      <c r="F5" s="50">
        <v>2.4E-2</v>
      </c>
      <c r="G5" s="50">
        <v>2.5999999999999999E-2</v>
      </c>
      <c r="H5" s="50">
        <v>2.4E-2</v>
      </c>
      <c r="I5" s="50">
        <v>2.5999999999999999E-2</v>
      </c>
      <c r="J5" s="50">
        <v>2.5999999999999999E-2</v>
      </c>
      <c r="K5" s="50">
        <v>2.8000000000000001E-2</v>
      </c>
      <c r="L5" s="50">
        <v>3.5999999999999997E-2</v>
      </c>
      <c r="M5" s="50">
        <v>2.4E-2</v>
      </c>
      <c r="N5" s="50">
        <v>2.7E-2</v>
      </c>
      <c r="O5" s="50">
        <v>2.5999999999999999E-2</v>
      </c>
      <c r="P5" s="50">
        <v>1.6E-2</v>
      </c>
      <c r="Q5" s="50">
        <v>1.9E-2</v>
      </c>
      <c r="R5" s="50">
        <v>2.4E-2</v>
      </c>
      <c r="S5" s="50">
        <v>0.02</v>
      </c>
      <c r="T5" s="50">
        <v>2.5000000000000001E-2</v>
      </c>
      <c r="U5" s="50">
        <v>2.4E-2</v>
      </c>
      <c r="V5" s="50">
        <v>3.6999999999999998E-2</v>
      </c>
      <c r="W5" s="50">
        <v>3.2000000000000001E-2</v>
      </c>
      <c r="X5" s="50">
        <v>0.03</v>
      </c>
      <c r="Y5" s="50">
        <v>3.2000000000000001E-2</v>
      </c>
      <c r="Z5" s="50">
        <v>3.7999999999999999E-2</v>
      </c>
      <c r="AA5" s="50">
        <v>0.03</v>
      </c>
      <c r="AB5" s="50">
        <v>3.1E-2</v>
      </c>
      <c r="AC5" s="50">
        <v>3.3000000000000002E-2</v>
      </c>
      <c r="AD5" s="50">
        <v>3.7999999999999999E-2</v>
      </c>
      <c r="AE5" s="50">
        <v>2.7E-2</v>
      </c>
      <c r="AF5" s="50">
        <v>2.9000000000000001E-2</v>
      </c>
      <c r="AG5" s="119"/>
      <c r="AH5" s="120">
        <f>SUM(B5:AF5)</f>
        <v>0.87500000000000044</v>
      </c>
      <c r="AI5" s="121">
        <f t="shared" ref="AI5:AI16" si="0">IF(ISERROR(AVERAGE(B5:AF5))," ",AVERAGE(B5:AF5))</f>
        <v>2.8225806451612916E-2</v>
      </c>
      <c r="AJ5" s="122">
        <f>MAX(B5:AF5)</f>
        <v>3.9E-2</v>
      </c>
      <c r="AK5" s="57" t="s">
        <v>72</v>
      </c>
    </row>
    <row r="6" spans="1:40" ht="23.25" customHeight="1">
      <c r="A6" s="53" t="s">
        <v>41</v>
      </c>
      <c r="B6" s="50">
        <v>3.5999999999999997E-2</v>
      </c>
      <c r="C6" s="50">
        <v>2.9000000000000001E-2</v>
      </c>
      <c r="D6" s="50">
        <v>2.8000000000000001E-2</v>
      </c>
      <c r="E6" s="50">
        <v>2.7E-2</v>
      </c>
      <c r="F6" s="50">
        <v>1.6E-2</v>
      </c>
      <c r="G6" s="50">
        <v>2.5000000000000001E-2</v>
      </c>
      <c r="H6" s="50">
        <v>2.3E-2</v>
      </c>
      <c r="I6" s="50">
        <v>0.03</v>
      </c>
      <c r="J6" s="50">
        <v>2.5999999999999999E-2</v>
      </c>
      <c r="K6" s="50">
        <v>0.03</v>
      </c>
      <c r="L6" s="50">
        <v>2.9000000000000001E-2</v>
      </c>
      <c r="M6" s="50">
        <v>2.5999999999999999E-2</v>
      </c>
      <c r="N6" s="50">
        <v>2.1000000000000001E-2</v>
      </c>
      <c r="O6" s="50">
        <v>2.5000000000000001E-2</v>
      </c>
      <c r="P6" s="50">
        <v>2.1000000000000001E-2</v>
      </c>
      <c r="Q6" s="50">
        <v>2.3E-2</v>
      </c>
      <c r="R6" s="50">
        <v>2.1000000000000001E-2</v>
      </c>
      <c r="S6" s="50">
        <v>2.5999999999999999E-2</v>
      </c>
      <c r="T6" s="50">
        <v>2.1999999999999999E-2</v>
      </c>
      <c r="U6" s="50">
        <v>1.2999999999999999E-2</v>
      </c>
      <c r="V6" s="50">
        <v>2.9000000000000001E-2</v>
      </c>
      <c r="W6" s="50">
        <v>2.3E-2</v>
      </c>
      <c r="X6" s="50">
        <v>2.1999999999999999E-2</v>
      </c>
      <c r="Y6" s="50">
        <v>2.3E-2</v>
      </c>
      <c r="Z6" s="50">
        <v>2.4E-2</v>
      </c>
      <c r="AA6" s="50">
        <v>2.1999999999999999E-2</v>
      </c>
      <c r="AB6" s="50">
        <v>2.1999999999999999E-2</v>
      </c>
      <c r="AC6" s="50">
        <v>1.2999999999999999E-2</v>
      </c>
      <c r="AD6" s="123"/>
      <c r="AE6" s="123"/>
      <c r="AF6" s="123"/>
      <c r="AG6" s="119"/>
      <c r="AH6" s="120">
        <f t="shared" ref="AH6:AH16" si="1">SUM(B6:AF6)</f>
        <v>0.67500000000000038</v>
      </c>
      <c r="AI6" s="121">
        <f t="shared" si="0"/>
        <v>2.4107142857142872E-2</v>
      </c>
      <c r="AJ6" s="122">
        <f t="shared" ref="AJ6:AJ16" si="2">MAX(B6:AF6)</f>
        <v>3.5999999999999997E-2</v>
      </c>
      <c r="AK6" s="124"/>
      <c r="AL6" s="125"/>
      <c r="AM6" s="125"/>
      <c r="AN6" s="125"/>
    </row>
    <row r="7" spans="1:40" ht="23.25" customHeight="1">
      <c r="A7" s="53" t="s">
        <v>42</v>
      </c>
      <c r="B7" s="50">
        <v>1.0999999999999999E-2</v>
      </c>
      <c r="C7" s="50">
        <v>3.3000000000000002E-2</v>
      </c>
      <c r="D7" s="50">
        <v>3.3000000000000002E-2</v>
      </c>
      <c r="E7" s="50">
        <v>2.4E-2</v>
      </c>
      <c r="F7" s="50">
        <v>1.2E-2</v>
      </c>
      <c r="G7" s="50">
        <v>2.1999999999999999E-2</v>
      </c>
      <c r="H7" s="50">
        <v>2.1000000000000001E-2</v>
      </c>
      <c r="I7" s="50">
        <v>2.4E-2</v>
      </c>
      <c r="J7" s="50">
        <v>2.5000000000000001E-2</v>
      </c>
      <c r="K7" s="50">
        <v>2.4E-2</v>
      </c>
      <c r="L7" s="50">
        <v>2.9000000000000001E-2</v>
      </c>
      <c r="M7" s="50">
        <v>0.02</v>
      </c>
      <c r="N7" s="50">
        <v>1.9E-2</v>
      </c>
      <c r="O7" s="50">
        <v>2.3E-2</v>
      </c>
      <c r="P7" s="50">
        <v>2.1999999999999999E-2</v>
      </c>
      <c r="Q7" s="50">
        <v>0.02</v>
      </c>
      <c r="R7" s="50">
        <v>1.9E-2</v>
      </c>
      <c r="S7" s="50">
        <v>2.8000000000000001E-2</v>
      </c>
      <c r="T7" s="50">
        <v>1.2E-2</v>
      </c>
      <c r="U7" s="50">
        <v>0.03</v>
      </c>
      <c r="V7" s="50">
        <v>2.4E-2</v>
      </c>
      <c r="W7" s="50">
        <v>3.5000000000000003E-2</v>
      </c>
      <c r="X7" s="50">
        <v>0.02</v>
      </c>
      <c r="Y7" s="50">
        <v>2.1999999999999999E-2</v>
      </c>
      <c r="Z7" s="50">
        <v>2.1999999999999999E-2</v>
      </c>
      <c r="AA7" s="50">
        <v>0.03</v>
      </c>
      <c r="AB7" s="50">
        <v>1.7999999999999999E-2</v>
      </c>
      <c r="AC7" s="50">
        <v>2.1999999999999999E-2</v>
      </c>
      <c r="AD7" s="50">
        <v>2.7E-2</v>
      </c>
      <c r="AE7" s="50">
        <v>1.2E-2</v>
      </c>
      <c r="AF7" s="50">
        <v>2.7E-2</v>
      </c>
      <c r="AG7" s="119"/>
      <c r="AH7" s="120">
        <f t="shared" si="1"/>
        <v>0.71000000000000041</v>
      </c>
      <c r="AI7" s="121">
        <f t="shared" si="0"/>
        <v>2.2903225806451627E-2</v>
      </c>
      <c r="AJ7" s="122">
        <f t="shared" si="2"/>
        <v>3.5000000000000003E-2</v>
      </c>
      <c r="AK7" s="126"/>
    </row>
    <row r="8" spans="1:40" ht="23.25" customHeight="1">
      <c r="A8" s="53" t="s">
        <v>44</v>
      </c>
      <c r="B8" s="50">
        <v>2.8000000000000001E-2</v>
      </c>
      <c r="C8" s="50">
        <v>2.1000000000000001E-2</v>
      </c>
      <c r="D8" s="50">
        <v>0.02</v>
      </c>
      <c r="E8" s="50">
        <v>0.03</v>
      </c>
      <c r="F8" s="50">
        <v>2.3E-2</v>
      </c>
      <c r="G8" s="50">
        <v>2.3E-2</v>
      </c>
      <c r="H8" s="50">
        <v>2.3E-2</v>
      </c>
      <c r="I8" s="50">
        <v>2.5999999999999999E-2</v>
      </c>
      <c r="J8" s="50">
        <v>1.9E-2</v>
      </c>
      <c r="K8" s="50">
        <v>2.3E-2</v>
      </c>
      <c r="L8" s="50">
        <v>1.7000000000000001E-2</v>
      </c>
      <c r="M8" s="50">
        <v>2.5000000000000001E-2</v>
      </c>
      <c r="N8" s="50">
        <v>0.02</v>
      </c>
      <c r="O8" s="50">
        <v>0.02</v>
      </c>
      <c r="P8" s="50">
        <v>2.1999999999999999E-2</v>
      </c>
      <c r="Q8" s="50">
        <v>0.01</v>
      </c>
      <c r="R8" s="50">
        <v>2.9000000000000001E-2</v>
      </c>
      <c r="S8" s="50">
        <v>3.5000000000000003E-2</v>
      </c>
      <c r="T8" s="50">
        <v>3.6999999999999998E-2</v>
      </c>
      <c r="U8" s="50">
        <v>3.6999999999999998E-2</v>
      </c>
      <c r="V8" s="50">
        <v>3.6999999999999998E-2</v>
      </c>
      <c r="W8" s="50">
        <v>3.6999999999999998E-2</v>
      </c>
      <c r="X8" s="50">
        <v>2.7E-2</v>
      </c>
      <c r="Y8" s="50">
        <v>2.1000000000000001E-2</v>
      </c>
      <c r="Z8" s="50">
        <v>3.1E-2</v>
      </c>
      <c r="AA8" s="50">
        <v>2.9000000000000001E-2</v>
      </c>
      <c r="AB8" s="50">
        <v>2.1000000000000001E-2</v>
      </c>
      <c r="AC8" s="50">
        <v>3.6999999999999998E-2</v>
      </c>
      <c r="AD8" s="50">
        <v>3.5999999999999997E-2</v>
      </c>
      <c r="AE8" s="50">
        <v>2.1000000000000001E-2</v>
      </c>
      <c r="AF8" s="127"/>
      <c r="AG8" s="119"/>
      <c r="AH8" s="120">
        <f t="shared" si="1"/>
        <v>0.78500000000000025</v>
      </c>
      <c r="AI8" s="121">
        <f t="shared" si="0"/>
        <v>2.6166666666666675E-2</v>
      </c>
      <c r="AJ8" s="122">
        <f t="shared" si="2"/>
        <v>3.6999999999999998E-2</v>
      </c>
    </row>
    <row r="9" spans="1:40" ht="23.25" customHeight="1">
      <c r="A9" s="53" t="s">
        <v>45</v>
      </c>
      <c r="B9" s="50">
        <v>3.4000000000000002E-2</v>
      </c>
      <c r="C9" s="50">
        <v>2.8000000000000001E-2</v>
      </c>
      <c r="D9" s="50">
        <v>3.7999999999999999E-2</v>
      </c>
      <c r="E9" s="50">
        <v>2.8000000000000001E-2</v>
      </c>
      <c r="F9" s="50">
        <v>0.03</v>
      </c>
      <c r="G9" s="50">
        <v>2.8000000000000001E-2</v>
      </c>
      <c r="H9" s="50">
        <v>1.4E-2</v>
      </c>
      <c r="I9" s="50">
        <v>2.7E-2</v>
      </c>
      <c r="J9" s="50">
        <v>2.8000000000000001E-2</v>
      </c>
      <c r="K9" s="50">
        <v>3.5999999999999997E-2</v>
      </c>
      <c r="L9" s="50">
        <v>2.9000000000000001E-2</v>
      </c>
      <c r="M9" s="50">
        <v>2.9000000000000001E-2</v>
      </c>
      <c r="N9" s="50">
        <v>3.2000000000000001E-2</v>
      </c>
      <c r="O9" s="50">
        <v>3.5000000000000003E-2</v>
      </c>
      <c r="P9" s="50">
        <v>2.5000000000000001E-2</v>
      </c>
      <c r="Q9" s="50">
        <v>1.4E-2</v>
      </c>
      <c r="R9" s="50">
        <v>1.6E-2</v>
      </c>
      <c r="S9" s="50">
        <v>1.6E-2</v>
      </c>
      <c r="T9" s="50">
        <v>1.4999999999999999E-2</v>
      </c>
      <c r="U9" s="50">
        <v>1.6E-2</v>
      </c>
      <c r="V9" s="50">
        <v>0.01</v>
      </c>
      <c r="W9" s="50">
        <v>2.1000000000000001E-2</v>
      </c>
      <c r="X9" s="50">
        <v>1.7000000000000001E-2</v>
      </c>
      <c r="Y9" s="50">
        <v>2.1000000000000001E-2</v>
      </c>
      <c r="Z9" s="50">
        <v>1.6E-2</v>
      </c>
      <c r="AA9" s="50">
        <v>1.4999999999999999E-2</v>
      </c>
      <c r="AB9" s="50">
        <v>1.7999999999999999E-2</v>
      </c>
      <c r="AC9" s="50">
        <v>1.4999999999999999E-2</v>
      </c>
      <c r="AD9" s="50">
        <v>1.4E-2</v>
      </c>
      <c r="AE9" s="50">
        <v>0.01</v>
      </c>
      <c r="AF9" s="50">
        <v>2.1000000000000001E-2</v>
      </c>
      <c r="AG9" s="119"/>
      <c r="AH9" s="120">
        <f t="shared" si="1"/>
        <v>0.69600000000000029</v>
      </c>
      <c r="AI9" s="121">
        <f t="shared" si="0"/>
        <v>2.2451612903225816E-2</v>
      </c>
      <c r="AJ9" s="122">
        <f t="shared" si="2"/>
        <v>3.7999999999999999E-2</v>
      </c>
    </row>
    <row r="10" spans="1:40" ht="23.25" customHeight="1">
      <c r="A10" s="53" t="s">
        <v>46</v>
      </c>
      <c r="B10" s="50">
        <v>1.6E-2</v>
      </c>
      <c r="C10" s="50">
        <v>1.4999999999999999E-2</v>
      </c>
      <c r="D10" s="50">
        <v>0.01</v>
      </c>
      <c r="E10" s="50">
        <v>1.4999999999999999E-2</v>
      </c>
      <c r="F10" s="50">
        <v>2.5999999999999999E-2</v>
      </c>
      <c r="G10" s="50">
        <v>8.0000000000000002E-3</v>
      </c>
      <c r="H10" s="50">
        <v>1.6E-2</v>
      </c>
      <c r="I10" s="50">
        <v>1.7999999999999999E-2</v>
      </c>
      <c r="J10" s="50">
        <v>1.7999999999999999E-2</v>
      </c>
      <c r="K10" s="50">
        <v>2.4E-2</v>
      </c>
      <c r="L10" s="50">
        <v>1.4E-2</v>
      </c>
      <c r="M10" s="50">
        <v>1.6E-2</v>
      </c>
      <c r="N10" s="50">
        <v>1.2999999999999999E-2</v>
      </c>
      <c r="O10" s="50">
        <v>8.0000000000000002E-3</v>
      </c>
      <c r="P10" s="50">
        <v>0.01</v>
      </c>
      <c r="Q10" s="50">
        <v>0.01</v>
      </c>
      <c r="R10" s="50">
        <v>8.0000000000000002E-3</v>
      </c>
      <c r="S10" s="50" t="s">
        <v>73</v>
      </c>
      <c r="T10" s="50">
        <v>1.4999999999999999E-2</v>
      </c>
      <c r="U10" s="50">
        <v>0.01</v>
      </c>
      <c r="V10" s="50">
        <v>2.5000000000000001E-2</v>
      </c>
      <c r="W10" s="50">
        <v>2.3E-2</v>
      </c>
      <c r="X10" s="50">
        <v>1.4999999999999999E-2</v>
      </c>
      <c r="Y10" s="50">
        <v>1.2999999999999999E-2</v>
      </c>
      <c r="Z10" s="50">
        <v>8.9999999999999993E-3</v>
      </c>
      <c r="AA10" s="50">
        <v>2.3E-2</v>
      </c>
      <c r="AB10" s="50">
        <v>1.0999999999999999E-2</v>
      </c>
      <c r="AC10" s="50">
        <v>0.02</v>
      </c>
      <c r="AD10" s="50">
        <v>6.0000000000000001E-3</v>
      </c>
      <c r="AE10" s="50">
        <v>5.0000000000000001E-3</v>
      </c>
      <c r="AF10" s="123"/>
      <c r="AG10" s="119"/>
      <c r="AH10" s="120">
        <f t="shared" si="1"/>
        <v>0.42000000000000021</v>
      </c>
      <c r="AI10" s="121">
        <f t="shared" si="0"/>
        <v>1.4482758620689663E-2</v>
      </c>
      <c r="AJ10" s="122">
        <f t="shared" si="2"/>
        <v>2.5999999999999999E-2</v>
      </c>
    </row>
    <row r="11" spans="1:40" ht="23.25" customHeight="1">
      <c r="A11" s="53" t="s">
        <v>47</v>
      </c>
      <c r="B11" s="50">
        <v>5.0000000000000001E-3</v>
      </c>
      <c r="C11" s="50">
        <v>1.4999999999999999E-2</v>
      </c>
      <c r="D11" s="50">
        <v>1.9E-2</v>
      </c>
      <c r="E11" s="50">
        <v>1.9E-2</v>
      </c>
      <c r="F11" s="50">
        <v>1.4E-2</v>
      </c>
      <c r="G11" s="50">
        <v>1.7999999999999999E-2</v>
      </c>
      <c r="H11" s="50">
        <v>1.4999999999999999E-2</v>
      </c>
      <c r="I11" s="50">
        <v>1.4E-2</v>
      </c>
      <c r="J11" s="50">
        <v>1.4999999999999999E-2</v>
      </c>
      <c r="K11" s="50">
        <v>1.7999999999999999E-2</v>
      </c>
      <c r="L11" s="50">
        <v>0.01</v>
      </c>
      <c r="M11" s="50">
        <v>2.4E-2</v>
      </c>
      <c r="N11" s="50">
        <v>1.7999999999999999E-2</v>
      </c>
      <c r="O11" s="50">
        <v>1.7999999999999999E-2</v>
      </c>
      <c r="P11" s="50">
        <v>1.7999999999999999E-2</v>
      </c>
      <c r="Q11" s="50">
        <v>1.2999999999999999E-2</v>
      </c>
      <c r="R11" s="50">
        <v>1.7000000000000001E-2</v>
      </c>
      <c r="S11" s="50">
        <v>1.9E-2</v>
      </c>
      <c r="T11" s="50">
        <v>1.7999999999999999E-2</v>
      </c>
      <c r="U11" s="50">
        <v>1.7999999999999999E-2</v>
      </c>
      <c r="V11" s="50">
        <v>1.7999999999999999E-2</v>
      </c>
      <c r="W11" s="50">
        <v>0.01</v>
      </c>
      <c r="X11" s="50">
        <v>2.3E-2</v>
      </c>
      <c r="Y11" s="50">
        <v>1.7999999999999999E-2</v>
      </c>
      <c r="Z11" s="50">
        <v>2.7E-2</v>
      </c>
      <c r="AA11" s="50">
        <v>3.5999999999999997E-2</v>
      </c>
      <c r="AB11" s="50">
        <v>3.2000000000000001E-2</v>
      </c>
      <c r="AC11" s="50">
        <v>0.03</v>
      </c>
      <c r="AD11" s="50">
        <v>0.03</v>
      </c>
      <c r="AE11" s="50">
        <v>1.7999999999999999E-2</v>
      </c>
      <c r="AF11" s="50">
        <v>2.1000000000000001E-2</v>
      </c>
      <c r="AG11" s="119"/>
      <c r="AH11" s="120">
        <f t="shared" si="1"/>
        <v>0.58800000000000019</v>
      </c>
      <c r="AI11" s="121">
        <f t="shared" si="0"/>
        <v>1.8967741935483878E-2</v>
      </c>
      <c r="AJ11" s="122">
        <f t="shared" si="2"/>
        <v>3.5999999999999997E-2</v>
      </c>
    </row>
    <row r="12" spans="1:40" ht="23.25" customHeight="1">
      <c r="A12" s="53" t="s">
        <v>48</v>
      </c>
      <c r="B12" s="50">
        <v>1.9E-2</v>
      </c>
      <c r="C12" s="50">
        <v>2.4E-2</v>
      </c>
      <c r="D12" s="50">
        <v>1.6E-2</v>
      </c>
      <c r="E12" s="50">
        <v>1.7999999999999999E-2</v>
      </c>
      <c r="F12" s="50">
        <v>1.7999999999999999E-2</v>
      </c>
      <c r="G12" s="50">
        <v>8.9999999999999993E-3</v>
      </c>
      <c r="H12" s="50">
        <v>0.02</v>
      </c>
      <c r="I12" s="50">
        <v>1.9E-2</v>
      </c>
      <c r="J12" s="50">
        <v>2.3E-2</v>
      </c>
      <c r="K12" s="50">
        <v>1.6E-2</v>
      </c>
      <c r="L12" s="50">
        <v>1.7000000000000001E-2</v>
      </c>
      <c r="M12" s="50">
        <v>1.4E-2</v>
      </c>
      <c r="N12" s="50">
        <v>1.2999999999999999E-2</v>
      </c>
      <c r="O12" s="50">
        <v>1.9E-2</v>
      </c>
      <c r="P12" s="50">
        <v>2.1999999999999999E-2</v>
      </c>
      <c r="Q12" s="50">
        <v>1.6E-2</v>
      </c>
      <c r="R12" s="50">
        <v>5.0999999999999997E-2</v>
      </c>
      <c r="S12" s="50">
        <v>5.1999999999999998E-2</v>
      </c>
      <c r="T12" s="50">
        <v>4.3999999999999997E-2</v>
      </c>
      <c r="U12" s="50">
        <v>3.5000000000000003E-2</v>
      </c>
      <c r="V12" s="50">
        <v>0.03</v>
      </c>
      <c r="W12" s="50">
        <v>3.5999999999999997E-2</v>
      </c>
      <c r="X12" s="50">
        <v>3.5999999999999997E-2</v>
      </c>
      <c r="Y12" s="50">
        <v>3.4000000000000002E-2</v>
      </c>
      <c r="Z12" s="50">
        <v>3.4000000000000002E-2</v>
      </c>
      <c r="AA12" s="50">
        <v>2.5000000000000001E-2</v>
      </c>
      <c r="AB12" s="50">
        <v>2.4E-2</v>
      </c>
      <c r="AC12" s="50">
        <v>0.02</v>
      </c>
      <c r="AD12" s="50">
        <v>2.1999999999999999E-2</v>
      </c>
      <c r="AE12" s="50">
        <v>1.9E-2</v>
      </c>
      <c r="AF12" s="50">
        <v>1.7000000000000001E-2</v>
      </c>
      <c r="AG12" s="119"/>
      <c r="AH12" s="120">
        <f t="shared" si="1"/>
        <v>0.76200000000000023</v>
      </c>
      <c r="AI12" s="121">
        <f t="shared" si="0"/>
        <v>2.458064516129033E-2</v>
      </c>
      <c r="AJ12" s="122">
        <f t="shared" si="2"/>
        <v>5.1999999999999998E-2</v>
      </c>
      <c r="AK12" s="57"/>
    </row>
    <row r="13" spans="1:40" ht="23.25" customHeight="1">
      <c r="A13" s="53" t="s">
        <v>50</v>
      </c>
      <c r="B13" s="50">
        <v>2.5999999999999999E-2</v>
      </c>
      <c r="C13" s="50">
        <v>2.5000000000000001E-2</v>
      </c>
      <c r="D13" s="50">
        <v>1.4E-2</v>
      </c>
      <c r="E13" s="50">
        <v>2.5000000000000001E-2</v>
      </c>
      <c r="F13" s="50">
        <v>1.9E-2</v>
      </c>
      <c r="G13" s="50">
        <v>2.5999999999999999E-2</v>
      </c>
      <c r="H13" s="50">
        <v>1.7999999999999999E-2</v>
      </c>
      <c r="I13" s="50">
        <v>1.9E-2</v>
      </c>
      <c r="J13" s="50">
        <v>1.7999999999999999E-2</v>
      </c>
      <c r="K13" s="50">
        <v>0.01</v>
      </c>
      <c r="L13" s="50">
        <v>1.7000000000000001E-2</v>
      </c>
      <c r="M13" s="50">
        <v>2.1999999999999999E-2</v>
      </c>
      <c r="N13" s="50">
        <v>1.6E-2</v>
      </c>
      <c r="O13" s="50">
        <v>1.7999999999999999E-2</v>
      </c>
      <c r="P13" s="50">
        <v>1.7000000000000001E-2</v>
      </c>
      <c r="Q13" s="50">
        <v>1.4999999999999999E-2</v>
      </c>
      <c r="R13" s="50">
        <v>1.7000000000000001E-2</v>
      </c>
      <c r="S13" s="50">
        <v>1.7000000000000001E-2</v>
      </c>
      <c r="T13" s="50">
        <v>0.01</v>
      </c>
      <c r="U13" s="50">
        <v>2.4E-2</v>
      </c>
      <c r="V13" s="50">
        <v>1.7000000000000001E-2</v>
      </c>
      <c r="W13" s="50">
        <v>1.6E-2</v>
      </c>
      <c r="X13" s="50">
        <v>1.6E-2</v>
      </c>
      <c r="Y13" s="50">
        <v>1.4E-2</v>
      </c>
      <c r="Z13" s="50">
        <v>1.0999999999999999E-2</v>
      </c>
      <c r="AA13" s="50">
        <v>1.4E-2</v>
      </c>
      <c r="AB13" s="50">
        <v>1.7000000000000001E-2</v>
      </c>
      <c r="AC13" s="50">
        <v>1.6E-2</v>
      </c>
      <c r="AD13" s="50">
        <v>1.6E-2</v>
      </c>
      <c r="AE13" s="50">
        <v>1.7999999999999999E-2</v>
      </c>
      <c r="AF13" s="123"/>
      <c r="AG13" s="119"/>
      <c r="AH13" s="120">
        <f t="shared" si="1"/>
        <v>0.52800000000000014</v>
      </c>
      <c r="AI13" s="121">
        <f t="shared" si="0"/>
        <v>1.7600000000000005E-2</v>
      </c>
      <c r="AJ13" s="122">
        <f t="shared" si="2"/>
        <v>2.5999999999999999E-2</v>
      </c>
    </row>
    <row r="14" spans="1:40" ht="23.25" customHeight="1">
      <c r="A14" s="53" t="s">
        <v>51</v>
      </c>
      <c r="B14" s="50">
        <v>1.6E-2</v>
      </c>
      <c r="C14" s="50">
        <v>0.01</v>
      </c>
      <c r="D14" s="50">
        <v>0.02</v>
      </c>
      <c r="E14" s="50">
        <v>2.3E-2</v>
      </c>
      <c r="F14" s="50">
        <v>0</v>
      </c>
      <c r="G14" s="50">
        <v>0</v>
      </c>
      <c r="H14" s="50">
        <v>1.7999999999999999E-2</v>
      </c>
      <c r="I14" s="50">
        <v>0</v>
      </c>
      <c r="J14" s="50">
        <v>0</v>
      </c>
      <c r="K14" s="50">
        <v>1.7999999999999999E-2</v>
      </c>
      <c r="L14" s="50">
        <v>0</v>
      </c>
      <c r="M14" s="50">
        <v>0</v>
      </c>
      <c r="N14" s="50">
        <v>1.7000000000000001E-2</v>
      </c>
      <c r="O14" s="50">
        <v>0</v>
      </c>
      <c r="P14" s="50">
        <v>0</v>
      </c>
      <c r="Q14" s="50">
        <v>1.2999999999999999E-2</v>
      </c>
      <c r="R14" s="50">
        <v>0</v>
      </c>
      <c r="S14" s="50">
        <v>0</v>
      </c>
      <c r="T14" s="50">
        <v>0.02</v>
      </c>
      <c r="U14" s="50">
        <v>0</v>
      </c>
      <c r="V14" s="50">
        <v>0</v>
      </c>
      <c r="W14" s="50">
        <v>1.6E-2</v>
      </c>
      <c r="X14" s="50">
        <v>0</v>
      </c>
      <c r="Y14" s="50">
        <v>0</v>
      </c>
      <c r="Z14" s="50">
        <v>2.4E-2</v>
      </c>
      <c r="AA14" s="50">
        <v>0</v>
      </c>
      <c r="AB14" s="50">
        <v>0</v>
      </c>
      <c r="AC14" s="50">
        <v>1.2999999999999999E-2</v>
      </c>
      <c r="AD14" s="50">
        <v>0</v>
      </c>
      <c r="AE14" s="50">
        <v>0</v>
      </c>
      <c r="AF14" s="50">
        <v>1.6E-2</v>
      </c>
      <c r="AG14" s="119">
        <v>0</v>
      </c>
      <c r="AH14" s="120">
        <f t="shared" si="1"/>
        <v>0.22399999999999998</v>
      </c>
      <c r="AI14" s="121">
        <v>1.7000000000000001E-2</v>
      </c>
      <c r="AJ14" s="122">
        <v>0</v>
      </c>
    </row>
    <row r="15" spans="1:40" ht="23.25" customHeight="1">
      <c r="A15" s="53" t="s">
        <v>52</v>
      </c>
      <c r="B15" s="50">
        <v>1.7999999999999999E-2</v>
      </c>
      <c r="C15" s="50">
        <v>8.9999999999999993E-3</v>
      </c>
      <c r="D15" s="50">
        <v>8.9999999999999993E-3</v>
      </c>
      <c r="E15" s="50">
        <v>1.7999999999999999E-2</v>
      </c>
      <c r="F15" s="50">
        <v>0.01</v>
      </c>
      <c r="G15" s="50">
        <v>1.6E-2</v>
      </c>
      <c r="H15" s="50">
        <v>1.6E-2</v>
      </c>
      <c r="I15" s="50">
        <v>1.9E-2</v>
      </c>
      <c r="J15" s="50">
        <v>1.7999999999999999E-2</v>
      </c>
      <c r="K15" s="50">
        <v>1.7999999999999999E-2</v>
      </c>
      <c r="L15" s="50">
        <v>1.7999999999999999E-2</v>
      </c>
      <c r="M15" s="50">
        <v>1.4E-2</v>
      </c>
      <c r="N15" s="50">
        <v>0.01</v>
      </c>
      <c r="O15" s="50">
        <v>1.4E-2</v>
      </c>
      <c r="P15" s="50">
        <v>2.1999999999999999E-2</v>
      </c>
      <c r="Q15" s="50">
        <v>0.02</v>
      </c>
      <c r="R15" s="50">
        <v>1.9E-2</v>
      </c>
      <c r="S15" s="50">
        <v>1.9E-2</v>
      </c>
      <c r="T15" s="50">
        <v>1.7999999999999999E-2</v>
      </c>
      <c r="U15" s="50">
        <v>1.7000000000000001E-2</v>
      </c>
      <c r="V15" s="50">
        <v>1.4999999999999999E-2</v>
      </c>
      <c r="W15" s="50">
        <v>1.6E-2</v>
      </c>
      <c r="X15" s="50">
        <v>2.1999999999999999E-2</v>
      </c>
      <c r="Y15" s="50">
        <v>1.9E-2</v>
      </c>
      <c r="Z15" s="50">
        <v>1.9E-2</v>
      </c>
      <c r="AA15" s="50">
        <v>1.2E-2</v>
      </c>
      <c r="AB15" s="50">
        <v>0.02</v>
      </c>
      <c r="AC15" s="50">
        <v>2.1000000000000001E-2</v>
      </c>
      <c r="AD15" s="50">
        <v>1.7999999999999999E-2</v>
      </c>
      <c r="AE15" s="50">
        <v>0.01</v>
      </c>
      <c r="AF15" s="123"/>
      <c r="AG15" s="119"/>
      <c r="AH15" s="120">
        <f>SUM(B15:AF15)</f>
        <v>0.49400000000000016</v>
      </c>
      <c r="AI15" s="121">
        <f t="shared" si="0"/>
        <v>1.6466666666666671E-2</v>
      </c>
      <c r="AJ15" s="122">
        <f t="shared" si="2"/>
        <v>2.1999999999999999E-2</v>
      </c>
    </row>
    <row r="16" spans="1:40" ht="23.25" customHeight="1">
      <c r="A16" s="53" t="s">
        <v>53</v>
      </c>
      <c r="B16" s="50">
        <v>1.7999999999999999E-2</v>
      </c>
      <c r="C16" s="50">
        <v>1.7999999999999999E-2</v>
      </c>
      <c r="D16" s="50">
        <v>2.7E-2</v>
      </c>
      <c r="E16" s="50">
        <v>1.4E-2</v>
      </c>
      <c r="F16" s="50">
        <v>1.2E-2</v>
      </c>
      <c r="G16" s="50">
        <v>0.02</v>
      </c>
      <c r="H16" s="50">
        <v>2.3E-2</v>
      </c>
      <c r="I16" s="50">
        <v>1.7000000000000001E-2</v>
      </c>
      <c r="J16" s="50">
        <v>1.6E-2</v>
      </c>
      <c r="K16" s="50">
        <v>1.6E-2</v>
      </c>
      <c r="L16" s="50">
        <v>1.0999999999999999E-2</v>
      </c>
      <c r="M16" s="50">
        <v>1.9E-2</v>
      </c>
      <c r="N16" s="50">
        <v>0.01</v>
      </c>
      <c r="O16" s="50">
        <v>1.9E-2</v>
      </c>
      <c r="P16" s="50">
        <v>1.9E-2</v>
      </c>
      <c r="Q16" s="50">
        <v>1.7999999999999999E-2</v>
      </c>
      <c r="R16" s="50">
        <v>1.7999999999999999E-2</v>
      </c>
      <c r="S16" s="50">
        <v>1.7999999999999999E-2</v>
      </c>
      <c r="T16" s="50">
        <v>1.7999999999999999E-2</v>
      </c>
      <c r="U16" s="50">
        <v>4.0000000000000001E-3</v>
      </c>
      <c r="V16" s="50">
        <v>1.9E-2</v>
      </c>
      <c r="W16" s="50">
        <v>2.5999999999999999E-2</v>
      </c>
      <c r="X16" s="50">
        <v>2.4E-2</v>
      </c>
      <c r="Y16" s="50">
        <v>1.6E-2</v>
      </c>
      <c r="Z16" s="50">
        <v>1.9E-2</v>
      </c>
      <c r="AA16" s="50">
        <v>2.1999999999999999E-2</v>
      </c>
      <c r="AB16" s="50">
        <v>0.02</v>
      </c>
      <c r="AC16" s="50">
        <v>1.9E-2</v>
      </c>
      <c r="AD16" s="50">
        <v>2.1999999999999999E-2</v>
      </c>
      <c r="AE16" s="50">
        <v>2.3E-2</v>
      </c>
      <c r="AF16" s="50">
        <v>1.9E-2</v>
      </c>
      <c r="AG16" s="119"/>
      <c r="AH16" s="120">
        <f t="shared" si="1"/>
        <v>0.56400000000000028</v>
      </c>
      <c r="AI16" s="121">
        <f t="shared" si="0"/>
        <v>1.8193548387096782E-2</v>
      </c>
      <c r="AJ16" s="122">
        <f t="shared" si="2"/>
        <v>2.7E-2</v>
      </c>
    </row>
    <row r="20" spans="1:5">
      <c r="B20" s="128" t="s">
        <v>68</v>
      </c>
      <c r="E20" s="129"/>
    </row>
    <row r="21" spans="1:5" ht="15" thickBot="1">
      <c r="A21" s="128">
        <v>1</v>
      </c>
      <c r="B21" s="130">
        <v>1.7999999999999999E-2</v>
      </c>
    </row>
    <row r="22" spans="1:5" ht="15" thickBot="1">
      <c r="A22" s="128">
        <v>2</v>
      </c>
      <c r="B22" s="130">
        <v>1.7999999999999999E-2</v>
      </c>
    </row>
    <row r="23" spans="1:5" ht="15" thickBot="1">
      <c r="A23" s="128">
        <v>3</v>
      </c>
      <c r="B23" s="130">
        <v>2.7E-2</v>
      </c>
    </row>
    <row r="24" spans="1:5" ht="15" thickBot="1">
      <c r="A24" s="128">
        <v>4</v>
      </c>
      <c r="B24" s="130">
        <v>1.4E-2</v>
      </c>
    </row>
    <row r="25" spans="1:5" ht="15" thickBot="1">
      <c r="A25" s="128">
        <v>5</v>
      </c>
      <c r="B25" s="130">
        <v>1.2E-2</v>
      </c>
    </row>
    <row r="26" spans="1:5" ht="15" thickBot="1">
      <c r="A26" s="128">
        <v>6</v>
      </c>
      <c r="B26" s="130">
        <v>0.02</v>
      </c>
    </row>
    <row r="27" spans="1:5" ht="15" thickBot="1">
      <c r="A27" s="128">
        <v>7</v>
      </c>
      <c r="B27" s="130">
        <v>2.3E-2</v>
      </c>
    </row>
    <row r="28" spans="1:5" ht="15" thickBot="1">
      <c r="A28" s="128">
        <v>8</v>
      </c>
      <c r="B28" s="130">
        <v>1.7000000000000001E-2</v>
      </c>
    </row>
    <row r="29" spans="1:5" ht="15" thickBot="1">
      <c r="A29" s="128">
        <v>9</v>
      </c>
      <c r="B29" s="130">
        <v>1.6E-2</v>
      </c>
    </row>
    <row r="30" spans="1:5" ht="15" thickBot="1">
      <c r="A30" s="128">
        <v>10</v>
      </c>
      <c r="B30" s="130">
        <v>1.6E-2</v>
      </c>
    </row>
    <row r="31" spans="1:5" ht="15" thickBot="1">
      <c r="A31" s="128">
        <v>11</v>
      </c>
      <c r="B31" s="130">
        <v>1.0999999999999999E-2</v>
      </c>
    </row>
    <row r="32" spans="1:5" ht="15" thickBot="1">
      <c r="A32" s="128">
        <v>12</v>
      </c>
      <c r="B32" s="130">
        <v>1.9E-2</v>
      </c>
    </row>
    <row r="33" spans="1:2" ht="15" thickBot="1">
      <c r="A33" s="128">
        <v>13</v>
      </c>
      <c r="B33" s="130">
        <v>0.01</v>
      </c>
    </row>
    <row r="34" spans="1:2" ht="15" thickBot="1">
      <c r="A34" s="128">
        <v>14</v>
      </c>
      <c r="B34" s="130">
        <v>1.9E-2</v>
      </c>
    </row>
    <row r="35" spans="1:2" ht="15" thickBot="1">
      <c r="A35" s="128">
        <v>15</v>
      </c>
      <c r="B35" s="130">
        <v>1.9E-2</v>
      </c>
    </row>
    <row r="36" spans="1:2" ht="15" thickBot="1">
      <c r="A36" s="128">
        <v>16</v>
      </c>
      <c r="B36" s="130">
        <v>1.7999999999999999E-2</v>
      </c>
    </row>
    <row r="37" spans="1:2" ht="15" thickBot="1">
      <c r="A37" s="128">
        <v>17</v>
      </c>
      <c r="B37" s="130">
        <v>1.7999999999999999E-2</v>
      </c>
    </row>
    <row r="38" spans="1:2" ht="15" thickBot="1">
      <c r="A38" s="128">
        <v>18</v>
      </c>
      <c r="B38" s="130">
        <v>1.7999999999999999E-2</v>
      </c>
    </row>
    <row r="39" spans="1:2" ht="15" thickBot="1">
      <c r="A39" s="128">
        <v>19</v>
      </c>
      <c r="B39" s="130">
        <v>1.7999999999999999E-2</v>
      </c>
    </row>
    <row r="40" spans="1:2" ht="15" thickBot="1">
      <c r="A40" s="128">
        <v>20</v>
      </c>
      <c r="B40" s="130">
        <v>4.0000000000000001E-3</v>
      </c>
    </row>
    <row r="41" spans="1:2" ht="15" thickBot="1">
      <c r="A41" s="128">
        <v>21</v>
      </c>
      <c r="B41" s="130">
        <v>1.9E-2</v>
      </c>
    </row>
    <row r="42" spans="1:2" ht="15" thickBot="1">
      <c r="A42" s="128">
        <v>22</v>
      </c>
      <c r="B42" s="130">
        <v>2.5999999999999999E-2</v>
      </c>
    </row>
    <row r="43" spans="1:2" ht="15" thickBot="1">
      <c r="A43" s="128">
        <v>23</v>
      </c>
      <c r="B43" s="130">
        <v>2.4E-2</v>
      </c>
    </row>
    <row r="44" spans="1:2" ht="15" thickBot="1">
      <c r="A44" s="128">
        <v>24</v>
      </c>
      <c r="B44" s="130">
        <v>1.6E-2</v>
      </c>
    </row>
    <row r="45" spans="1:2" ht="15" thickBot="1">
      <c r="A45" s="128">
        <v>25</v>
      </c>
      <c r="B45" s="130">
        <v>1.9E-2</v>
      </c>
    </row>
    <row r="46" spans="1:2" ht="15" thickBot="1">
      <c r="A46" s="128">
        <v>26</v>
      </c>
      <c r="B46" s="130">
        <v>2.1999999999999999E-2</v>
      </c>
    </row>
    <row r="47" spans="1:2" ht="15" thickBot="1">
      <c r="A47" s="128">
        <v>27</v>
      </c>
      <c r="B47" s="130">
        <v>0.02</v>
      </c>
    </row>
    <row r="48" spans="1:2" ht="15" thickBot="1">
      <c r="A48" s="128">
        <v>28</v>
      </c>
      <c r="B48" s="130">
        <v>1.9E-2</v>
      </c>
    </row>
    <row r="49" spans="1:2" ht="15" thickBot="1">
      <c r="A49" s="128">
        <v>29</v>
      </c>
      <c r="B49" s="130">
        <v>2.1999999999999999E-2</v>
      </c>
    </row>
    <row r="50" spans="1:2" ht="15" thickBot="1">
      <c r="A50" s="128">
        <v>30</v>
      </c>
      <c r="B50" s="130">
        <v>2.3E-2</v>
      </c>
    </row>
    <row r="51" spans="1:2" ht="15" thickBot="1">
      <c r="A51" s="128">
        <v>31</v>
      </c>
      <c r="B51" s="131">
        <v>1.9E-2</v>
      </c>
    </row>
    <row r="52" spans="1:2" ht="15" thickTop="1">
      <c r="A52" s="128"/>
    </row>
  </sheetData>
  <hyperlinks>
    <hyperlink ref="G1" location="Hyperlinks!A1" display="Hyperlinks!A1" xr:uid="{F367ADBD-470F-4CF6-AD97-77FDC77A542F}"/>
  </hyperlink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8F0ADEFFB48B849A10AE4A239DAFBBF" ma:contentTypeVersion="4" ma:contentTypeDescription="Create a new document." ma:contentTypeScope="" ma:versionID="86b35d2ed01004755a6c537f978e0e4c">
  <xsd:schema xmlns:xsd="http://www.w3.org/2001/XMLSchema" xmlns:xs="http://www.w3.org/2001/XMLSchema" xmlns:p="http://schemas.microsoft.com/office/2006/metadata/properties" xmlns:ns2="39ab288a-8589-4c39-bdd2-e9c983f1a4bf" targetNamespace="http://schemas.microsoft.com/office/2006/metadata/properties" ma:root="true" ma:fieldsID="9fc5664b8ad7a484f020b06b08969e53" ns2:_="">
    <xsd:import namespace="39ab288a-8589-4c39-bdd2-e9c983f1a4b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ab288a-8589-4c39-bdd2-e9c983f1a4b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B15AA63-FE14-48E9-9433-A753446858AD}"/>
</file>

<file path=customXml/itemProps2.xml><?xml version="1.0" encoding="utf-8"?>
<ds:datastoreItem xmlns:ds="http://schemas.openxmlformats.org/officeDocument/2006/customXml" ds:itemID="{7A776ED3-64CF-4B36-923D-E776A33EAE9C}"/>
</file>

<file path=customXml/itemProps3.xml><?xml version="1.0" encoding="utf-8"?>
<ds:datastoreItem xmlns:ds="http://schemas.openxmlformats.org/officeDocument/2006/customXml" ds:itemID="{C1B85DCA-9D5A-4DF0-A536-BF657DE60F5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Crownwood</vt:lpstr>
      <vt:lpstr>Crownwood Flow Summary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Jacquee Chandler</dc:creator>
  <cp:lastModifiedBy>Jacquee Chandler</cp:lastModifiedBy>
  <dcterms:created xsi:type="dcterms:W3CDTF">2020-02-06T18:16:49Z</dcterms:created>
  <dcterms:modified xsi:type="dcterms:W3CDTF">2020-02-06T18:16:57Z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0x01010028F0ADEFFB48B849A10AE4A239DAFBBF</vt:lpwstr>
  </property>
</Properties>
</file>