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Dismantlement Study - Public Attachment\"/>
    </mc:Choice>
  </mc:AlternateContent>
  <xr:revisionPtr revIDLastSave="0" documentId="13_ncr:1_{D4C0F803-BCC2-4944-8221-CF7F35D66F52}" xr6:coauthVersionLast="45" xr6:coauthVersionMax="45" xr10:uidLastSave="{00000000-0000-0000-0000-000000000000}"/>
  <bookViews>
    <workbookView xWindow="1905" yWindow="2790" windowWidth="24615" windowHeight="11205" tabRatio="684" firstSheet="2" activeTab="6" xr2:uid="{00000000-000D-0000-FFFF-FFFF00000000}"/>
  </bookViews>
  <sheets>
    <sheet name="Walk" sheetId="7" r:id="rId1"/>
    <sheet name="Accumulated - Combined" sheetId="1" r:id="rId2"/>
    <sheet name="Accrual - Combined" sheetId="2" r:id="rId3"/>
    <sheet name="COMBINED - By Unit" sheetId="5" r:id="rId4"/>
    <sheet name="Accumulated - Stand Alone" sheetId="4" r:id="rId5"/>
    <sheet name="Accrual - Stand Alone" sheetId="3" r:id="rId6"/>
    <sheet name="Stand Alone - By Unit" sheetId="6" r:id="rId7"/>
  </sheets>
  <externalReferences>
    <externalReference r:id="rId8"/>
    <externalReference r:id="rId9"/>
  </externalReferences>
  <definedNames>
    <definedName name="\0" localSheetId="2">'[1]Input 1'!#REF!</definedName>
    <definedName name="\0" localSheetId="5">'[1]Input 1'!#REF!</definedName>
    <definedName name="\0" localSheetId="4">'[1]Input 1'!#REF!</definedName>
    <definedName name="\0" localSheetId="3">'[1]Input 1'!#REF!</definedName>
    <definedName name="\0" localSheetId="6">'[1]Input 1'!#REF!</definedName>
    <definedName name="\0" localSheetId="0">'[1]Input 1'!#REF!</definedName>
    <definedName name="\0">'[1]Input 1'!#REF!</definedName>
    <definedName name="\d" localSheetId="2">'[1]Input 1'!#REF!</definedName>
    <definedName name="\d" localSheetId="5">'[1]Input 1'!#REF!</definedName>
    <definedName name="\d" localSheetId="4">'[1]Input 1'!#REF!</definedName>
    <definedName name="\d" localSheetId="3">'[1]Input 1'!#REF!</definedName>
    <definedName name="\d" localSheetId="6">'[1]Input 1'!#REF!</definedName>
    <definedName name="\d">'[1]Input 1'!#REF!</definedName>
    <definedName name="\h" localSheetId="2">'[1]Input 1'!#REF!</definedName>
    <definedName name="\h" localSheetId="5">'[1]Input 1'!#REF!</definedName>
    <definedName name="\h" localSheetId="4">'[1]Input 1'!#REF!</definedName>
    <definedName name="\h" localSheetId="3">'[1]Input 1'!#REF!</definedName>
    <definedName name="\h" localSheetId="6">'[1]Input 1'!#REF!</definedName>
    <definedName name="\h">'[1]Input 1'!#REF!</definedName>
    <definedName name="\l" localSheetId="2">'[1]Input 1'!#REF!</definedName>
    <definedName name="\l" localSheetId="5">'[1]Input 1'!#REF!</definedName>
    <definedName name="\l" localSheetId="4">'[1]Input 1'!#REF!</definedName>
    <definedName name="\l" localSheetId="3">'[1]Input 1'!#REF!</definedName>
    <definedName name="\l" localSheetId="6">'[1]Input 1'!#REF!</definedName>
    <definedName name="\l">'[1]Input 1'!#REF!</definedName>
    <definedName name="\p" localSheetId="2">'[1]Monthly Accrual'!#REF!</definedName>
    <definedName name="\p" localSheetId="5">'[1]Monthly Accrual'!#REF!</definedName>
    <definedName name="\p" localSheetId="4">'[1]Monthly Accrual'!#REF!</definedName>
    <definedName name="\p" localSheetId="3">'[1]Monthly Accrual'!#REF!</definedName>
    <definedName name="\p" localSheetId="6">'[1]Monthly Accrual'!#REF!</definedName>
    <definedName name="\p">'[1]Monthly Accrual'!#REF!</definedName>
    <definedName name="\s" localSheetId="2">'[1]Input 1'!#REF!</definedName>
    <definedName name="\s" localSheetId="5">'[1]Input 1'!#REF!</definedName>
    <definedName name="\s" localSheetId="4">'[1]Input 1'!#REF!</definedName>
    <definedName name="\s" localSheetId="3">'[1]Input 1'!#REF!</definedName>
    <definedName name="\s" localSheetId="6">'[1]Input 1'!#REF!</definedName>
    <definedName name="\s">'[1]Input 1'!#REF!</definedName>
    <definedName name="_xlnm._FilterDatabase" localSheetId="3" hidden="1">'COMBINED - By Unit'!$A$8:$H$135</definedName>
    <definedName name="_xlnm._FilterDatabase" localSheetId="6" hidden="1">'Stand Alone - By Unit'!$A$8:$H$108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2">#REF!</definedName>
    <definedName name="aqSL1" localSheetId="5">#REF!</definedName>
    <definedName name="aqSL1" localSheetId="4">#REF!</definedName>
    <definedName name="aqSL1" localSheetId="3">#REF!</definedName>
    <definedName name="aqSL1" localSheetId="6">#REF!</definedName>
    <definedName name="aqSL1" localSheetId="0">#REF!</definedName>
    <definedName name="aqSL1">#REF!</definedName>
    <definedName name="aqSL2" localSheetId="2">#REF!</definedName>
    <definedName name="aqSL2" localSheetId="5">#REF!</definedName>
    <definedName name="aqSL2" localSheetId="4">#REF!</definedName>
    <definedName name="aqSL2" localSheetId="3">#REF!</definedName>
    <definedName name="aqSL2" localSheetId="6">#REF!</definedName>
    <definedName name="aqSL2">#REF!</definedName>
    <definedName name="aqTP3" localSheetId="2">#REF!</definedName>
    <definedName name="aqTP3" localSheetId="5">#REF!</definedName>
    <definedName name="aqTP3" localSheetId="4">#REF!</definedName>
    <definedName name="aqTP3" localSheetId="3">#REF!</definedName>
    <definedName name="aqTP3" localSheetId="6">#REF!</definedName>
    <definedName name="aqTP3">#REF!</definedName>
    <definedName name="aqTP4" localSheetId="2">#REF!</definedName>
    <definedName name="aqTP4" localSheetId="5">#REF!</definedName>
    <definedName name="aqTP4" localSheetId="4">#REF!</definedName>
    <definedName name="aqTP4" localSheetId="3">#REF!</definedName>
    <definedName name="aqTP4" localSheetId="6">#REF!</definedName>
    <definedName name="aqTP4">#REF!</definedName>
    <definedName name="Ct" localSheetId="2">#REF!</definedName>
    <definedName name="Ct" localSheetId="5">#REF!</definedName>
    <definedName name="Ct" localSheetId="4">#REF!</definedName>
    <definedName name="Ct" localSheetId="3">#REF!</definedName>
    <definedName name="Ct" localSheetId="6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2">#REF!</definedName>
    <definedName name="FPL" localSheetId="5">#REF!</definedName>
    <definedName name="FPL" localSheetId="4">#REF!</definedName>
    <definedName name="FPL" localSheetId="3">#REF!</definedName>
    <definedName name="FPL" localSheetId="6">#REF!</definedName>
    <definedName name="FPL" localSheetId="0">#REF!</definedName>
    <definedName name="FPL">#REF!</definedName>
    <definedName name="FPLSHARE">'[2]Pg 1&amp;2 - Inflation &amp; Gen Assump'!$F$88</definedName>
    <definedName name="j" localSheetId="2">#REF!</definedName>
    <definedName name="j" localSheetId="5">#REF!</definedName>
    <definedName name="j" localSheetId="4">#REF!</definedName>
    <definedName name="j" localSheetId="3">#REF!</definedName>
    <definedName name="j" localSheetId="6">#REF!</definedName>
    <definedName name="j" localSheetId="0">#REF!</definedName>
    <definedName name="j">#REF!</definedName>
    <definedName name="LOCATE" localSheetId="2">'[1]Input 1'!#REF!</definedName>
    <definedName name="LOCATE" localSheetId="5">'[1]Input 1'!#REF!</definedName>
    <definedName name="LOCATE" localSheetId="4">'[1]Input 1'!#REF!</definedName>
    <definedName name="LOCATE" localSheetId="3">'[1]Input 1'!#REF!</definedName>
    <definedName name="LOCATE" localSheetId="6">'[1]Input 1'!#REF!</definedName>
    <definedName name="LOCATE" localSheetId="0">'[1]Input 1'!#REF!</definedName>
    <definedName name="LOCATE">'[1]Input 1'!#REF!</definedName>
    <definedName name="NQ_AR" localSheetId="2">#REF!</definedName>
    <definedName name="NQ_AR" localSheetId="5">#REF!</definedName>
    <definedName name="NQ_AR" localSheetId="4">#REF!</definedName>
    <definedName name="NQ_AR" localSheetId="3">#REF!</definedName>
    <definedName name="NQ_AR" localSheetId="6">#REF!</definedName>
    <definedName name="NQ_AR" localSheetId="0">#REF!</definedName>
    <definedName name="NQ_AR">#REF!</definedName>
    <definedName name="_xlnm.Print_Area" localSheetId="3">'COMBINED - By Unit'!$E$8:$G$137</definedName>
    <definedName name="_xlnm.Print_Area" localSheetId="6">'Stand Alone - By Unit'!$E$8:$G$110</definedName>
    <definedName name="PSL_II" localSheetId="2">#REF!</definedName>
    <definedName name="PSL_II" localSheetId="5">#REF!</definedName>
    <definedName name="PSL_II" localSheetId="4">#REF!</definedName>
    <definedName name="PSL_II" localSheetId="3">#REF!</definedName>
    <definedName name="PSL_II" localSheetId="6">#REF!</definedName>
    <definedName name="PSL_II" localSheetId="0">#REF!</definedName>
    <definedName name="PSL_II">#REF!</definedName>
    <definedName name="Q_AR" localSheetId="2">#REF!</definedName>
    <definedName name="Q_AR" localSheetId="5">#REF!</definedName>
    <definedName name="Q_AR" localSheetId="4">#REF!</definedName>
    <definedName name="Q_AR" localSheetId="3">#REF!</definedName>
    <definedName name="Q_AR" localSheetId="6">#REF!</definedName>
    <definedName name="Q_AR">#REF!</definedName>
    <definedName name="QAR" localSheetId="2">#REF!</definedName>
    <definedName name="QAR" localSheetId="5">#REF!</definedName>
    <definedName name="QAR" localSheetId="4">#REF!</definedName>
    <definedName name="QAR" localSheetId="3">#REF!</definedName>
    <definedName name="QAR" localSheetId="6">#REF!</definedName>
    <definedName name="QAR">#REF!</definedName>
    <definedName name="t">'[2]Pg 1&amp;2 - Inflation &amp; Gen Assump'!$F$89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4" i="6" l="1"/>
  <c r="Q163" i="6"/>
  <c r="Q162" i="6"/>
  <c r="Q161" i="6"/>
  <c r="P163" i="6"/>
  <c r="P162" i="6"/>
  <c r="P161" i="6"/>
  <c r="O162" i="6"/>
  <c r="O158" i="6"/>
  <c r="P158" i="6"/>
  <c r="Q158" i="6"/>
  <c r="O159" i="6"/>
  <c r="P159" i="6"/>
  <c r="Q159" i="6"/>
  <c r="O160" i="6"/>
  <c r="P160" i="6"/>
  <c r="Q160" i="6"/>
  <c r="O161" i="6"/>
  <c r="O163" i="6"/>
  <c r="O164" i="6"/>
  <c r="P164" i="6"/>
  <c r="Q157" i="6"/>
  <c r="P157" i="6"/>
  <c r="O157" i="6"/>
  <c r="Q154" i="6"/>
  <c r="P154" i="6"/>
  <c r="O154" i="6"/>
  <c r="O114" i="6"/>
  <c r="P114" i="6"/>
  <c r="Q114" i="6"/>
  <c r="O115" i="6"/>
  <c r="P115" i="6"/>
  <c r="Q115" i="6"/>
  <c r="O116" i="6"/>
  <c r="P116" i="6"/>
  <c r="Q116" i="6"/>
  <c r="O117" i="6"/>
  <c r="P117" i="6"/>
  <c r="Q117" i="6"/>
  <c r="O118" i="6"/>
  <c r="P118" i="6"/>
  <c r="Q118" i="6"/>
  <c r="O119" i="6"/>
  <c r="P119" i="6"/>
  <c r="Q119" i="6"/>
  <c r="O120" i="6"/>
  <c r="P120" i="6"/>
  <c r="Q120" i="6"/>
  <c r="Q113" i="6"/>
  <c r="P113" i="6"/>
  <c r="O113" i="6"/>
  <c r="Q110" i="6"/>
  <c r="P110" i="6"/>
  <c r="O110" i="6"/>
  <c r="O19" i="3" l="1"/>
  <c r="O18" i="3"/>
  <c r="O17" i="3"/>
  <c r="O16" i="3"/>
  <c r="O12" i="3"/>
  <c r="O11" i="3"/>
  <c r="O10" i="3"/>
  <c r="O9" i="3"/>
  <c r="O13" i="3" s="1"/>
  <c r="L13" i="3"/>
  <c r="L20" i="3"/>
  <c r="K20" i="3"/>
  <c r="M19" i="3"/>
  <c r="M18" i="3"/>
  <c r="M17" i="3"/>
  <c r="M16" i="3"/>
  <c r="K13" i="3"/>
  <c r="M12" i="3"/>
  <c r="M11" i="3"/>
  <c r="M10" i="3"/>
  <c r="M9" i="3"/>
  <c r="O19" i="4"/>
  <c r="O18" i="4"/>
  <c r="O17" i="4"/>
  <c r="O16" i="4"/>
  <c r="O12" i="4"/>
  <c r="O11" i="4"/>
  <c r="O10" i="4"/>
  <c r="O9" i="4"/>
  <c r="O20" i="3" l="1"/>
  <c r="M13" i="3"/>
  <c r="M20" i="3"/>
  <c r="L20" i="4" l="1"/>
  <c r="K20" i="4"/>
  <c r="M19" i="4"/>
  <c r="M18" i="4"/>
  <c r="M17" i="4"/>
  <c r="M16" i="4"/>
  <c r="M20" i="4" s="1"/>
  <c r="L13" i="4"/>
  <c r="K13" i="4"/>
  <c r="M12" i="4"/>
  <c r="M11" i="4"/>
  <c r="M10" i="4"/>
  <c r="M9" i="4"/>
  <c r="M13" i="4" l="1"/>
  <c r="O140" i="5" l="1"/>
  <c r="Q147" i="5"/>
  <c r="P147" i="5"/>
  <c r="O147" i="5"/>
  <c r="Q146" i="5"/>
  <c r="P146" i="5"/>
  <c r="O146" i="5"/>
  <c r="Q145" i="5"/>
  <c r="P145" i="5"/>
  <c r="O145" i="5"/>
  <c r="Q144" i="5"/>
  <c r="P144" i="5"/>
  <c r="O144" i="5"/>
  <c r="Q143" i="5"/>
  <c r="P143" i="5"/>
  <c r="O143" i="5"/>
  <c r="Q142" i="5"/>
  <c r="P142" i="5"/>
  <c r="O142" i="5"/>
  <c r="Q141" i="5"/>
  <c r="P141" i="5"/>
  <c r="O141" i="5"/>
  <c r="Q140" i="5"/>
  <c r="P140" i="5"/>
  <c r="Q137" i="5"/>
  <c r="P137" i="5"/>
  <c r="O137" i="5"/>
  <c r="O20" i="7" l="1"/>
  <c r="O17" i="7"/>
  <c r="O10" i="7"/>
  <c r="L24" i="7"/>
  <c r="I24" i="7"/>
  <c r="F24" i="7"/>
  <c r="D24" i="7"/>
  <c r="M22" i="7"/>
  <c r="J22" i="7"/>
  <c r="G22" i="7"/>
  <c r="O22" i="7" s="1"/>
  <c r="M21" i="7"/>
  <c r="J21" i="7"/>
  <c r="G21" i="7"/>
  <c r="O21" i="7" s="1"/>
  <c r="M20" i="7"/>
  <c r="J20" i="7"/>
  <c r="G20" i="7"/>
  <c r="M19" i="7"/>
  <c r="J19" i="7"/>
  <c r="G19" i="7"/>
  <c r="O19" i="7" s="1"/>
  <c r="M18" i="7"/>
  <c r="J18" i="7"/>
  <c r="O18" i="7" s="1"/>
  <c r="G18" i="7"/>
  <c r="M17" i="7"/>
  <c r="J17" i="7"/>
  <c r="G17" i="7"/>
  <c r="M14" i="7"/>
  <c r="J14" i="7"/>
  <c r="G14" i="7"/>
  <c r="O14" i="7" s="1"/>
  <c r="M13" i="7"/>
  <c r="J13" i="7"/>
  <c r="G13" i="7"/>
  <c r="O13" i="7" s="1"/>
  <c r="M12" i="7"/>
  <c r="J12" i="7"/>
  <c r="G12" i="7"/>
  <c r="O12" i="7" s="1"/>
  <c r="M11" i="7"/>
  <c r="J11" i="7"/>
  <c r="G11" i="7"/>
  <c r="O11" i="7" s="1"/>
  <c r="O24" i="7" s="1"/>
  <c r="M10" i="7"/>
  <c r="J10" i="7"/>
  <c r="G10" i="7"/>
  <c r="M9" i="7"/>
  <c r="J9" i="7"/>
  <c r="G9" i="7"/>
  <c r="O9" i="7" s="1"/>
  <c r="O16" i="2"/>
  <c r="O15" i="2"/>
  <c r="O14" i="2"/>
  <c r="O13" i="2"/>
  <c r="O12" i="2"/>
  <c r="O11" i="2"/>
  <c r="O10" i="2"/>
  <c r="O9" i="2"/>
  <c r="M16" i="2"/>
  <c r="M15" i="2"/>
  <c r="M14" i="2"/>
  <c r="M13" i="2"/>
  <c r="M12" i="2"/>
  <c r="M11" i="2"/>
  <c r="M10" i="2"/>
  <c r="M9" i="2"/>
  <c r="L17" i="2"/>
  <c r="K17" i="2"/>
  <c r="O10" i="1"/>
  <c r="O11" i="1"/>
  <c r="O12" i="1"/>
  <c r="O13" i="1"/>
  <c r="O14" i="1"/>
  <c r="O15" i="1"/>
  <c r="O16" i="1"/>
  <c r="O9" i="1"/>
  <c r="O17" i="1" s="1"/>
  <c r="M17" i="1"/>
  <c r="L17" i="1"/>
  <c r="K17" i="1"/>
  <c r="M17" i="2" l="1"/>
  <c r="M24" i="7"/>
  <c r="O17" i="2"/>
  <c r="G24" i="7"/>
  <c r="J24" i="7"/>
  <c r="H120" i="6" l="1"/>
  <c r="G120" i="6"/>
  <c r="F120" i="6"/>
  <c r="H119" i="6"/>
  <c r="G119" i="6"/>
  <c r="F119" i="6"/>
  <c r="H118" i="6"/>
  <c r="G118" i="6"/>
  <c r="F118" i="6"/>
  <c r="H117" i="6"/>
  <c r="G117" i="6"/>
  <c r="F117" i="6"/>
  <c r="H116" i="6"/>
  <c r="G116" i="6"/>
  <c r="F116" i="6"/>
  <c r="H115" i="6"/>
  <c r="G115" i="6"/>
  <c r="F115" i="6"/>
  <c r="H114" i="6"/>
  <c r="G114" i="6"/>
  <c r="F114" i="6"/>
  <c r="H113" i="6"/>
  <c r="G113" i="6"/>
  <c r="F113" i="6"/>
  <c r="H110" i="6"/>
  <c r="G110" i="6"/>
  <c r="F110" i="6"/>
  <c r="H164" i="6"/>
  <c r="G164" i="6"/>
  <c r="F164" i="6"/>
  <c r="H163" i="6"/>
  <c r="G163" i="6"/>
  <c r="F163" i="6"/>
  <c r="H162" i="6"/>
  <c r="G162" i="6"/>
  <c r="F162" i="6"/>
  <c r="H161" i="6"/>
  <c r="G161" i="6"/>
  <c r="F161" i="6"/>
  <c r="H160" i="6"/>
  <c r="G160" i="6"/>
  <c r="F160" i="6"/>
  <c r="H159" i="6"/>
  <c r="G159" i="6"/>
  <c r="F159" i="6"/>
  <c r="H158" i="6"/>
  <c r="G158" i="6"/>
  <c r="F158" i="6"/>
  <c r="H157" i="6"/>
  <c r="G157" i="6"/>
  <c r="F157" i="6"/>
  <c r="H154" i="6"/>
  <c r="G154" i="6"/>
  <c r="F154" i="6"/>
  <c r="H147" i="5"/>
  <c r="G147" i="5"/>
  <c r="F147" i="5"/>
  <c r="H146" i="5"/>
  <c r="G146" i="5"/>
  <c r="F146" i="5"/>
  <c r="H145" i="5"/>
  <c r="G145" i="5"/>
  <c r="F145" i="5"/>
  <c r="H144" i="5"/>
  <c r="G144" i="5"/>
  <c r="F144" i="5"/>
  <c r="H143" i="5"/>
  <c r="G143" i="5"/>
  <c r="F143" i="5"/>
  <c r="H142" i="5"/>
  <c r="G142" i="5"/>
  <c r="F142" i="5"/>
  <c r="H141" i="5"/>
  <c r="G141" i="5"/>
  <c r="F141" i="5"/>
  <c r="H140" i="5"/>
  <c r="G140" i="5"/>
  <c r="F140" i="5"/>
  <c r="H137" i="5"/>
  <c r="G137" i="5"/>
  <c r="F137" i="5"/>
  <c r="F12" i="4" l="1"/>
  <c r="F11" i="4"/>
  <c r="F10" i="4"/>
  <c r="F9" i="4"/>
  <c r="F19" i="4"/>
  <c r="F18" i="4"/>
  <c r="F17" i="4"/>
  <c r="F16" i="4"/>
  <c r="E20" i="4"/>
  <c r="O20" i="4" s="1"/>
  <c r="D20" i="4"/>
  <c r="E13" i="4"/>
  <c r="O13" i="4" s="1"/>
  <c r="D13" i="4"/>
  <c r="E20" i="3"/>
  <c r="D20" i="3"/>
  <c r="F13" i="4" l="1"/>
  <c r="F20" i="4"/>
  <c r="E13" i="3" l="1"/>
  <c r="D13" i="3"/>
  <c r="F19" i="3"/>
  <c r="F18" i="3"/>
  <c r="F17" i="3"/>
  <c r="F16" i="3"/>
  <c r="F12" i="3"/>
  <c r="F11" i="3"/>
  <c r="F10" i="3"/>
  <c r="F9" i="3"/>
  <c r="F13" i="3" l="1"/>
  <c r="F20" i="3"/>
  <c r="E17" i="2"/>
  <c r="E17" i="1"/>
  <c r="D17" i="1"/>
  <c r="D17" i="2"/>
  <c r="F16" i="2" l="1"/>
  <c r="F15" i="2"/>
  <c r="F14" i="2"/>
  <c r="F13" i="2"/>
  <c r="F12" i="2"/>
  <c r="F11" i="2"/>
  <c r="F10" i="2"/>
  <c r="F9" i="2"/>
  <c r="F17" i="2" s="1"/>
  <c r="F16" i="1"/>
  <c r="F15" i="1"/>
  <c r="F14" i="1"/>
  <c r="F13" i="1"/>
  <c r="F12" i="1"/>
  <c r="F11" i="1"/>
  <c r="F10" i="1"/>
  <c r="F9" i="1"/>
  <c r="F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7" authorId="0" shapeId="0" xr:uid="{B5CD36CC-15EB-470F-97E2-6820593DF3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Steam to Other function</t>
        </r>
      </text>
    </comment>
    <comment ref="I7" authorId="0" shapeId="0" xr:uid="{38E8C8FA-4383-490C-AA19-B23A46D5A1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 life to 41yrs from 44yrs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McCready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Scherer (NEW)</t>
        </r>
      </text>
    </comment>
    <comment ref="L10" authorId="0" shapeId="0" xr:uid="{C67E1C23-CD9C-46C5-9B95-E4D2BF9FC193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Scherer (NEW)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Solar</t>
        </r>
      </text>
    </comment>
    <comment ref="L12" authorId="0" shapeId="0" xr:uid="{89408C0F-9249-4191-A067-D5EBB48806E0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Solar</t>
        </r>
      </text>
    </comment>
    <comment ref="E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Sean McCready:</t>
        </r>
        <r>
          <rPr>
            <sz val="9"/>
            <color indexed="81"/>
            <rFont val="Tahoma"/>
            <family val="2"/>
          </rPr>
          <t xml:space="preserve">
Crist, Daniel, Scherer (All Pre Existing)</t>
        </r>
      </text>
    </comment>
    <comment ref="L14" authorId="0" shapeId="0" xr:uid="{F0817272-32A9-4E28-B5F1-8CDA2FC396F4}">
      <text>
        <r>
          <rPr>
            <b/>
            <sz val="9"/>
            <color indexed="81"/>
            <rFont val="Tahoma"/>
            <family val="2"/>
          </rPr>
          <t>Sean McCready:</t>
        </r>
        <r>
          <rPr>
            <sz val="9"/>
            <color indexed="81"/>
            <rFont val="Tahoma"/>
            <family val="2"/>
          </rPr>
          <t xml:space="preserve">
Crist, Daniel, Scherer (All Pre Existing)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McCready</author>
  </authors>
  <commentList>
    <comment ref="L10" authorId="0" shapeId="0" xr:uid="{D0A520B7-FA76-4371-974A-20C689842490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Scherer (NEW)</t>
        </r>
      </text>
    </comment>
    <comment ref="L12" authorId="0" shapeId="0" xr:uid="{B606AD68-6E72-4E58-BE36-BDC9DA78C71D}">
      <text>
        <r>
          <rPr>
            <b/>
            <sz val="9"/>
            <color indexed="81"/>
            <rFont val="Tahoma"/>
            <family val="2"/>
          </rPr>
          <t xml:space="preserve">Sean McCready: </t>
        </r>
        <r>
          <rPr>
            <sz val="9"/>
            <color indexed="81"/>
            <rFont val="Tahoma"/>
            <family val="2"/>
          </rPr>
          <t>Solar</t>
        </r>
      </text>
    </comment>
    <comment ref="L14" authorId="0" shapeId="0" xr:uid="{8471BDE4-54A5-43F3-85C8-C1A93681F701}">
      <text>
        <r>
          <rPr>
            <b/>
            <sz val="9"/>
            <color indexed="81"/>
            <rFont val="Tahoma"/>
            <family val="2"/>
          </rPr>
          <t>Sean McCready:</t>
        </r>
        <r>
          <rPr>
            <sz val="9"/>
            <color indexed="81"/>
            <rFont val="Tahoma"/>
            <family val="2"/>
          </rPr>
          <t xml:space="preserve">
Crist, Daniel, Scherer (All Pre Existing)</t>
        </r>
      </text>
    </comment>
  </commentList>
</comments>
</file>

<file path=xl/sharedStrings.xml><?xml version="1.0" encoding="utf-8"?>
<sst xmlns="http://schemas.openxmlformats.org/spreadsheetml/2006/main" count="3096" uniqueCount="202">
  <si>
    <t>Company</t>
  </si>
  <si>
    <t>Function</t>
  </si>
  <si>
    <t>Clause/Base</t>
  </si>
  <si>
    <t>12/31/21
Estimated Reserve
(PRE)</t>
  </si>
  <si>
    <t>12/31/21
Estimated Reserve
(POST)</t>
  </si>
  <si>
    <t>FPL</t>
  </si>
  <si>
    <t>Steam</t>
  </si>
  <si>
    <t>Base</t>
  </si>
  <si>
    <t>Clause</t>
  </si>
  <si>
    <t>Other</t>
  </si>
  <si>
    <t>Gulf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</si>
  <si>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FPL Breakdown includes Cedar Bay and Indiantown</t>
    </r>
  </si>
  <si>
    <t>2016 Accrual</t>
  </si>
  <si>
    <t>2021 Accrual</t>
  </si>
  <si>
    <t>Difference</t>
  </si>
  <si>
    <t>Proposed Transfers</t>
  </si>
  <si>
    <t>COMBINED</t>
  </si>
  <si>
    <t>STAND ALONE</t>
  </si>
  <si>
    <t>Base/Clause</t>
  </si>
  <si>
    <t>Plant</t>
  </si>
  <si>
    <t>Unit</t>
  </si>
  <si>
    <t>2020 Accrual</t>
  </si>
  <si>
    <t>Proposed Reallocation</t>
  </si>
  <si>
    <t>Cape Canaveral</t>
  </si>
  <si>
    <t>Cape Canaveral CC Common</t>
  </si>
  <si>
    <t>Cape Canaveral CC Unit 5</t>
  </si>
  <si>
    <t>Cedar Bay</t>
  </si>
  <si>
    <t>Cedar Bay *</t>
  </si>
  <si>
    <t>Dania Beach</t>
  </si>
  <si>
    <t>Dania Beach Common **</t>
  </si>
  <si>
    <t>Dania Beach Unit 7 **</t>
  </si>
  <si>
    <t>Ft. Myers</t>
  </si>
  <si>
    <t>Ft. Myers Common</t>
  </si>
  <si>
    <t>Ft. Myers GT (Blackstart)</t>
  </si>
  <si>
    <t>Ft. Myers Unit 2</t>
  </si>
  <si>
    <t>Ft. Myers Unit 3 (A, B, C &amp; D)</t>
  </si>
  <si>
    <t>Indiantown</t>
  </si>
  <si>
    <t>Indiantown Common **</t>
  </si>
  <si>
    <t>Lauderdale</t>
  </si>
  <si>
    <t>Ft. Lauderdale Common</t>
  </si>
  <si>
    <t>Ft. Lauderdale GT (Blackstart)</t>
  </si>
  <si>
    <t>Ft. Lauderdale Unit 4 *</t>
  </si>
  <si>
    <t>Ft. Lauderdale Unit 5 *</t>
  </si>
  <si>
    <t>Ft. Lauderdale Unit 6 (Peaker)</t>
  </si>
  <si>
    <t>Manatee</t>
  </si>
  <si>
    <t>Manatee Common</t>
  </si>
  <si>
    <t>Manatee Energy Storage</t>
  </si>
  <si>
    <t>Manatee Unit 1</t>
  </si>
  <si>
    <t>Manatee Unit 2</t>
  </si>
  <si>
    <t>Manatee Unit 3</t>
  </si>
  <si>
    <t>Martin</t>
  </si>
  <si>
    <t>Martin Common</t>
  </si>
  <si>
    <t>Martin ISCC (Solar)</t>
  </si>
  <si>
    <t>Martin Unit 1 *</t>
  </si>
  <si>
    <t>Martin Unit 2 *</t>
  </si>
  <si>
    <t>Martin Unit 3</t>
  </si>
  <si>
    <t>Martin Unit 4</t>
  </si>
  <si>
    <t>Martin Unit 8</t>
  </si>
  <si>
    <t>N/A</t>
  </si>
  <si>
    <t>Cutler</t>
  </si>
  <si>
    <t>Manatee Common (Steam)</t>
  </si>
  <si>
    <t>Martin Common (Steam)</t>
  </si>
  <si>
    <t>Pt Everglades (Steam)</t>
  </si>
  <si>
    <t>Putnam</t>
  </si>
  <si>
    <t>Sanford U3</t>
  </si>
  <si>
    <t>Turkey Point Common (Steam)</t>
  </si>
  <si>
    <t>Turkey Point U1 (Steam)</t>
  </si>
  <si>
    <t>Turkey Point U2 (Steam)</t>
  </si>
  <si>
    <t>Okeechobee</t>
  </si>
  <si>
    <t>Okeechobee Clean Energy Common</t>
  </si>
  <si>
    <t>Okeechobee Clean Energy Unit 1</t>
  </si>
  <si>
    <t>Port Everglades</t>
  </si>
  <si>
    <t>Port Everglades Common</t>
  </si>
  <si>
    <t>Port Everglades GTs *</t>
  </si>
  <si>
    <t>Port Everglades Unit 5</t>
  </si>
  <si>
    <t>Riviera Beach</t>
  </si>
  <si>
    <t>Riviera Beach Common</t>
  </si>
  <si>
    <t>Riviera Beach Unit 5</t>
  </si>
  <si>
    <t>Sanford</t>
  </si>
  <si>
    <t>Sanford Common</t>
  </si>
  <si>
    <t>Sanford Unit 4</t>
  </si>
  <si>
    <t>Sanford Unit 5</t>
  </si>
  <si>
    <t>Scherer</t>
  </si>
  <si>
    <r>
      <t xml:space="preserve">Scherer Ash Pond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</si>
  <si>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Coal Handling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</si>
  <si>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</si>
  <si>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</si>
  <si>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t>SJRPP</t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</si>
  <si>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</si>
  <si>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*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</si>
  <si>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</si>
  <si>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</si>
  <si>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t>Solar</t>
  </si>
  <si>
    <t>Babcock Preserve Solar **</t>
  </si>
  <si>
    <t>Babcock Ranch Solar</t>
  </si>
  <si>
    <t>Barefoot Bay Solar **</t>
  </si>
  <si>
    <t>Blue Cypress Solar **</t>
  </si>
  <si>
    <t>Blue Heron Solar (aka First Citrus) **</t>
  </si>
  <si>
    <t>Cattle Ranch Solar **</t>
  </si>
  <si>
    <t>Citrus Solar</t>
  </si>
  <si>
    <t>Coral Farm Solar **</t>
  </si>
  <si>
    <t>DeSoto (Solar Energy Ctr)</t>
  </si>
  <si>
    <t>Echo River Solar **</t>
  </si>
  <si>
    <r>
      <t xml:space="preserve">Egret Solar ** </t>
    </r>
    <r>
      <rPr>
        <vertAlign val="superscript"/>
        <sz val="8"/>
        <color theme="1"/>
        <rFont val="Calibri"/>
        <family val="2"/>
        <scheme val="minor"/>
      </rPr>
      <t>2</t>
    </r>
  </si>
  <si>
    <t>Hammock Solar **</t>
  </si>
  <si>
    <t>Hibiscus Solar **</t>
  </si>
  <si>
    <t>Horizon Solar **</t>
  </si>
  <si>
    <t>Indian River Solar **</t>
  </si>
  <si>
    <t>Interstate Solar **</t>
  </si>
  <si>
    <r>
      <t xml:space="preserve">Lakeside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</si>
  <si>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Loggerhead Solar **</t>
  </si>
  <si>
    <r>
      <t xml:space="preserve">Magnolia Springs Solar ** </t>
    </r>
    <r>
      <rPr>
        <vertAlign val="superscript"/>
        <sz val="8"/>
        <color theme="1"/>
        <rFont val="Calibri"/>
        <family val="2"/>
        <scheme val="minor"/>
      </rPr>
      <t>2</t>
    </r>
  </si>
  <si>
    <t>Manatee Solar</t>
  </si>
  <si>
    <t>Miami-Dade (Krome 465 Solar) **</t>
  </si>
  <si>
    <r>
      <t xml:space="preserve">Nassau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</si>
  <si>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t>Northern Preserve Solar **</t>
  </si>
  <si>
    <t>Okeechobee Solar **</t>
  </si>
  <si>
    <t>Pioneer Trail Solar **</t>
  </si>
  <si>
    <r>
      <t>Proposed Solar 2021 (74.5MW X 8)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</si>
  <si>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>Proposed Solar 2022 (74.5MW X 6)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</si>
  <si>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Proposed Solar 2023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</si>
  <si>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2024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</si>
  <si>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2025 (74.5MW X 7) ** </t>
    </r>
    <r>
      <rPr>
        <vertAlign val="superscript"/>
        <sz val="8"/>
        <color theme="1"/>
        <rFont val="Calibri"/>
        <family val="2"/>
        <scheme val="minor"/>
      </rPr>
      <t>2</t>
    </r>
  </si>
  <si>
    <t>Southfork Solar **</t>
  </si>
  <si>
    <t>Space Coast Solar</t>
  </si>
  <si>
    <t>Sunshine Gateway Solar **</t>
  </si>
  <si>
    <t>Sweetbay Solar **</t>
  </si>
  <si>
    <r>
      <t xml:space="preserve">Trailside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</si>
  <si>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Twin Lakes Solar **</t>
  </si>
  <si>
    <r>
      <t xml:space="preserve">Union Springs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</si>
  <si>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t>Wildflower Solar **</t>
  </si>
  <si>
    <t>Turkey Point</t>
  </si>
  <si>
    <t>Turkey Point Common</t>
  </si>
  <si>
    <t>Turkey Point Sync Condenser 1</t>
  </si>
  <si>
    <t>Turkey Point Sync Condenser 2</t>
  </si>
  <si>
    <t>Turkey Point Unit 5</t>
  </si>
  <si>
    <t>WCEC</t>
  </si>
  <si>
    <t>West County Common</t>
  </si>
  <si>
    <t>West County Unit 1</t>
  </si>
  <si>
    <t>West County Unit 2</t>
  </si>
  <si>
    <t>West County Unit 3</t>
  </si>
  <si>
    <t>Crist</t>
  </si>
  <si>
    <t>Crist Ash Landfill (West)</t>
  </si>
  <si>
    <t>Crist Coal Handling</t>
  </si>
  <si>
    <t>Crist Common</t>
  </si>
  <si>
    <t>Crist Unit 4</t>
  </si>
  <si>
    <t>Crist Unit 5</t>
  </si>
  <si>
    <t>Crist Unit 6</t>
  </si>
  <si>
    <t>Crist Unit 7</t>
  </si>
  <si>
    <t>Crist Unit 8A,B,C,D (CT) **</t>
  </si>
  <si>
    <t xml:space="preserve">Daniel </t>
  </si>
  <si>
    <r>
      <t>Daniel Ash Pond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</si>
  <si>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Coal Handling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</si>
  <si>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Common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</si>
  <si>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1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</si>
  <si>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2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</si>
  <si>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Pace/Pea Ridge Cogen Common (Steam)</t>
  </si>
  <si>
    <t>Pace/Pea Ridge Cogen</t>
  </si>
  <si>
    <t>Pace/Pea Ridge Cogen Common</t>
  </si>
  <si>
    <t>Pace/Pea Ridge Cogen Unit 1</t>
  </si>
  <si>
    <t>Pace/Pea Ridge Cogen Unit 2</t>
  </si>
  <si>
    <t>Pace/Pea Ridge Cogen Unit 3</t>
  </si>
  <si>
    <t xml:space="preserve">Perdido Landfill </t>
  </si>
  <si>
    <t>Perdido Landfill Units 1-3</t>
  </si>
  <si>
    <r>
      <t xml:space="preserve">Scherer Ash Pond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</si>
  <si>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Coal Handling (Gulf)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</si>
  <si>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</si>
  <si>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Unit 3 </t>
    </r>
    <r>
      <rPr>
        <vertAlign val="superscript"/>
        <sz val="8"/>
        <rFont val="Calibri"/>
        <family val="2"/>
        <scheme val="minor"/>
      </rPr>
      <t>1</t>
    </r>
  </si>
  <si>
    <t>Scholz</t>
  </si>
  <si>
    <t>Scholz Common *</t>
  </si>
  <si>
    <t>Smith</t>
  </si>
  <si>
    <t>Smith Common *</t>
  </si>
  <si>
    <t>Blue Indigo Solar</t>
  </si>
  <si>
    <r>
      <t>Proposed Solar 2021 (74.5MW X 2)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</si>
  <si>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t>Total</t>
  </si>
  <si>
    <t>Row Labels</t>
  </si>
  <si>
    <t>Grand Total</t>
  </si>
  <si>
    <t>Sum of 2016 Accrual</t>
  </si>
  <si>
    <t>Blue Indigo Solar **</t>
  </si>
  <si>
    <t>Manatee Energy Storage **</t>
  </si>
  <si>
    <t>Trans</t>
  </si>
  <si>
    <t>COMBINED (NOIA)</t>
  </si>
  <si>
    <t>diff</t>
  </si>
  <si>
    <t>NOIA diff</t>
  </si>
  <si>
    <t>FILED</t>
  </si>
  <si>
    <t>Crist 8</t>
  </si>
  <si>
    <t>Turkey Point Sync Condenser
Correction</t>
  </si>
  <si>
    <t>Updated B&amp;M Estimates</t>
  </si>
  <si>
    <t>Accrual</t>
  </si>
  <si>
    <t>STAND ALONE (NOIA)</t>
  </si>
  <si>
    <t>STAND ALONE - FPL</t>
  </si>
  <si>
    <t>STAND ALONE - GULF</t>
  </si>
  <si>
    <t>STAND ALONE - FPL (NOIA)</t>
  </si>
  <si>
    <t>STAND ALONE - GULF (NOIA)</t>
  </si>
  <si>
    <t xml:space="preserve">     20210015-EI     </t>
  </si>
  <si>
    <t xml:space="preserve">     FPL 047006</t>
  </si>
  <si>
    <t xml:space="preserve">     FPL 047007</t>
  </si>
  <si>
    <t xml:space="preserve">     FPL 047008</t>
  </si>
  <si>
    <t xml:space="preserve">     FPL 047009</t>
  </si>
  <si>
    <t xml:space="preserve">     FPL 047010</t>
  </si>
  <si>
    <t xml:space="preserve">     FPL 047011</t>
  </si>
  <si>
    <t xml:space="preserve">     FPL 047012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</si>
</sst>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ourier"/>
      <family val="3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1" fontId="16" fillId="0" borderId="0"/>
    <xf numFmtId="1" fontId="16" fillId="0" borderId="0"/>
  </cellStyleXfs>
  <cellXfs count="1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43" fontId="2" fillId="0" borderId="2" xfId="1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3" fontId="2" fillId="0" borderId="5" xfId="1" applyFont="1" applyFill="1" applyBorder="1"/>
    <xf numFmtId="0" fontId="2" fillId="0" borderId="0" xfId="0" applyFont="1"/>
    <xf numFmtId="43" fontId="2" fillId="0" borderId="0" xfId="0" applyNumberFormat="1" applyFont="1"/>
    <xf numFmtId="43" fontId="1" fillId="0" borderId="6" xfId="0" applyNumberFormat="1" applyFont="1" applyFill="1" applyBorder="1"/>
    <xf numFmtId="43" fontId="2" fillId="0" borderId="7" xfId="1" applyFont="1" applyFill="1" applyBorder="1"/>
    <xf numFmtId="43" fontId="2" fillId="0" borderId="8" xfId="1" applyFont="1" applyFill="1" applyBorder="1"/>
    <xf numFmtId="43" fontId="2" fillId="0" borderId="9" xfId="1" applyFont="1" applyFill="1" applyBorder="1"/>
    <xf numFmtId="43" fontId="1" fillId="0" borderId="6" xfId="0" applyNumberFormat="1" applyFont="1" applyBorder="1"/>
    <xf numFmtId="43" fontId="2" fillId="0" borderId="0" xfId="0" applyNumberFormat="1" applyFont="1" applyBorder="1"/>
    <xf numFmtId="43" fontId="2" fillId="0" borderId="5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" fontId="2" fillId="0" borderId="0" xfId="0" applyNumberFormat="1" applyFont="1"/>
    <xf numFmtId="0" fontId="7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 applyProtection="1">
      <alignment horizontal="center" vertical="center" wrapText="1"/>
    </xf>
    <xf numFmtId="0" fontId="10" fillId="0" borderId="0" xfId="3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43" fontId="7" fillId="0" borderId="0" xfId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top"/>
    </xf>
    <xf numFmtId="0" fontId="10" fillId="0" borderId="0" xfId="4" applyFont="1" applyFill="1" applyBorder="1"/>
    <xf numFmtId="0" fontId="10" fillId="0" borderId="0" xfId="5" applyFont="1" applyFill="1" applyBorder="1"/>
    <xf numFmtId="0" fontId="10" fillId="0" borderId="0" xfId="6" applyFont="1" applyFill="1" applyBorder="1"/>
    <xf numFmtId="0" fontId="10" fillId="0" borderId="0" xfId="7" applyFont="1" applyFill="1" applyBorder="1"/>
    <xf numFmtId="0" fontId="10" fillId="0" borderId="0" xfId="8" applyFont="1" applyFill="1" applyBorder="1"/>
    <xf numFmtId="0" fontId="10" fillId="0" borderId="0" xfId="3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0" fontId="8" fillId="0" borderId="13" xfId="2" applyFont="1" applyFill="1" applyBorder="1"/>
    <xf numFmtId="43" fontId="8" fillId="0" borderId="13" xfId="1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43" fontId="7" fillId="2" borderId="2" xfId="1" applyFont="1" applyFill="1" applyBorder="1"/>
    <xf numFmtId="43" fontId="7" fillId="2" borderId="7" xfId="1" applyFont="1" applyFill="1" applyBorder="1"/>
    <xf numFmtId="0" fontId="7" fillId="2" borderId="3" xfId="2" applyFont="1" applyFill="1" applyBorder="1"/>
    <xf numFmtId="0" fontId="7" fillId="2" borderId="0" xfId="2" applyFont="1" applyFill="1" applyBorder="1"/>
    <xf numFmtId="43" fontId="7" fillId="2" borderId="0" xfId="1" applyFont="1" applyFill="1" applyBorder="1"/>
    <xf numFmtId="43" fontId="7" fillId="2" borderId="8" xfId="1" applyFont="1" applyFill="1" applyBorder="1"/>
    <xf numFmtId="0" fontId="7" fillId="2" borderId="4" xfId="2" applyFont="1" applyFill="1" applyBorder="1"/>
    <xf numFmtId="0" fontId="7" fillId="2" borderId="5" xfId="2" applyFont="1" applyFill="1" applyBorder="1"/>
    <xf numFmtId="43" fontId="7" fillId="2" borderId="5" xfId="1" applyFont="1" applyFill="1" applyBorder="1"/>
    <xf numFmtId="43" fontId="7" fillId="2" borderId="9" xfId="1" applyFont="1" applyFill="1" applyBorder="1"/>
    <xf numFmtId="0" fontId="2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4" borderId="0" xfId="2" applyFont="1" applyFill="1" applyBorder="1"/>
    <xf numFmtId="0" fontId="7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7" xfId="1" applyFont="1" applyBorder="1"/>
    <xf numFmtId="0" fontId="2" fillId="0" borderId="3" xfId="0" applyFont="1" applyBorder="1"/>
    <xf numFmtId="0" fontId="2" fillId="0" borderId="0" xfId="0" applyFont="1" applyBorder="1"/>
    <xf numFmtId="43" fontId="2" fillId="0" borderId="0" xfId="1" applyFont="1" applyBorder="1"/>
    <xf numFmtId="43" fontId="2" fillId="0" borderId="8" xfId="1" applyFont="1" applyBorder="1"/>
    <xf numFmtId="0" fontId="2" fillId="0" borderId="4" xfId="0" applyFont="1" applyBorder="1"/>
    <xf numFmtId="0" fontId="2" fillId="0" borderId="5" xfId="0" applyFont="1" applyBorder="1"/>
    <xf numFmtId="43" fontId="2" fillId="0" borderId="5" xfId="1" applyFont="1" applyBorder="1"/>
    <xf numFmtId="43" fontId="2" fillId="0" borderId="9" xfId="1" applyFont="1" applyBorder="1"/>
    <xf numFmtId="0" fontId="14" fillId="0" borderId="0" xfId="0" applyFont="1" applyAlignment="1">
      <alignment horizontal="center"/>
    </xf>
    <xf numFmtId="43" fontId="2" fillId="0" borderId="14" xfId="0" applyNumberFormat="1" applyFont="1" applyFill="1" applyBorder="1"/>
    <xf numFmtId="43" fontId="2" fillId="0" borderId="15" xfId="0" applyNumberFormat="1" applyFont="1" applyFill="1" applyBorder="1"/>
    <xf numFmtId="43" fontId="2" fillId="0" borderId="16" xfId="0" applyNumberFormat="1" applyFont="1" applyFill="1" applyBorder="1"/>
    <xf numFmtId="0" fontId="8" fillId="0" borderId="0" xfId="9" applyFont="1" applyAlignment="1">
      <alignment horizontal="center"/>
    </xf>
    <xf numFmtId="0" fontId="3" fillId="0" borderId="0" xfId="2"/>
    <xf numFmtId="0" fontId="15" fillId="0" borderId="0" xfId="9" applyFont="1" applyAlignment="1">
      <alignment horizontal="center"/>
    </xf>
    <xf numFmtId="0" fontId="7" fillId="0" borderId="1" xfId="9" applyFont="1" applyBorder="1" applyAlignment="1">
      <alignment horizontal="center"/>
    </xf>
    <xf numFmtId="0" fontId="7" fillId="0" borderId="2" xfId="9" applyFont="1" applyBorder="1" applyAlignment="1">
      <alignment horizontal="center"/>
    </xf>
    <xf numFmtId="43" fontId="7" fillId="0" borderId="14" xfId="10" applyFont="1" applyBorder="1"/>
    <xf numFmtId="43" fontId="7" fillId="0" borderId="0" xfId="9" applyNumberFormat="1" applyFont="1"/>
    <xf numFmtId="0" fontId="7" fillId="0" borderId="3" xfId="9" applyFont="1" applyBorder="1" applyAlignment="1">
      <alignment horizontal="center"/>
    </xf>
    <xf numFmtId="0" fontId="7" fillId="0" borderId="0" xfId="9" applyFont="1" applyAlignment="1">
      <alignment horizontal="center"/>
    </xf>
    <xf numFmtId="43" fontId="7" fillId="0" borderId="15" xfId="10" applyFont="1" applyBorder="1"/>
    <xf numFmtId="0" fontId="7" fillId="0" borderId="4" xfId="9" applyFont="1" applyBorder="1" applyAlignment="1">
      <alignment horizontal="center"/>
    </xf>
    <xf numFmtId="0" fontId="7" fillId="0" borderId="5" xfId="9" applyFont="1" applyBorder="1" applyAlignment="1">
      <alignment horizontal="center"/>
    </xf>
    <xf numFmtId="43" fontId="7" fillId="0" borderId="16" xfId="10" applyFont="1" applyBorder="1"/>
    <xf numFmtId="43" fontId="8" fillId="0" borderId="0" xfId="9" applyNumberFormat="1" applyFont="1"/>
    <xf numFmtId="0" fontId="7" fillId="0" borderId="0" xfId="9" applyFont="1"/>
    <xf numFmtId="43" fontId="8" fillId="0" borderId="13" xfId="9" applyNumberFormat="1" applyFont="1" applyBorder="1"/>
    <xf numFmtId="164" fontId="10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10" fillId="0" borderId="0" xfId="3" applyFont="1" applyBorder="1"/>
    <xf numFmtId="0" fontId="10" fillId="0" borderId="0" xfId="0" applyFont="1" applyBorder="1" applyAlignment="1">
      <alignment horizontal="left" vertical="top"/>
    </xf>
    <xf numFmtId="0" fontId="10" fillId="0" borderId="0" xfId="3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7" fillId="0" borderId="0" xfId="1" applyNumberFormat="1" applyFont="1" applyBorder="1"/>
    <xf numFmtId="0" fontId="7" fillId="0" borderId="0" xfId="0" applyFont="1" applyFill="1" applyBorder="1"/>
    <xf numFmtId="164" fontId="7" fillId="0" borderId="0" xfId="1" applyNumberFormat="1" applyFont="1" applyFill="1" applyBorder="1"/>
    <xf numFmtId="164" fontId="10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0" fillId="0" borderId="0" xfId="3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43" fontId="1" fillId="0" borderId="0" xfId="0" applyNumberFormat="1" applyFont="1" applyBorder="1"/>
    <xf numFmtId="0" fontId="10" fillId="0" borderId="0" xfId="4" applyFont="1" applyBorder="1"/>
    <xf numFmtId="0" fontId="10" fillId="0" borderId="0" xfId="5" applyFont="1" applyBorder="1"/>
    <xf numFmtId="0" fontId="10" fillId="0" borderId="0" xfId="6" applyFont="1" applyBorder="1"/>
    <xf numFmtId="0" fontId="10" fillId="0" borderId="0" xfId="7" applyFont="1" applyBorder="1"/>
    <xf numFmtId="0" fontId="10" fillId="0" borderId="0" xfId="8" applyFont="1" applyBorder="1"/>
    <xf numFmtId="0" fontId="8" fillId="0" borderId="10" xfId="9" applyFont="1" applyBorder="1" applyAlignment="1">
      <alignment horizontal="center" wrapText="1"/>
    </xf>
    <xf numFmtId="0" fontId="8" fillId="0" borderId="12" xfId="9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11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0" xfId="2" applyFont="1" applyFill="1" applyBorder="1" applyAlignment="1">
      <alignment horizontal="center"/>
    </xf>
    <xf numFmtId="0" fontId="1" fillId="3" borderId="11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/>
    </xf>
    <xf numFmtId="0" fontId="17" fillId="0" borderId="0" xfId="12" applyNumberFormat="1" applyFont="1" applyAlignment="1">
      <alignment horizontal="center"/>
    </xf>
  </cellXfs>
  <cellStyles count="13">
    <cellStyle name="Comma 198" xfId="10" xr:uid="{AD2BDB21-C272-4D64-A5F7-59B4AA22308A}"/>
    <cellStyle name="Comma 2" xfId="1" xr:uid="{00000000-0005-0000-0000-000000000000}"/>
    <cellStyle name="Normal" xfId="0" builtinId="0"/>
    <cellStyle name="Normal 134" xfId="9" xr:uid="{625B8A05-60AD-4F84-A669-7ED0B9843A58}"/>
    <cellStyle name="Normal 2" xfId="2" xr:uid="{00000000-0005-0000-0000-000002000000}"/>
    <cellStyle name="Normal 24" xfId="12" xr:uid="{2AF72F2E-B239-4515-AC67-5739CEA4C83F}"/>
    <cellStyle name="Normal 4 10" xfId="11" xr:uid="{9AB2553D-DC0E-4C07-A510-E3752E875F4B}"/>
    <cellStyle name="Normal 4 3 2 2 2" xfId="3" xr:uid="{00000000-0005-0000-0000-000003000000}"/>
    <cellStyle name="Normal 61" xfId="4" xr:uid="{00000000-0005-0000-0000-000004000000}"/>
    <cellStyle name="Normal 64" xfId="6" xr:uid="{00000000-0005-0000-0000-000005000000}"/>
    <cellStyle name="Normal 67" xfId="5" xr:uid="{00000000-0005-0000-0000-000006000000}"/>
    <cellStyle name="Normal 68" xfId="8" xr:uid="{00000000-0005-0000-0000-000007000000}"/>
    <cellStyle name="Normal 70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m0ol8" refreshedDate="44168.692230439818" createdVersion="6" refreshedVersion="6" minRefreshableVersion="3" recordCount="10" xr:uid="{6FEDE132-ABA2-4018-B12A-0998506AD57E}">
  <cacheSource type="worksheet">
    <worksheetSource ref="C156:F166" sheet="COMBINED - By Unit"/>
  </cacheSource>
  <cacheFields count="4">
    <cacheField name="Function" numFmtId="0">
      <sharedItems count="2">
        <s v="Steam"/>
        <s v="Other"/>
      </sharedItems>
    </cacheField>
    <cacheField name="Plant" numFmtId="0">
      <sharedItems/>
    </cacheField>
    <cacheField name="Unit" numFmtId="0">
      <sharedItems/>
    </cacheField>
    <cacheField name="2016 Accrual" numFmtId="43">
      <sharedItems containsSemiMixedTypes="0" containsString="0" containsNumber="1" minValue="34407.773537942849" maxValue="113006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Cedar Bay"/>
    <s v="Cedar Bay *"/>
    <n v="1130062.5"/>
  </r>
  <r>
    <x v="1"/>
    <s v="Lauderdale"/>
    <s v="Ft. Lauderdale Unit 4 *"/>
    <n v="160888.71644560795"/>
  </r>
  <r>
    <x v="1"/>
    <s v="Lauderdale"/>
    <s v="Ft. Lauderdale Unit 5 *"/>
    <n v="160703.43862512038"/>
  </r>
  <r>
    <x v="0"/>
    <s v="Martin"/>
    <s v="Martin Unit 1 *"/>
    <n v="290330.51093489374"/>
  </r>
  <r>
    <x v="0"/>
    <s v="Martin"/>
    <s v="Martin Unit 2 *"/>
    <n v="296137.12115359167"/>
  </r>
  <r>
    <x v="1"/>
    <s v="Port Everglades"/>
    <s v="Port Everglades GTs *"/>
    <n v="413730.32831764896"/>
  </r>
  <r>
    <x v="0"/>
    <s v="SJRPP"/>
    <s v="SJRPP Common 1 *"/>
    <n v="723308.44181230338"/>
  </r>
  <r>
    <x v="0"/>
    <s v="SJRPP"/>
    <s v="SJRPP Handling 1 *"/>
    <n v="34407.773537942849"/>
  </r>
  <r>
    <x v="0"/>
    <s v="SJRPP"/>
    <s v="SJRPP Unit 1 1 *"/>
    <n v="99614.283519040589"/>
  </r>
  <r>
    <x v="0"/>
    <s v="SJRPP"/>
    <s v="SJRPP Unit 2 1 *"/>
    <n v="101606.56918942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BBD454-8D6F-4005-B85E-D1D1B611A00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52:B155" firstHeaderRow="1" firstDataRow="1" firstDataCol="1"/>
  <pivotFields count="4">
    <pivotField axis="axisRow" showAll="0">
      <items count="3">
        <item x="1"/>
        <item x="0"/>
        <item t="default"/>
      </items>
    </pivotField>
    <pivotField showAll="0"/>
    <pivotField showAll="0"/>
    <pivotField dataField="1" numFmtId="43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2016 Accru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00C6-162D-4B04-8FB4-4CE0F8535A4A}">
  <dimension ref="A1:O25"/>
  <sheetViews>
    <sheetView workbookViewId="0"/>
  </sheetViews>
  <sheetFormatPr defaultColWidth="8.7109375" defaultRowHeight="12.75" x14ac:dyDescent="0.2"/>
  <cols>
    <col min="1" max="3" width="8.7109375" style="77"/>
    <col min="4" max="4" width="12.28515625" style="77" customWidth="1"/>
    <col min="5" max="5" width="2.5703125" style="77" customWidth="1"/>
    <col min="6" max="6" width="11.5703125" style="77" customWidth="1"/>
    <col min="7" max="7" width="11.28515625" style="77" customWidth="1"/>
    <col min="8" max="8" width="2.5703125" style="77" customWidth="1"/>
    <col min="9" max="9" width="12.28515625" style="77" customWidth="1"/>
    <col min="10" max="10" width="11.140625" style="77" bestFit="1" customWidth="1"/>
    <col min="11" max="11" width="2.5703125" style="77" customWidth="1"/>
    <col min="12" max="12" width="11.85546875" style="77" customWidth="1"/>
    <col min="13" max="13" width="11.140625" style="77" bestFit="1" customWidth="1"/>
    <col min="14" max="14" width="8.7109375" style="77"/>
    <col min="15" max="15" width="11.140625" style="77" bestFit="1" customWidth="1"/>
    <col min="16" max="16384" width="8.7109375" style="77"/>
  </cols>
  <sheetData>
    <row r="1" spans="1:15" x14ac:dyDescent="0.2">
      <c r="A1" s="126" t="s">
        <v>195</v>
      </c>
    </row>
    <row r="2" spans="1:15" x14ac:dyDescent="0.2">
      <c r="A2" s="126" t="s">
        <v>194</v>
      </c>
    </row>
    <row r="7" spans="1:15" ht="30.95" customHeight="1" x14ac:dyDescent="0.2">
      <c r="A7" s="76"/>
      <c r="B7" s="76"/>
      <c r="C7" s="76"/>
      <c r="D7" s="76" t="s">
        <v>184</v>
      </c>
      <c r="F7" s="116" t="s">
        <v>185</v>
      </c>
      <c r="G7" s="117"/>
      <c r="I7" s="116" t="s">
        <v>186</v>
      </c>
      <c r="J7" s="117"/>
      <c r="L7" s="116" t="s">
        <v>187</v>
      </c>
      <c r="M7" s="117"/>
    </row>
    <row r="8" spans="1:15" x14ac:dyDescent="0.2">
      <c r="A8" s="78"/>
      <c r="B8" s="78"/>
      <c r="C8" s="78"/>
      <c r="D8" s="78" t="s">
        <v>188</v>
      </c>
      <c r="F8" s="78" t="s">
        <v>188</v>
      </c>
      <c r="G8" s="78" t="s">
        <v>182</v>
      </c>
      <c r="I8" s="78" t="s">
        <v>188</v>
      </c>
      <c r="J8" s="78" t="s">
        <v>182</v>
      </c>
      <c r="L8" s="78" t="s">
        <v>188</v>
      </c>
      <c r="M8" s="78" t="s">
        <v>182</v>
      </c>
      <c r="O8" s="72" t="s">
        <v>183</v>
      </c>
    </row>
    <row r="9" spans="1:15" x14ac:dyDescent="0.2">
      <c r="A9" s="79" t="s">
        <v>5</v>
      </c>
      <c r="B9" s="80" t="s">
        <v>6</v>
      </c>
      <c r="C9" s="80" t="s">
        <v>7</v>
      </c>
      <c r="D9" s="81">
        <v>1608333.6960793184</v>
      </c>
      <c r="F9" s="81">
        <v>1608333.6960793184</v>
      </c>
      <c r="G9" s="82">
        <f>F9-D9</f>
        <v>0</v>
      </c>
      <c r="I9" s="81">
        <v>1608333.6960793184</v>
      </c>
      <c r="J9" s="82">
        <f>I9-F9</f>
        <v>0</v>
      </c>
      <c r="L9" s="81">
        <v>1531768.7023073889</v>
      </c>
      <c r="M9" s="82">
        <f>L9-I9</f>
        <v>-76564.993771929527</v>
      </c>
      <c r="O9" s="81">
        <f>G9+J9+M9</f>
        <v>-76564.993771929527</v>
      </c>
    </row>
    <row r="10" spans="1:15" x14ac:dyDescent="0.2">
      <c r="A10" s="83" t="s">
        <v>5</v>
      </c>
      <c r="B10" s="84" t="s">
        <v>6</v>
      </c>
      <c r="C10" s="84" t="s">
        <v>8</v>
      </c>
      <c r="D10" s="85">
        <v>8834428.0978141241</v>
      </c>
      <c r="F10" s="85">
        <v>8834428.0978141241</v>
      </c>
      <c r="G10" s="82">
        <f t="shared" ref="G10:G14" si="0">F10-D10</f>
        <v>0</v>
      </c>
      <c r="I10" s="85">
        <v>8834428.0978141241</v>
      </c>
      <c r="J10" s="82">
        <f t="shared" ref="J10:J14" si="1">I10-F10</f>
        <v>0</v>
      </c>
      <c r="L10" s="85">
        <v>8275344.9120449871</v>
      </c>
      <c r="M10" s="82">
        <f t="shared" ref="M10:M14" si="2">L10-I10</f>
        <v>-559083.185769137</v>
      </c>
      <c r="O10" s="85">
        <f t="shared" ref="O10:O14" si="3">G10+J10+M10</f>
        <v>-559083.185769137</v>
      </c>
    </row>
    <row r="11" spans="1:15" x14ac:dyDescent="0.2">
      <c r="A11" s="83" t="s">
        <v>5</v>
      </c>
      <c r="B11" s="84" t="s">
        <v>9</v>
      </c>
      <c r="C11" s="84" t="s">
        <v>7</v>
      </c>
      <c r="D11" s="85">
        <v>35126678.953639828</v>
      </c>
      <c r="F11" s="85">
        <v>35126678.953639828</v>
      </c>
      <c r="G11" s="82">
        <f t="shared" si="0"/>
        <v>0</v>
      </c>
      <c r="I11" s="85">
        <v>35133533.245046057</v>
      </c>
      <c r="J11" s="82">
        <f t="shared" si="1"/>
        <v>6854.2914062291384</v>
      </c>
      <c r="L11" s="85">
        <v>34767899.288382247</v>
      </c>
      <c r="M11" s="82">
        <f t="shared" si="2"/>
        <v>-365633.95666380972</v>
      </c>
      <c r="O11" s="85">
        <f t="shared" si="3"/>
        <v>-358779.66525758058</v>
      </c>
    </row>
    <row r="12" spans="1:15" x14ac:dyDescent="0.2">
      <c r="A12" s="83" t="s">
        <v>5</v>
      </c>
      <c r="B12" s="84" t="s">
        <v>9</v>
      </c>
      <c r="C12" s="84" t="s">
        <v>8</v>
      </c>
      <c r="D12" s="85">
        <v>861313.09596105316</v>
      </c>
      <c r="F12" s="85">
        <v>861313.09596105316</v>
      </c>
      <c r="G12" s="82">
        <f t="shared" si="0"/>
        <v>0</v>
      </c>
      <c r="I12" s="85">
        <v>861313.09596105316</v>
      </c>
      <c r="J12" s="82">
        <f t="shared" si="1"/>
        <v>0</v>
      </c>
      <c r="L12" s="85">
        <v>707849.59273871081</v>
      </c>
      <c r="M12" s="82">
        <f t="shared" si="2"/>
        <v>-153463.50322234235</v>
      </c>
      <c r="O12" s="85">
        <f t="shared" si="3"/>
        <v>-153463.50322234235</v>
      </c>
    </row>
    <row r="13" spans="1:15" x14ac:dyDescent="0.2">
      <c r="A13" s="83" t="s">
        <v>5</v>
      </c>
      <c r="B13" s="84" t="s">
        <v>180</v>
      </c>
      <c r="C13" s="84" t="s">
        <v>7</v>
      </c>
      <c r="D13" s="85">
        <v>0</v>
      </c>
      <c r="F13" s="85">
        <v>0</v>
      </c>
      <c r="G13" s="82">
        <f t="shared" si="0"/>
        <v>0</v>
      </c>
      <c r="I13" s="85">
        <v>0</v>
      </c>
      <c r="J13" s="82">
        <f t="shared" si="1"/>
        <v>0</v>
      </c>
      <c r="L13" s="85">
        <v>0</v>
      </c>
      <c r="M13" s="82">
        <f t="shared" si="2"/>
        <v>0</v>
      </c>
      <c r="O13" s="85">
        <f t="shared" si="3"/>
        <v>0</v>
      </c>
    </row>
    <row r="14" spans="1:15" x14ac:dyDescent="0.2">
      <c r="A14" s="86" t="s">
        <v>5</v>
      </c>
      <c r="B14" s="87" t="s">
        <v>180</v>
      </c>
      <c r="C14" s="87" t="s">
        <v>8</v>
      </c>
      <c r="D14" s="88">
        <v>0</v>
      </c>
      <c r="F14" s="88">
        <v>0</v>
      </c>
      <c r="G14" s="82">
        <f t="shared" si="0"/>
        <v>0</v>
      </c>
      <c r="I14" s="88">
        <v>0</v>
      </c>
      <c r="J14" s="82">
        <f t="shared" si="1"/>
        <v>0</v>
      </c>
      <c r="L14" s="88">
        <v>0</v>
      </c>
      <c r="M14" s="82">
        <f t="shared" si="2"/>
        <v>0</v>
      </c>
      <c r="O14" s="88">
        <f t="shared" si="3"/>
        <v>0</v>
      </c>
    </row>
    <row r="15" spans="1:15" x14ac:dyDescent="0.2">
      <c r="A15" s="84"/>
      <c r="B15" s="84"/>
      <c r="C15" s="84"/>
      <c r="D15" s="89"/>
      <c r="F15" s="89"/>
      <c r="G15" s="90"/>
      <c r="I15" s="89"/>
      <c r="J15" s="90"/>
      <c r="L15" s="89"/>
      <c r="M15" s="90"/>
      <c r="O15" s="89"/>
    </row>
    <row r="16" spans="1:15" x14ac:dyDescent="0.2">
      <c r="A16" s="84"/>
      <c r="B16" s="84"/>
      <c r="C16" s="84"/>
      <c r="D16" s="90"/>
      <c r="F16" s="90"/>
      <c r="G16" s="90"/>
      <c r="I16" s="90"/>
      <c r="J16" s="90"/>
      <c r="L16" s="90"/>
      <c r="M16" s="90"/>
      <c r="O16" s="90"/>
    </row>
    <row r="17" spans="1:15" x14ac:dyDescent="0.2">
      <c r="A17" s="79" t="s">
        <v>10</v>
      </c>
      <c r="B17" s="80" t="s">
        <v>6</v>
      </c>
      <c r="C17" s="80" t="s">
        <v>7</v>
      </c>
      <c r="D17" s="81">
        <v>2966291.0025001285</v>
      </c>
      <c r="F17" s="81">
        <v>2872643.0703308764</v>
      </c>
      <c r="G17" s="82">
        <f t="shared" ref="G17:G22" si="4">F17-D17</f>
        <v>-93647.932169252075</v>
      </c>
      <c r="I17" s="81">
        <v>2872643.0703308764</v>
      </c>
      <c r="J17" s="82">
        <f t="shared" ref="J17:J22" si="5">I17-F17</f>
        <v>0</v>
      </c>
      <c r="L17" s="81">
        <v>2750504.5778002595</v>
      </c>
      <c r="M17" s="82">
        <f t="shared" ref="M17:M22" si="6">L17-I17</f>
        <v>-122138.49253061693</v>
      </c>
      <c r="O17" s="81">
        <f t="shared" ref="O17:O22" si="7">G17+J17+M17</f>
        <v>-215786.42469986901</v>
      </c>
    </row>
    <row r="18" spans="1:15" x14ac:dyDescent="0.2">
      <c r="A18" s="83" t="s">
        <v>10</v>
      </c>
      <c r="B18" s="84" t="s">
        <v>6</v>
      </c>
      <c r="C18" s="84" t="s">
        <v>8</v>
      </c>
      <c r="D18" s="85">
        <v>2892361.2158898981</v>
      </c>
      <c r="F18" s="85">
        <v>2892361.2158898981</v>
      </c>
      <c r="G18" s="82">
        <f t="shared" si="4"/>
        <v>0</v>
      </c>
      <c r="I18" s="85">
        <v>2892361.2158898981</v>
      </c>
      <c r="J18" s="82">
        <f t="shared" si="5"/>
        <v>0</v>
      </c>
      <c r="L18" s="85">
        <v>2709319.3137915693</v>
      </c>
      <c r="M18" s="82">
        <f t="shared" si="6"/>
        <v>-183041.90209832881</v>
      </c>
      <c r="O18" s="85">
        <f t="shared" si="7"/>
        <v>-183041.90209832881</v>
      </c>
    </row>
    <row r="19" spans="1:15" x14ac:dyDescent="0.2">
      <c r="A19" s="83" t="s">
        <v>10</v>
      </c>
      <c r="B19" s="84" t="s">
        <v>9</v>
      </c>
      <c r="C19" s="84" t="s">
        <v>7</v>
      </c>
      <c r="D19" s="85">
        <v>1103152.8825243623</v>
      </c>
      <c r="F19" s="85">
        <v>1196800.8146936146</v>
      </c>
      <c r="G19" s="82">
        <f t="shared" si="4"/>
        <v>93647.932169252308</v>
      </c>
      <c r="I19" s="85">
        <v>1196800.8146936146</v>
      </c>
      <c r="J19" s="82">
        <f t="shared" si="5"/>
        <v>0</v>
      </c>
      <c r="L19" s="85">
        <v>1171934.0094407599</v>
      </c>
      <c r="M19" s="82">
        <f t="shared" si="6"/>
        <v>-24866.805252854712</v>
      </c>
      <c r="O19" s="85">
        <f t="shared" si="7"/>
        <v>68781.126916397596</v>
      </c>
    </row>
    <row r="20" spans="1:15" x14ac:dyDescent="0.2">
      <c r="A20" s="83" t="s">
        <v>10</v>
      </c>
      <c r="B20" s="84" t="s">
        <v>9</v>
      </c>
      <c r="C20" s="84" t="s">
        <v>8</v>
      </c>
      <c r="D20" s="85">
        <v>0</v>
      </c>
      <c r="F20" s="85">
        <v>0</v>
      </c>
      <c r="G20" s="82">
        <f t="shared" si="4"/>
        <v>0</v>
      </c>
      <c r="I20" s="85">
        <v>0</v>
      </c>
      <c r="J20" s="82">
        <f t="shared" si="5"/>
        <v>0</v>
      </c>
      <c r="L20" s="85">
        <v>0</v>
      </c>
      <c r="M20" s="82">
        <f t="shared" si="6"/>
        <v>0</v>
      </c>
      <c r="O20" s="85">
        <f t="shared" si="7"/>
        <v>0</v>
      </c>
    </row>
    <row r="21" spans="1:15" x14ac:dyDescent="0.2">
      <c r="A21" s="83" t="s">
        <v>10</v>
      </c>
      <c r="B21" s="84" t="s">
        <v>180</v>
      </c>
      <c r="C21" s="84" t="s">
        <v>7</v>
      </c>
      <c r="D21" s="85">
        <v>0</v>
      </c>
      <c r="F21" s="85">
        <v>0</v>
      </c>
      <c r="G21" s="82">
        <f t="shared" si="4"/>
        <v>0</v>
      </c>
      <c r="I21" s="85">
        <v>0</v>
      </c>
      <c r="J21" s="82">
        <f t="shared" si="5"/>
        <v>0</v>
      </c>
      <c r="L21" s="85">
        <v>0</v>
      </c>
      <c r="M21" s="82">
        <f t="shared" si="6"/>
        <v>0</v>
      </c>
      <c r="O21" s="85">
        <f t="shared" si="7"/>
        <v>0</v>
      </c>
    </row>
    <row r="22" spans="1:15" x14ac:dyDescent="0.2">
      <c r="A22" s="86" t="s">
        <v>10</v>
      </c>
      <c r="B22" s="87" t="s">
        <v>180</v>
      </c>
      <c r="C22" s="87" t="s">
        <v>8</v>
      </c>
      <c r="D22" s="88">
        <v>0</v>
      </c>
      <c r="F22" s="88">
        <v>0</v>
      </c>
      <c r="G22" s="82">
        <f t="shared" si="4"/>
        <v>0</v>
      </c>
      <c r="I22" s="88">
        <v>0</v>
      </c>
      <c r="J22" s="82">
        <f t="shared" si="5"/>
        <v>0</v>
      </c>
      <c r="L22" s="88">
        <v>0</v>
      </c>
      <c r="M22" s="82">
        <f t="shared" si="6"/>
        <v>0</v>
      </c>
      <c r="O22" s="88">
        <f t="shared" si="7"/>
        <v>0</v>
      </c>
    </row>
    <row r="23" spans="1:15" x14ac:dyDescent="0.2">
      <c r="A23" s="84"/>
      <c r="B23" s="84"/>
      <c r="C23" s="84"/>
      <c r="D23" s="89"/>
      <c r="F23" s="89"/>
      <c r="G23" s="90"/>
      <c r="I23" s="89"/>
      <c r="J23" s="90"/>
      <c r="L23" s="89"/>
      <c r="M23" s="90"/>
      <c r="O23" s="89"/>
    </row>
    <row r="24" spans="1:15" ht="13.5" thickBot="1" x14ac:dyDescent="0.25">
      <c r="A24" s="84"/>
      <c r="B24" s="84"/>
      <c r="C24" s="84"/>
      <c r="D24" s="91">
        <f>SUM(D17:D22)+SUM(D9:D14)</f>
        <v>53392558.944408715</v>
      </c>
      <c r="F24" s="91">
        <f>SUM(F17:F22)+SUM(F9:F14)</f>
        <v>53392558.944408715</v>
      </c>
      <c r="G24" s="91">
        <f>SUM(G17:G22)+SUM(G9:G14)</f>
        <v>2.3283064365386963E-10</v>
      </c>
      <c r="I24" s="91">
        <f>SUM(I17:I22)+SUM(I9:I14)</f>
        <v>53399413.235814944</v>
      </c>
      <c r="J24" s="91">
        <f>SUM(J17:J22)+SUM(J9:J14)</f>
        <v>6854.2914062291384</v>
      </c>
      <c r="L24" s="91">
        <f>SUM(L17:L22)+SUM(L9:L14)</f>
        <v>51914620.396505922</v>
      </c>
      <c r="M24" s="91">
        <f>SUM(M17:M22)+SUM(M9:M14)</f>
        <v>-1484792.839309019</v>
      </c>
      <c r="O24" s="91">
        <f>SUM(O17:O22)+SUM(O9:O14)</f>
        <v>-1477938.5479027897</v>
      </c>
    </row>
    <row r="25" spans="1:15" ht="13.5" thickTop="1" x14ac:dyDescent="0.2"/>
  </sheetData>
  <mergeCells count="3">
    <mergeCell ref="F7:G7"/>
    <mergeCell ref="I7:J7"/>
    <mergeCell ref="L7:M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/>
  </sheetViews>
  <sheetFormatPr defaultColWidth="8.7109375" defaultRowHeight="12.75" x14ac:dyDescent="0.2"/>
  <cols>
    <col min="1" max="1" width="8" style="12" customWidth="1"/>
    <col min="2" max="2" width="7.42578125" style="12" bestFit="1" customWidth="1"/>
    <col min="3" max="3" width="10.140625" style="12" bestFit="1" customWidth="1"/>
    <col min="4" max="4" width="12.28515625" style="12" customWidth="1"/>
    <col min="5" max="5" width="14.42578125" style="12" bestFit="1" customWidth="1"/>
    <col min="6" max="6" width="11.5703125" style="12" customWidth="1"/>
    <col min="7" max="7" width="11.28515625" style="12" customWidth="1"/>
    <col min="8" max="8" width="8" style="12" bestFit="1" customWidth="1"/>
    <col min="9" max="9" width="12.28515625" style="12" customWidth="1"/>
    <col min="10" max="10" width="10.140625" style="12" bestFit="1" customWidth="1"/>
    <col min="11" max="11" width="13.85546875" style="12" bestFit="1" customWidth="1"/>
    <col min="12" max="12" width="11.85546875" style="12" customWidth="1"/>
    <col min="13" max="13" width="13.85546875" style="12" bestFit="1" customWidth="1"/>
    <col min="14" max="14" width="8.7109375" style="12"/>
    <col min="15" max="15" width="13.42578125" style="12" bestFit="1" customWidth="1"/>
    <col min="16" max="16384" width="8.7109375" style="12"/>
  </cols>
  <sheetData>
    <row r="1" spans="1:15" x14ac:dyDescent="0.2">
      <c r="A1" s="126" t="s">
        <v>196</v>
      </c>
    </row>
    <row r="2" spans="1:15" x14ac:dyDescent="0.2">
      <c r="A2" s="126" t="s">
        <v>194</v>
      </c>
    </row>
    <row r="7" spans="1:15" x14ac:dyDescent="0.2">
      <c r="A7" s="118" t="s">
        <v>16</v>
      </c>
      <c r="B7" s="118"/>
      <c r="C7" s="118"/>
      <c r="D7" s="118"/>
      <c r="E7" s="118"/>
      <c r="F7" s="118"/>
      <c r="H7" s="118" t="s">
        <v>181</v>
      </c>
      <c r="I7" s="118"/>
      <c r="J7" s="118"/>
      <c r="K7" s="118"/>
      <c r="L7" s="118"/>
      <c r="M7" s="118"/>
    </row>
    <row r="8" spans="1:15" s="1" customFormat="1" ht="51" x14ac:dyDescent="0.2">
      <c r="A8" s="21" t="s">
        <v>0</v>
      </c>
      <c r="B8" s="21" t="s">
        <v>1</v>
      </c>
      <c r="C8" s="21" t="s">
        <v>2</v>
      </c>
      <c r="D8" s="22" t="s">
        <v>3</v>
      </c>
      <c r="E8" s="22" t="s">
        <v>15</v>
      </c>
      <c r="F8" s="22" t="s">
        <v>4</v>
      </c>
      <c r="H8" s="21" t="s">
        <v>0</v>
      </c>
      <c r="I8" s="21" t="s">
        <v>1</v>
      </c>
      <c r="J8" s="21" t="s">
        <v>2</v>
      </c>
      <c r="K8" s="22" t="s">
        <v>3</v>
      </c>
      <c r="L8" s="22" t="s">
        <v>15</v>
      </c>
      <c r="M8" s="22" t="s">
        <v>4</v>
      </c>
      <c r="O8" s="72" t="s">
        <v>183</v>
      </c>
    </row>
    <row r="9" spans="1:15" s="5" customFormat="1" x14ac:dyDescent="0.2">
      <c r="A9" s="2" t="s">
        <v>5</v>
      </c>
      <c r="B9" s="3" t="s">
        <v>6</v>
      </c>
      <c r="C9" s="3" t="s">
        <v>7</v>
      </c>
      <c r="D9" s="4">
        <v>84468574.217258915</v>
      </c>
      <c r="E9" s="4">
        <v>25831425.782741066</v>
      </c>
      <c r="F9" s="15">
        <f>D9+E9</f>
        <v>110299999.99999999</v>
      </c>
      <c r="H9" s="60" t="s">
        <v>5</v>
      </c>
      <c r="I9" s="61" t="s">
        <v>6</v>
      </c>
      <c r="J9" s="61" t="s">
        <v>7</v>
      </c>
      <c r="K9" s="62">
        <v>84468574.217258915</v>
      </c>
      <c r="L9" s="62">
        <v>25831425.782741066</v>
      </c>
      <c r="M9" s="63">
        <v>110299999.99999997</v>
      </c>
      <c r="O9" s="73">
        <f>L9-E9</f>
        <v>0</v>
      </c>
    </row>
    <row r="10" spans="1:15" s="5" customFormat="1" x14ac:dyDescent="0.2">
      <c r="A10" s="6" t="s">
        <v>5</v>
      </c>
      <c r="B10" s="7" t="s">
        <v>6</v>
      </c>
      <c r="C10" s="7" t="s">
        <v>8</v>
      </c>
      <c r="D10" s="8">
        <v>0</v>
      </c>
      <c r="E10" s="8">
        <v>59384141.255338773</v>
      </c>
      <c r="F10" s="16">
        <f t="shared" ref="F10:F12" si="0">D10+E10</f>
        <v>59384141.255338773</v>
      </c>
      <c r="H10" s="64" t="s">
        <v>5</v>
      </c>
      <c r="I10" s="65" t="s">
        <v>6</v>
      </c>
      <c r="J10" s="65" t="s">
        <v>8</v>
      </c>
      <c r="K10" s="66">
        <v>0</v>
      </c>
      <c r="L10" s="66">
        <v>62821861.041096091</v>
      </c>
      <c r="M10" s="67">
        <v>62821861.041096091</v>
      </c>
      <c r="O10" s="74">
        <f t="shared" ref="O10:O16" si="1">L10-E10</f>
        <v>3437719.7857573181</v>
      </c>
    </row>
    <row r="11" spans="1:15" s="5" customFormat="1" x14ac:dyDescent="0.2">
      <c r="A11" s="6" t="s">
        <v>5</v>
      </c>
      <c r="B11" s="7" t="s">
        <v>9</v>
      </c>
      <c r="C11" s="7" t="s">
        <v>7</v>
      </c>
      <c r="D11" s="8">
        <v>109990039.61753896</v>
      </c>
      <c r="E11" s="8">
        <v>-106006732.72475806</v>
      </c>
      <c r="F11" s="16">
        <f t="shared" si="0"/>
        <v>3983306.8927809</v>
      </c>
      <c r="H11" s="64" t="s">
        <v>5</v>
      </c>
      <c r="I11" s="65" t="s">
        <v>9</v>
      </c>
      <c r="J11" s="65" t="s">
        <v>7</v>
      </c>
      <c r="K11" s="66">
        <v>109990039.61753896</v>
      </c>
      <c r="L11" s="66">
        <v>-107585706.37613502</v>
      </c>
      <c r="M11" s="67">
        <v>2404333.2414039406</v>
      </c>
      <c r="O11" s="74">
        <f t="shared" si="1"/>
        <v>-1578973.6513769627</v>
      </c>
    </row>
    <row r="12" spans="1:15" s="5" customFormat="1" x14ac:dyDescent="0.2">
      <c r="A12" s="6" t="s">
        <v>5</v>
      </c>
      <c r="B12" s="7" t="s">
        <v>9</v>
      </c>
      <c r="C12" s="7" t="s">
        <v>8</v>
      </c>
      <c r="D12" s="8">
        <v>6818667.2000000002</v>
      </c>
      <c r="E12" s="8">
        <v>-5280376.4332233546</v>
      </c>
      <c r="F12" s="16">
        <f t="shared" si="0"/>
        <v>1538290.7667766456</v>
      </c>
      <c r="H12" s="64" t="s">
        <v>5</v>
      </c>
      <c r="I12" s="65" t="s">
        <v>9</v>
      </c>
      <c r="J12" s="65" t="s">
        <v>8</v>
      </c>
      <c r="K12" s="66">
        <v>6818667.2000000002</v>
      </c>
      <c r="L12" s="66">
        <v>-5349377.5660780445</v>
      </c>
      <c r="M12" s="67">
        <v>1469289.6339219552</v>
      </c>
      <c r="O12" s="74">
        <f t="shared" si="1"/>
        <v>-69001.132854689844</v>
      </c>
    </row>
    <row r="13" spans="1:15" s="5" customFormat="1" x14ac:dyDescent="0.2">
      <c r="A13" s="6" t="s">
        <v>10</v>
      </c>
      <c r="B13" s="7" t="s">
        <v>6</v>
      </c>
      <c r="C13" s="7" t="s">
        <v>7</v>
      </c>
      <c r="D13" s="8">
        <v>64176155.599999994</v>
      </c>
      <c r="E13" s="8">
        <v>5589724.6763199084</v>
      </c>
      <c r="F13" s="16">
        <f t="shared" ref="F13:F16" si="2">D13+E13</f>
        <v>69765880.276319906</v>
      </c>
      <c r="H13" s="64" t="s">
        <v>10</v>
      </c>
      <c r="I13" s="65" t="s">
        <v>6</v>
      </c>
      <c r="J13" s="65" t="s">
        <v>7</v>
      </c>
      <c r="K13" s="66">
        <v>64176155.599999994</v>
      </c>
      <c r="L13" s="66">
        <v>2780988.4437945709</v>
      </c>
      <c r="M13" s="67">
        <v>66957144.043794572</v>
      </c>
      <c r="O13" s="74">
        <f t="shared" si="1"/>
        <v>-2808736.2325253375</v>
      </c>
    </row>
    <row r="14" spans="1:15" s="5" customFormat="1" x14ac:dyDescent="0.2">
      <c r="A14" s="6" t="s">
        <v>10</v>
      </c>
      <c r="B14" s="7" t="s">
        <v>6</v>
      </c>
      <c r="C14" s="7" t="s">
        <v>8</v>
      </c>
      <c r="D14" s="8">
        <v>35335498.028644845</v>
      </c>
      <c r="E14" s="8">
        <v>20090701.509116687</v>
      </c>
      <c r="F14" s="16">
        <f t="shared" si="2"/>
        <v>55426199.537761532</v>
      </c>
      <c r="H14" s="64" t="s">
        <v>10</v>
      </c>
      <c r="I14" s="65" t="s">
        <v>6</v>
      </c>
      <c r="J14" s="65" t="s">
        <v>8</v>
      </c>
      <c r="K14" s="66">
        <v>35335498.028644845</v>
      </c>
      <c r="L14" s="66">
        <v>21216199.081719268</v>
      </c>
      <c r="M14" s="67">
        <v>56551697.110364109</v>
      </c>
      <c r="O14" s="74">
        <f t="shared" si="1"/>
        <v>1125497.5726025812</v>
      </c>
    </row>
    <row r="15" spans="1:15" s="5" customFormat="1" x14ac:dyDescent="0.2">
      <c r="A15" s="6" t="s">
        <v>10</v>
      </c>
      <c r="B15" s="7" t="s">
        <v>9</v>
      </c>
      <c r="C15" s="7" t="s">
        <v>7</v>
      </c>
      <c r="D15" s="8">
        <v>0</v>
      </c>
      <c r="E15" s="8">
        <v>391115.93446493259</v>
      </c>
      <c r="F15" s="16">
        <f t="shared" si="2"/>
        <v>391115.93446493259</v>
      </c>
      <c r="H15" s="64" t="s">
        <v>10</v>
      </c>
      <c r="I15" s="65" t="s">
        <v>9</v>
      </c>
      <c r="J15" s="65" t="s">
        <v>7</v>
      </c>
      <c r="K15" s="66">
        <v>0</v>
      </c>
      <c r="L15" s="66">
        <v>284609.5928620302</v>
      </c>
      <c r="M15" s="67">
        <v>284609.5928620302</v>
      </c>
      <c r="O15" s="74">
        <f t="shared" si="1"/>
        <v>-106506.34160290239</v>
      </c>
    </row>
    <row r="16" spans="1:15" s="5" customFormat="1" x14ac:dyDescent="0.2">
      <c r="A16" s="9" t="s">
        <v>10</v>
      </c>
      <c r="B16" s="10" t="s">
        <v>9</v>
      </c>
      <c r="C16" s="10" t="s">
        <v>8</v>
      </c>
      <c r="D16" s="11">
        <v>0</v>
      </c>
      <c r="E16" s="11">
        <v>0</v>
      </c>
      <c r="F16" s="17">
        <f t="shared" si="2"/>
        <v>0</v>
      </c>
      <c r="H16" s="68" t="s">
        <v>10</v>
      </c>
      <c r="I16" s="69" t="s">
        <v>9</v>
      </c>
      <c r="J16" s="69" t="s">
        <v>8</v>
      </c>
      <c r="K16" s="70">
        <v>0</v>
      </c>
      <c r="L16" s="70">
        <v>0</v>
      </c>
      <c r="M16" s="71">
        <v>0</v>
      </c>
      <c r="O16" s="75">
        <f t="shared" si="1"/>
        <v>0</v>
      </c>
    </row>
    <row r="17" spans="1:15" s="5" customFormat="1" ht="13.5" thickBot="1" x14ac:dyDescent="0.25">
      <c r="D17" s="14">
        <f>SUM(D9:D16)</f>
        <v>300788934.66344267</v>
      </c>
      <c r="E17" s="14">
        <f>SUM(E9:E16)</f>
        <v>-4.3597538024187088E-8</v>
      </c>
      <c r="F17" s="14">
        <f>SUM(F9:F16)</f>
        <v>300788934.66344267</v>
      </c>
      <c r="H17" s="12"/>
      <c r="I17" s="12"/>
      <c r="J17" s="12"/>
      <c r="K17" s="14">
        <f>SUM(K9:K16)</f>
        <v>300788934.66344267</v>
      </c>
      <c r="L17" s="14">
        <f>SUM(L9:L16)</f>
        <v>-3.5681296139955521E-8</v>
      </c>
      <c r="M17" s="14">
        <f>SUM(M9:M16)</f>
        <v>300788934.66344261</v>
      </c>
      <c r="O17" s="14">
        <f>SUM(O9:O16)</f>
        <v>6.9849193096160889E-9</v>
      </c>
    </row>
    <row r="18" spans="1:15" ht="13.5" thickTop="1" x14ac:dyDescent="0.2"/>
    <row r="19" spans="1:15" x14ac:dyDescent="0.2">
      <c r="A19" s="12" t="s">
        <v>11</v>
      </c>
    </row>
    <row r="24" spans="1:15" s="1" customFormat="1" x14ac:dyDescent="0.2"/>
  </sheetData>
  <mergeCells count="2">
    <mergeCell ref="A7:F7"/>
    <mergeCell ref="H7:M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workbookViewId="0"/>
  </sheetViews>
  <sheetFormatPr defaultColWidth="8.7109375" defaultRowHeight="12.75" x14ac:dyDescent="0.2"/>
  <cols>
    <col min="1" max="1" width="8.42578125" style="12" customWidth="1"/>
    <col min="2" max="2" width="7.7109375" style="12" bestFit="1" customWidth="1"/>
    <col min="3" max="3" width="10.42578125" style="12" bestFit="1" customWidth="1"/>
    <col min="4" max="4" width="12.28515625" style="12" customWidth="1"/>
    <col min="5" max="5" width="13.5703125" style="12" bestFit="1" customWidth="1"/>
    <col min="6" max="6" width="11.5703125" style="12" customWidth="1"/>
    <col min="7" max="7" width="11.28515625" style="12" customWidth="1"/>
    <col min="8" max="8" width="8" style="12" bestFit="1" customWidth="1"/>
    <col min="9" max="9" width="12.28515625" style="12" customWidth="1"/>
    <col min="10" max="10" width="10.140625" style="12" bestFit="1" customWidth="1"/>
    <col min="11" max="11" width="12.85546875" style="12" bestFit="1" customWidth="1"/>
    <col min="12" max="12" width="11.85546875" style="12" customWidth="1"/>
    <col min="13" max="13" width="13.42578125" style="12" bestFit="1" customWidth="1"/>
    <col min="14" max="14" width="8.7109375" style="12"/>
    <col min="15" max="15" width="12.5703125" style="12" bestFit="1" customWidth="1"/>
    <col min="16" max="16384" width="8.7109375" style="12"/>
  </cols>
  <sheetData>
    <row r="1" spans="1:15" x14ac:dyDescent="0.2">
      <c r="A1" s="126" t="s">
        <v>197</v>
      </c>
    </row>
    <row r="2" spans="1:15" x14ac:dyDescent="0.2">
      <c r="A2" s="126" t="s">
        <v>194</v>
      </c>
    </row>
    <row r="7" spans="1:15" x14ac:dyDescent="0.2">
      <c r="A7" s="118" t="s">
        <v>16</v>
      </c>
      <c r="B7" s="118"/>
      <c r="C7" s="118"/>
      <c r="D7" s="118"/>
      <c r="E7" s="118"/>
      <c r="F7" s="118"/>
      <c r="H7" s="118" t="s">
        <v>181</v>
      </c>
      <c r="I7" s="118"/>
      <c r="J7" s="118"/>
      <c r="K7" s="118"/>
      <c r="L7" s="118"/>
      <c r="M7" s="118"/>
    </row>
    <row r="8" spans="1:15" s="1" customFormat="1" x14ac:dyDescent="0.2">
      <c r="A8" s="21" t="s">
        <v>0</v>
      </c>
      <c r="B8" s="21" t="s">
        <v>1</v>
      </c>
      <c r="C8" s="21" t="s">
        <v>2</v>
      </c>
      <c r="D8" s="22" t="s">
        <v>12</v>
      </c>
      <c r="E8" s="22" t="s">
        <v>13</v>
      </c>
      <c r="F8" s="22" t="s">
        <v>14</v>
      </c>
      <c r="H8" s="21" t="s">
        <v>0</v>
      </c>
      <c r="I8" s="21" t="s">
        <v>1</v>
      </c>
      <c r="J8" s="21" t="s">
        <v>2</v>
      </c>
      <c r="K8" s="22" t="s">
        <v>12</v>
      </c>
      <c r="L8" s="22" t="s">
        <v>13</v>
      </c>
      <c r="M8" s="22" t="s">
        <v>14</v>
      </c>
      <c r="O8" s="72" t="s">
        <v>183</v>
      </c>
    </row>
    <row r="9" spans="1:15" s="5" customFormat="1" x14ac:dyDescent="0.2">
      <c r="A9" s="2" t="s">
        <v>5</v>
      </c>
      <c r="B9" s="3" t="s">
        <v>6</v>
      </c>
      <c r="C9" s="3" t="s">
        <v>7</v>
      </c>
      <c r="D9" s="4">
        <v>12704472.120000001</v>
      </c>
      <c r="E9" s="4">
        <v>1608333.6960793184</v>
      </c>
      <c r="F9" s="15">
        <f>E9-D9</f>
        <v>-11096138.423920684</v>
      </c>
      <c r="H9" s="60" t="s">
        <v>5</v>
      </c>
      <c r="I9" s="61" t="s">
        <v>6</v>
      </c>
      <c r="J9" s="61" t="s">
        <v>7</v>
      </c>
      <c r="K9" s="4">
        <v>12704472.120000001</v>
      </c>
      <c r="L9" s="62">
        <v>1531768.7023073889</v>
      </c>
      <c r="M9" s="15">
        <f>L9-K9</f>
        <v>-11172703.417692613</v>
      </c>
      <c r="O9" s="73">
        <f>L9-E9</f>
        <v>-76564.993771929527</v>
      </c>
    </row>
    <row r="10" spans="1:15" s="5" customFormat="1" x14ac:dyDescent="0.2">
      <c r="A10" s="6" t="s">
        <v>5</v>
      </c>
      <c r="B10" s="7" t="s">
        <v>6</v>
      </c>
      <c r="C10" s="7" t="s">
        <v>8</v>
      </c>
      <c r="D10" s="8">
        <v>0</v>
      </c>
      <c r="E10" s="8">
        <v>8834428.0978141241</v>
      </c>
      <c r="F10" s="16">
        <f t="shared" ref="F10:F12" si="0">E10-D10</f>
        <v>8834428.0978141241</v>
      </c>
      <c r="H10" s="64" t="s">
        <v>5</v>
      </c>
      <c r="I10" s="65" t="s">
        <v>6</v>
      </c>
      <c r="J10" s="65" t="s">
        <v>8</v>
      </c>
      <c r="K10" s="8">
        <v>0</v>
      </c>
      <c r="L10" s="66">
        <v>8275344.9120449871</v>
      </c>
      <c r="M10" s="16">
        <f t="shared" ref="M10:M12" si="1">L10-K10</f>
        <v>8275344.9120449871</v>
      </c>
      <c r="O10" s="74">
        <f t="shared" ref="O10:O16" si="2">L10-E10</f>
        <v>-559083.185769137</v>
      </c>
    </row>
    <row r="11" spans="1:15" s="5" customFormat="1" x14ac:dyDescent="0.2">
      <c r="A11" s="6" t="s">
        <v>5</v>
      </c>
      <c r="B11" s="7" t="s">
        <v>9</v>
      </c>
      <c r="C11" s="7" t="s">
        <v>7</v>
      </c>
      <c r="D11" s="19">
        <v>12683144.399999999</v>
      </c>
      <c r="E11" s="8">
        <v>35126678.950000003</v>
      </c>
      <c r="F11" s="16">
        <f t="shared" si="0"/>
        <v>22443534.550000004</v>
      </c>
      <c r="H11" s="64" t="s">
        <v>5</v>
      </c>
      <c r="I11" s="65" t="s">
        <v>9</v>
      </c>
      <c r="J11" s="65" t="s">
        <v>7</v>
      </c>
      <c r="K11" s="19">
        <v>12683144.399999999</v>
      </c>
      <c r="L11" s="66">
        <v>34767899.288382247</v>
      </c>
      <c r="M11" s="16">
        <f t="shared" si="1"/>
        <v>22084754.888382249</v>
      </c>
      <c r="O11" s="74">
        <f t="shared" si="2"/>
        <v>-358779.66161775589</v>
      </c>
    </row>
    <row r="12" spans="1:15" s="5" customFormat="1" x14ac:dyDescent="0.2">
      <c r="A12" s="6" t="s">
        <v>5</v>
      </c>
      <c r="B12" s="7" t="s">
        <v>9</v>
      </c>
      <c r="C12" s="7" t="s">
        <v>8</v>
      </c>
      <c r="D12" s="19">
        <v>793601.64</v>
      </c>
      <c r="E12" s="8">
        <v>861313.09596105316</v>
      </c>
      <c r="F12" s="16">
        <f t="shared" si="0"/>
        <v>67711.455961053143</v>
      </c>
      <c r="H12" s="64" t="s">
        <v>5</v>
      </c>
      <c r="I12" s="65" t="s">
        <v>9</v>
      </c>
      <c r="J12" s="65" t="s">
        <v>8</v>
      </c>
      <c r="K12" s="19">
        <v>793601.64</v>
      </c>
      <c r="L12" s="66">
        <v>707849.59273871081</v>
      </c>
      <c r="M12" s="16">
        <f t="shared" si="1"/>
        <v>-85752.047261289204</v>
      </c>
      <c r="O12" s="74">
        <f t="shared" si="2"/>
        <v>-153463.50322234235</v>
      </c>
    </row>
    <row r="13" spans="1:15" s="5" customFormat="1" x14ac:dyDescent="0.2">
      <c r="A13" s="6" t="s">
        <v>10</v>
      </c>
      <c r="B13" s="7" t="s">
        <v>6</v>
      </c>
      <c r="C13" s="7" t="s">
        <v>7</v>
      </c>
      <c r="D13" s="8">
        <v>0</v>
      </c>
      <c r="E13" s="8">
        <v>2966291.0025001285</v>
      </c>
      <c r="F13" s="16">
        <f>E13-D13</f>
        <v>2966291.0025001285</v>
      </c>
      <c r="H13" s="64" t="s">
        <v>10</v>
      </c>
      <c r="I13" s="65" t="s">
        <v>6</v>
      </c>
      <c r="J13" s="65" t="s">
        <v>7</v>
      </c>
      <c r="K13" s="8">
        <v>0</v>
      </c>
      <c r="L13" s="66">
        <v>2750504.5778002595</v>
      </c>
      <c r="M13" s="16">
        <f>L13-K13</f>
        <v>2750504.5778002595</v>
      </c>
      <c r="O13" s="74">
        <f t="shared" si="2"/>
        <v>-215786.42469986901</v>
      </c>
    </row>
    <row r="14" spans="1:15" s="5" customFormat="1" x14ac:dyDescent="0.2">
      <c r="A14" s="6" t="s">
        <v>10</v>
      </c>
      <c r="B14" s="7" t="s">
        <v>6</v>
      </c>
      <c r="C14" s="7" t="s">
        <v>8</v>
      </c>
      <c r="D14" s="8">
        <v>658327.92000000004</v>
      </c>
      <c r="E14" s="8">
        <v>2892361.2158898981</v>
      </c>
      <c r="F14" s="16">
        <f t="shared" ref="F14:F16" si="3">E14-D14</f>
        <v>2234033.2958898982</v>
      </c>
      <c r="H14" s="64" t="s">
        <v>10</v>
      </c>
      <c r="I14" s="65" t="s">
        <v>6</v>
      </c>
      <c r="J14" s="65" t="s">
        <v>8</v>
      </c>
      <c r="K14" s="8">
        <v>658327.92000000004</v>
      </c>
      <c r="L14" s="66">
        <v>2709319.3137915693</v>
      </c>
      <c r="M14" s="16">
        <f t="shared" ref="M14:M16" si="4">L14-K14</f>
        <v>2050991.3937915694</v>
      </c>
      <c r="O14" s="74">
        <f t="shared" si="2"/>
        <v>-183041.90209832881</v>
      </c>
    </row>
    <row r="15" spans="1:15" s="5" customFormat="1" x14ac:dyDescent="0.2">
      <c r="A15" s="6" t="s">
        <v>10</v>
      </c>
      <c r="B15" s="7" t="s">
        <v>9</v>
      </c>
      <c r="C15" s="7" t="s">
        <v>7</v>
      </c>
      <c r="D15" s="8">
        <v>0</v>
      </c>
      <c r="E15" s="8">
        <v>1103152.8825243623</v>
      </c>
      <c r="F15" s="16">
        <f t="shared" si="3"/>
        <v>1103152.8825243623</v>
      </c>
      <c r="H15" s="64" t="s">
        <v>10</v>
      </c>
      <c r="I15" s="65" t="s">
        <v>9</v>
      </c>
      <c r="J15" s="65" t="s">
        <v>7</v>
      </c>
      <c r="K15" s="8">
        <v>0</v>
      </c>
      <c r="L15" s="66">
        <v>1171934.0094407599</v>
      </c>
      <c r="M15" s="16">
        <f t="shared" si="4"/>
        <v>1171934.0094407599</v>
      </c>
      <c r="O15" s="74">
        <f t="shared" si="2"/>
        <v>68781.126916397596</v>
      </c>
    </row>
    <row r="16" spans="1:15" s="5" customFormat="1" x14ac:dyDescent="0.2">
      <c r="A16" s="9" t="s">
        <v>10</v>
      </c>
      <c r="B16" s="10" t="s">
        <v>9</v>
      </c>
      <c r="C16" s="10" t="s">
        <v>8</v>
      </c>
      <c r="D16" s="11">
        <v>0</v>
      </c>
      <c r="E16" s="11">
        <v>0</v>
      </c>
      <c r="F16" s="17">
        <f t="shared" si="3"/>
        <v>0</v>
      </c>
      <c r="H16" s="68" t="s">
        <v>10</v>
      </c>
      <c r="I16" s="69" t="s">
        <v>9</v>
      </c>
      <c r="J16" s="69" t="s">
        <v>8</v>
      </c>
      <c r="K16" s="11">
        <v>0</v>
      </c>
      <c r="L16" s="70">
        <v>0</v>
      </c>
      <c r="M16" s="17">
        <f t="shared" si="4"/>
        <v>0</v>
      </c>
      <c r="O16" s="75">
        <f t="shared" si="2"/>
        <v>0</v>
      </c>
    </row>
    <row r="17" spans="1:15" s="5" customFormat="1" ht="13.5" thickBot="1" x14ac:dyDescent="0.25">
      <c r="D17" s="14">
        <f>SUM(D9:D16)</f>
        <v>26839546.080000002</v>
      </c>
      <c r="E17" s="14">
        <f>SUM(E9:E16)</f>
        <v>53392558.940768898</v>
      </c>
      <c r="F17" s="14">
        <f>SUM(F9:F16)</f>
        <v>26553012.860768888</v>
      </c>
      <c r="H17" s="12"/>
      <c r="I17" s="12"/>
      <c r="J17" s="12"/>
      <c r="K17" s="14">
        <f>SUM(K9:K16)</f>
        <v>26839546.080000002</v>
      </c>
      <c r="L17" s="14">
        <f>SUM(L9:L16)</f>
        <v>51914620.396505915</v>
      </c>
      <c r="M17" s="14">
        <f>SUM(M9:M16)</f>
        <v>25075074.31650592</v>
      </c>
      <c r="O17" s="14">
        <f>SUM(O9:O16)</f>
        <v>-1477938.544262965</v>
      </c>
    </row>
    <row r="18" spans="1:15" ht="13.5" thickTop="1" x14ac:dyDescent="0.2"/>
    <row r="19" spans="1:15" x14ac:dyDescent="0.2">
      <c r="A19" s="12" t="s">
        <v>11</v>
      </c>
    </row>
  </sheetData>
  <mergeCells count="2">
    <mergeCell ref="A7:F7"/>
    <mergeCell ref="H7:M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72"/>
  <sheetViews>
    <sheetView zoomScaleNormal="100" workbookViewId="0">
      <pane ySplit="8" topLeftCell="A9" activePane="bottomLeft" state="frozen"/>
      <selection pane="bottomLeft"/>
    </sheetView>
  </sheetViews>
  <sheetFormatPr defaultColWidth="8.28515625" defaultRowHeight="15" x14ac:dyDescent="0.25"/>
  <cols>
    <col min="1" max="1" width="12.5703125" style="24" customWidth="1"/>
    <col min="2" max="2" width="17.85546875" style="24" customWidth="1"/>
    <col min="3" max="3" width="11" style="24" customWidth="1"/>
    <col min="4" max="4" width="12.28515625" style="24" customWidth="1"/>
    <col min="5" max="5" width="26.85546875" style="24" customWidth="1"/>
    <col min="6" max="6" width="11.5703125" style="24" customWidth="1"/>
    <col min="7" max="7" width="11.28515625" style="29" customWidth="1"/>
    <col min="8" max="8" width="13.42578125" style="29" bestFit="1" customWidth="1"/>
    <col min="9" max="9" width="12.28515625" style="24" customWidth="1"/>
    <col min="10" max="10" width="6.85546875" style="24" bestFit="1" customWidth="1"/>
    <col min="11" max="11" width="8.5703125" style="24" bestFit="1" customWidth="1"/>
    <col min="12" max="12" width="11.85546875" style="24" customWidth="1"/>
    <col min="13" max="13" width="16.7109375" style="24" bestFit="1" customWidth="1"/>
    <col min="14" max="14" width="26.85546875" style="24" bestFit="1" customWidth="1"/>
    <col min="15" max="16" width="11.140625" style="24" bestFit="1" customWidth="1"/>
    <col min="17" max="17" width="12.5703125" style="24" bestFit="1" customWidth="1"/>
    <col min="18" max="18" width="9.5703125" style="24" bestFit="1" customWidth="1"/>
    <col min="20" max="16384" width="8.28515625" style="24"/>
  </cols>
  <sheetData>
    <row r="1" spans="1:17" x14ac:dyDescent="0.25">
      <c r="A1" s="126" t="s">
        <v>198</v>
      </c>
    </row>
    <row r="2" spans="1:17" x14ac:dyDescent="0.25">
      <c r="A2" s="126" t="s">
        <v>194</v>
      </c>
    </row>
    <row r="7" spans="1:17" x14ac:dyDescent="0.25">
      <c r="A7" s="119" t="s">
        <v>16</v>
      </c>
      <c r="B7" s="120"/>
      <c r="C7" s="120"/>
      <c r="D7" s="120"/>
      <c r="E7" s="120"/>
      <c r="F7" s="120"/>
      <c r="G7" s="120"/>
      <c r="H7" s="121"/>
      <c r="J7" s="119" t="s">
        <v>181</v>
      </c>
      <c r="K7" s="120"/>
      <c r="L7" s="120"/>
      <c r="M7" s="120"/>
      <c r="N7" s="120"/>
      <c r="O7" s="120"/>
      <c r="P7" s="120"/>
      <c r="Q7" s="121"/>
    </row>
    <row r="8" spans="1:17" s="25" customFormat="1" ht="22.5" x14ac:dyDescent="0.2">
      <c r="A8" s="25" t="s">
        <v>0</v>
      </c>
      <c r="B8" s="25" t="s">
        <v>18</v>
      </c>
      <c r="C8" s="25" t="s">
        <v>1</v>
      </c>
      <c r="D8" s="25" t="s">
        <v>19</v>
      </c>
      <c r="E8" s="25" t="s">
        <v>20</v>
      </c>
      <c r="F8" s="25" t="s">
        <v>12</v>
      </c>
      <c r="G8" s="26" t="s">
        <v>13</v>
      </c>
      <c r="H8" s="27" t="s">
        <v>22</v>
      </c>
      <c r="J8" s="97" t="s">
        <v>0</v>
      </c>
      <c r="K8" s="97" t="s">
        <v>18</v>
      </c>
      <c r="L8" s="97" t="s">
        <v>1</v>
      </c>
      <c r="M8" s="97" t="s">
        <v>19</v>
      </c>
      <c r="N8" s="98" t="s">
        <v>20</v>
      </c>
      <c r="O8" s="25" t="s">
        <v>12</v>
      </c>
      <c r="P8" s="26" t="s">
        <v>13</v>
      </c>
      <c r="Q8" s="27" t="s">
        <v>22</v>
      </c>
    </row>
    <row r="9" spans="1:17" x14ac:dyDescent="0.25">
      <c r="A9" s="24" t="s">
        <v>5</v>
      </c>
      <c r="B9" s="24" t="s">
        <v>7</v>
      </c>
      <c r="C9" s="24" t="s">
        <v>9</v>
      </c>
      <c r="D9" s="24" t="s">
        <v>23</v>
      </c>
      <c r="E9" s="28" t="s">
        <v>24</v>
      </c>
      <c r="F9" s="29">
        <v>439796.96556451102</v>
      </c>
      <c r="G9" s="29">
        <v>375146.18013020256</v>
      </c>
      <c r="H9" s="30">
        <v>-2198985</v>
      </c>
      <c r="J9" s="100" t="s">
        <v>5</v>
      </c>
      <c r="K9" s="100" t="s">
        <v>7</v>
      </c>
      <c r="L9" s="100" t="s">
        <v>9</v>
      </c>
      <c r="M9" s="100" t="s">
        <v>23</v>
      </c>
      <c r="N9" s="28" t="s">
        <v>24</v>
      </c>
      <c r="O9" s="29">
        <v>439796.96556451102</v>
      </c>
      <c r="P9" s="101">
        <v>378595.95128035184</v>
      </c>
      <c r="Q9" s="102">
        <v>-2198985</v>
      </c>
    </row>
    <row r="10" spans="1:17" x14ac:dyDescent="0.25">
      <c r="A10" s="24" t="s">
        <v>5</v>
      </c>
      <c r="B10" s="24" t="s">
        <v>7</v>
      </c>
      <c r="C10" s="24" t="s">
        <v>9</v>
      </c>
      <c r="D10" s="24" t="s">
        <v>23</v>
      </c>
      <c r="E10" s="28" t="s">
        <v>25</v>
      </c>
      <c r="F10" s="29">
        <v>387069.46763397427</v>
      </c>
      <c r="G10" s="29">
        <v>341948.85119527875</v>
      </c>
      <c r="H10" s="30">
        <v>-1935347.4</v>
      </c>
      <c r="J10" s="100" t="s">
        <v>5</v>
      </c>
      <c r="K10" s="100" t="s">
        <v>7</v>
      </c>
      <c r="L10" s="100" t="s">
        <v>9</v>
      </c>
      <c r="M10" s="100" t="s">
        <v>23</v>
      </c>
      <c r="N10" s="28" t="s">
        <v>25</v>
      </c>
      <c r="O10" s="29">
        <v>387069.46763397427</v>
      </c>
      <c r="P10" s="101">
        <v>329821.95126686507</v>
      </c>
      <c r="Q10" s="102">
        <v>-1935347.4</v>
      </c>
    </row>
    <row r="11" spans="1:17" x14ac:dyDescent="0.25">
      <c r="A11" s="24" t="s">
        <v>5</v>
      </c>
      <c r="B11" s="24" t="s">
        <v>7</v>
      </c>
      <c r="C11" s="24" t="s">
        <v>6</v>
      </c>
      <c r="D11" s="24" t="s">
        <v>26</v>
      </c>
      <c r="E11" s="24" t="s">
        <v>27</v>
      </c>
      <c r="F11" s="29">
        <v>1130062.5</v>
      </c>
      <c r="G11" s="29">
        <v>0</v>
      </c>
      <c r="H11" s="31">
        <v>70213.239999999802</v>
      </c>
      <c r="J11" s="100" t="s">
        <v>5</v>
      </c>
      <c r="K11" s="100" t="s">
        <v>7</v>
      </c>
      <c r="L11" s="100" t="s">
        <v>6</v>
      </c>
      <c r="M11" s="100" t="s">
        <v>26</v>
      </c>
      <c r="N11" s="100" t="s">
        <v>27</v>
      </c>
      <c r="O11" s="29">
        <v>1130062.5</v>
      </c>
      <c r="P11" s="101">
        <v>0</v>
      </c>
      <c r="Q11" s="103">
        <v>70213.239999999802</v>
      </c>
    </row>
    <row r="12" spans="1:17" x14ac:dyDescent="0.25">
      <c r="A12" s="24" t="s">
        <v>5</v>
      </c>
      <c r="B12" s="24" t="s">
        <v>7</v>
      </c>
      <c r="C12" s="24" t="s">
        <v>9</v>
      </c>
      <c r="D12" s="24" t="s">
        <v>28</v>
      </c>
      <c r="E12" s="28" t="s">
        <v>29</v>
      </c>
      <c r="F12" s="29">
        <v>0</v>
      </c>
      <c r="G12" s="29">
        <v>141313.27423435211</v>
      </c>
      <c r="H12" s="30">
        <v>0</v>
      </c>
      <c r="J12" s="100" t="s">
        <v>5</v>
      </c>
      <c r="K12" s="100" t="s">
        <v>7</v>
      </c>
      <c r="L12" s="100" t="s">
        <v>9</v>
      </c>
      <c r="M12" s="100" t="s">
        <v>28</v>
      </c>
      <c r="N12" s="28" t="s">
        <v>29</v>
      </c>
      <c r="O12" s="29">
        <v>0</v>
      </c>
      <c r="P12" s="101">
        <v>140078.12881077209</v>
      </c>
      <c r="Q12" s="102"/>
    </row>
    <row r="13" spans="1:17" x14ac:dyDescent="0.25">
      <c r="A13" s="24" t="s">
        <v>5</v>
      </c>
      <c r="B13" s="24" t="s">
        <v>7</v>
      </c>
      <c r="C13" s="24" t="s">
        <v>9</v>
      </c>
      <c r="D13" s="24" t="s">
        <v>28</v>
      </c>
      <c r="E13" s="28" t="s">
        <v>30</v>
      </c>
      <c r="F13" s="29">
        <v>0</v>
      </c>
      <c r="G13" s="29">
        <v>162447.9454057918</v>
      </c>
      <c r="H13" s="30">
        <v>0</v>
      </c>
      <c r="J13" s="100" t="s">
        <v>5</v>
      </c>
      <c r="K13" s="100" t="s">
        <v>7</v>
      </c>
      <c r="L13" s="100" t="s">
        <v>9</v>
      </c>
      <c r="M13" s="100" t="s">
        <v>28</v>
      </c>
      <c r="N13" s="28" t="s">
        <v>30</v>
      </c>
      <c r="O13" s="29">
        <v>0</v>
      </c>
      <c r="P13" s="101">
        <v>141954.63202333468</v>
      </c>
      <c r="Q13" s="102"/>
    </row>
    <row r="14" spans="1:17" x14ac:dyDescent="0.25">
      <c r="A14" s="24" t="s">
        <v>5</v>
      </c>
      <c r="B14" s="24" t="s">
        <v>7</v>
      </c>
      <c r="C14" s="24" t="s">
        <v>9</v>
      </c>
      <c r="D14" s="24" t="s">
        <v>31</v>
      </c>
      <c r="E14" s="28" t="s">
        <v>32</v>
      </c>
      <c r="F14" s="29">
        <v>905086.56243033637</v>
      </c>
      <c r="G14" s="29">
        <v>1056737.0880922785</v>
      </c>
      <c r="H14" s="30">
        <v>-16962372.940000001</v>
      </c>
      <c r="J14" s="100" t="s">
        <v>5</v>
      </c>
      <c r="K14" s="100" t="s">
        <v>7</v>
      </c>
      <c r="L14" s="100" t="s">
        <v>9</v>
      </c>
      <c r="M14" s="100" t="s">
        <v>31</v>
      </c>
      <c r="N14" s="28" t="s">
        <v>32</v>
      </c>
      <c r="O14" s="29">
        <v>905086.56243033637</v>
      </c>
      <c r="P14" s="101">
        <v>1021519.6308945224</v>
      </c>
      <c r="Q14" s="102">
        <v>-16962372.940000001</v>
      </c>
    </row>
    <row r="15" spans="1:17" x14ac:dyDescent="0.25">
      <c r="A15" s="24" t="s">
        <v>5</v>
      </c>
      <c r="B15" s="24" t="s">
        <v>7</v>
      </c>
      <c r="C15" s="24" t="s">
        <v>9</v>
      </c>
      <c r="D15" s="24" t="s">
        <v>31</v>
      </c>
      <c r="E15" s="28" t="s">
        <v>33</v>
      </c>
      <c r="F15" s="29">
        <v>39036.025977636375</v>
      </c>
      <c r="G15" s="29">
        <v>6229.1097545796365</v>
      </c>
      <c r="H15" s="30">
        <v>1698244.44</v>
      </c>
      <c r="J15" s="100" t="s">
        <v>5</v>
      </c>
      <c r="K15" s="100" t="s">
        <v>7</v>
      </c>
      <c r="L15" s="100" t="s">
        <v>9</v>
      </c>
      <c r="M15" s="100" t="s">
        <v>31</v>
      </c>
      <c r="N15" s="28" t="s">
        <v>33</v>
      </c>
      <c r="O15" s="29">
        <v>39036.025977636375</v>
      </c>
      <c r="P15" s="101">
        <v>3408.4414283315818</v>
      </c>
      <c r="Q15" s="102">
        <v>1698244.44</v>
      </c>
    </row>
    <row r="16" spans="1:17" x14ac:dyDescent="0.25">
      <c r="A16" s="24" t="s">
        <v>5</v>
      </c>
      <c r="B16" s="24" t="s">
        <v>7</v>
      </c>
      <c r="C16" s="24" t="s">
        <v>9</v>
      </c>
      <c r="D16" s="24" t="s">
        <v>31</v>
      </c>
      <c r="E16" s="28" t="s">
        <v>34</v>
      </c>
      <c r="F16" s="29">
        <v>386256.28870669025</v>
      </c>
      <c r="G16" s="29">
        <v>458781.25906967669</v>
      </c>
      <c r="H16" s="30">
        <v>-11387101.470000001</v>
      </c>
      <c r="J16" s="100" t="s">
        <v>5</v>
      </c>
      <c r="K16" s="100" t="s">
        <v>7</v>
      </c>
      <c r="L16" s="100" t="s">
        <v>9</v>
      </c>
      <c r="M16" s="100" t="s">
        <v>31</v>
      </c>
      <c r="N16" s="28" t="s">
        <v>34</v>
      </c>
      <c r="O16" s="29">
        <v>386256.28870669025</v>
      </c>
      <c r="P16" s="101">
        <v>408984.54220825108</v>
      </c>
      <c r="Q16" s="102">
        <v>-11387101.470000001</v>
      </c>
    </row>
    <row r="17" spans="1:17" x14ac:dyDescent="0.25">
      <c r="A17" s="24" t="s">
        <v>5</v>
      </c>
      <c r="B17" s="24" t="s">
        <v>7</v>
      </c>
      <c r="C17" s="24" t="s">
        <v>9</v>
      </c>
      <c r="D17" s="24" t="s">
        <v>31</v>
      </c>
      <c r="E17" s="28" t="s">
        <v>35</v>
      </c>
      <c r="F17" s="29">
        <v>157718.78213830438</v>
      </c>
      <c r="G17" s="29">
        <v>142316.06551029492</v>
      </c>
      <c r="H17" s="30">
        <v>-2362973.08314479</v>
      </c>
      <c r="J17" s="100" t="s">
        <v>5</v>
      </c>
      <c r="K17" s="100" t="s">
        <v>7</v>
      </c>
      <c r="L17" s="100" t="s">
        <v>9</v>
      </c>
      <c r="M17" s="100" t="s">
        <v>31</v>
      </c>
      <c r="N17" s="28" t="s">
        <v>35</v>
      </c>
      <c r="O17" s="29">
        <v>157718.78213830438</v>
      </c>
      <c r="P17" s="101">
        <v>127788.17729375712</v>
      </c>
      <c r="Q17" s="102">
        <v>-2362973.08314479</v>
      </c>
    </row>
    <row r="18" spans="1:17" x14ac:dyDescent="0.25">
      <c r="A18" s="24" t="s">
        <v>5</v>
      </c>
      <c r="B18" s="24" t="s">
        <v>7</v>
      </c>
      <c r="C18" s="24" t="s">
        <v>6</v>
      </c>
      <c r="D18" s="24" t="s">
        <v>36</v>
      </c>
      <c r="E18" s="24" t="s">
        <v>37</v>
      </c>
      <c r="F18" s="29">
        <v>0</v>
      </c>
      <c r="G18" s="29">
        <v>0</v>
      </c>
      <c r="H18" s="31">
        <v>22503843.23</v>
      </c>
      <c r="J18" s="100" t="s">
        <v>5</v>
      </c>
      <c r="K18" s="100" t="s">
        <v>7</v>
      </c>
      <c r="L18" s="100" t="s">
        <v>6</v>
      </c>
      <c r="M18" s="100" t="s">
        <v>36</v>
      </c>
      <c r="N18" s="100" t="s">
        <v>37</v>
      </c>
      <c r="O18" s="29">
        <v>0</v>
      </c>
      <c r="P18" s="101">
        <v>0</v>
      </c>
      <c r="Q18" s="103">
        <v>22503843.23</v>
      </c>
    </row>
    <row r="19" spans="1:17" x14ac:dyDescent="0.25">
      <c r="A19" s="24" t="s">
        <v>5</v>
      </c>
      <c r="B19" s="24" t="s">
        <v>7</v>
      </c>
      <c r="C19" s="24" t="s">
        <v>9</v>
      </c>
      <c r="D19" s="24" t="s">
        <v>38</v>
      </c>
      <c r="E19" s="28" t="s">
        <v>39</v>
      </c>
      <c r="F19" s="29">
        <v>1681633.1869602811</v>
      </c>
      <c r="G19" s="29">
        <v>541251.10293331428</v>
      </c>
      <c r="H19" s="30">
        <v>-8389058.6999999993</v>
      </c>
      <c r="J19" s="100" t="s">
        <v>5</v>
      </c>
      <c r="K19" s="100" t="s">
        <v>7</v>
      </c>
      <c r="L19" s="100" t="s">
        <v>9</v>
      </c>
      <c r="M19" s="100" t="s">
        <v>38</v>
      </c>
      <c r="N19" s="28" t="s">
        <v>39</v>
      </c>
      <c r="O19" s="29">
        <v>1681633.1869602811</v>
      </c>
      <c r="P19" s="101">
        <v>463990.2200359081</v>
      </c>
      <c r="Q19" s="102">
        <v>-10639335.055352896</v>
      </c>
    </row>
    <row r="20" spans="1:17" x14ac:dyDescent="0.25">
      <c r="A20" s="24" t="s">
        <v>5</v>
      </c>
      <c r="B20" s="24" t="s">
        <v>7</v>
      </c>
      <c r="C20" s="24" t="s">
        <v>9</v>
      </c>
      <c r="D20" s="24" t="s">
        <v>38</v>
      </c>
      <c r="E20" s="28" t="s">
        <v>40</v>
      </c>
      <c r="F20" s="29">
        <v>37408.981983937592</v>
      </c>
      <c r="G20" s="29">
        <v>13378.661238432745</v>
      </c>
      <c r="H20" s="30">
        <v>7898697.4800000004</v>
      </c>
      <c r="J20" s="100" t="s">
        <v>5</v>
      </c>
      <c r="K20" s="100" t="s">
        <v>7</v>
      </c>
      <c r="L20" s="100" t="s">
        <v>9</v>
      </c>
      <c r="M20" s="100" t="s">
        <v>38</v>
      </c>
      <c r="N20" s="28" t="s">
        <v>40</v>
      </c>
      <c r="O20" s="29">
        <v>37408.981983937592</v>
      </c>
      <c r="P20" s="101">
        <v>7328.5075563299251</v>
      </c>
      <c r="Q20" s="102">
        <v>7898697.4800000004</v>
      </c>
    </row>
    <row r="21" spans="1:17" x14ac:dyDescent="0.25">
      <c r="A21" s="24" t="s">
        <v>5</v>
      </c>
      <c r="B21" s="24" t="s">
        <v>7</v>
      </c>
      <c r="C21" s="24" t="s">
        <v>9</v>
      </c>
      <c r="D21" s="24" t="s">
        <v>38</v>
      </c>
      <c r="E21" s="28" t="s">
        <v>41</v>
      </c>
      <c r="F21" s="29">
        <v>160888.71644560795</v>
      </c>
      <c r="G21" s="29">
        <v>0</v>
      </c>
      <c r="H21" s="30">
        <v>5789528.8962094001</v>
      </c>
      <c r="J21" s="100" t="s">
        <v>5</v>
      </c>
      <c r="K21" s="100" t="s">
        <v>7</v>
      </c>
      <c r="L21" s="100" t="s">
        <v>9</v>
      </c>
      <c r="M21" s="100" t="s">
        <v>38</v>
      </c>
      <c r="N21" s="28" t="s">
        <v>41</v>
      </c>
      <c r="O21" s="29">
        <v>160888.71644560795</v>
      </c>
      <c r="P21" s="101">
        <v>0</v>
      </c>
      <c r="Q21" s="102">
        <v>6914667.0738858487</v>
      </c>
    </row>
    <row r="22" spans="1:17" x14ac:dyDescent="0.25">
      <c r="A22" s="24" t="s">
        <v>5</v>
      </c>
      <c r="B22" s="24" t="s">
        <v>7</v>
      </c>
      <c r="C22" s="24" t="s">
        <v>9</v>
      </c>
      <c r="D22" s="24" t="s">
        <v>38</v>
      </c>
      <c r="E22" s="28" t="s">
        <v>42</v>
      </c>
      <c r="F22" s="29">
        <v>160703.43862512038</v>
      </c>
      <c r="G22" s="29">
        <v>0</v>
      </c>
      <c r="H22" s="30">
        <v>5795831.1631783005</v>
      </c>
      <c r="J22" s="100" t="s">
        <v>5</v>
      </c>
      <c r="K22" s="100" t="s">
        <v>7</v>
      </c>
      <c r="L22" s="100" t="s">
        <v>9</v>
      </c>
      <c r="M22" s="100" t="s">
        <v>38</v>
      </c>
      <c r="N22" s="28" t="s">
        <v>42</v>
      </c>
      <c r="O22" s="29">
        <v>160703.43862512038</v>
      </c>
      <c r="P22" s="101">
        <v>0</v>
      </c>
      <c r="Q22" s="102">
        <v>6920969.3408547491</v>
      </c>
    </row>
    <row r="23" spans="1:17" x14ac:dyDescent="0.25">
      <c r="A23" s="24" t="s">
        <v>5</v>
      </c>
      <c r="B23" s="24" t="s">
        <v>7</v>
      </c>
      <c r="C23" s="24" t="s">
        <v>9</v>
      </c>
      <c r="D23" s="24" t="s">
        <v>38</v>
      </c>
      <c r="E23" s="28" t="s">
        <v>43</v>
      </c>
      <c r="F23" s="29">
        <v>221122.97399389488</v>
      </c>
      <c r="G23" s="29">
        <v>131817.6781395601</v>
      </c>
      <c r="H23" s="30">
        <v>-1105614.6000000001</v>
      </c>
      <c r="J23" s="100" t="s">
        <v>5</v>
      </c>
      <c r="K23" s="100" t="s">
        <v>7</v>
      </c>
      <c r="L23" s="100" t="s">
        <v>9</v>
      </c>
      <c r="M23" s="100" t="s">
        <v>38</v>
      </c>
      <c r="N23" s="28" t="s">
        <v>43</v>
      </c>
      <c r="O23" s="29">
        <v>221122.97399389488</v>
      </c>
      <c r="P23" s="101">
        <v>69830.880543548643</v>
      </c>
      <c r="Q23" s="102">
        <v>-1105614.6000000001</v>
      </c>
    </row>
    <row r="24" spans="1:17" x14ac:dyDescent="0.25">
      <c r="A24" s="24" t="s">
        <v>5</v>
      </c>
      <c r="B24" s="24" t="s">
        <v>7</v>
      </c>
      <c r="C24" s="24" t="s">
        <v>9</v>
      </c>
      <c r="D24" s="24" t="s">
        <v>44</v>
      </c>
      <c r="E24" s="28" t="s">
        <v>45</v>
      </c>
      <c r="F24" s="29">
        <v>0</v>
      </c>
      <c r="G24" s="29">
        <v>768283.66126831435</v>
      </c>
      <c r="H24" s="30">
        <v>0</v>
      </c>
      <c r="J24" s="100" t="s">
        <v>5</v>
      </c>
      <c r="K24" s="100" t="s">
        <v>7</v>
      </c>
      <c r="L24" s="100" t="s">
        <v>9</v>
      </c>
      <c r="M24" s="100" t="s">
        <v>44</v>
      </c>
      <c r="N24" s="28" t="s">
        <v>45</v>
      </c>
      <c r="O24" s="29">
        <v>0</v>
      </c>
      <c r="P24" s="101">
        <v>754887.48368249368</v>
      </c>
      <c r="Q24" s="102">
        <v>0</v>
      </c>
    </row>
    <row r="25" spans="1:17" x14ac:dyDescent="0.25">
      <c r="A25" s="24" t="s">
        <v>5</v>
      </c>
      <c r="B25" s="24" t="s">
        <v>7</v>
      </c>
      <c r="C25" s="24" t="s">
        <v>9</v>
      </c>
      <c r="D25" s="24" t="s">
        <v>44</v>
      </c>
      <c r="E25" s="32" t="s">
        <v>179</v>
      </c>
      <c r="F25" s="29">
        <v>0</v>
      </c>
      <c r="G25" s="29">
        <v>1249510.8431058286</v>
      </c>
      <c r="H25" s="30">
        <v>0</v>
      </c>
      <c r="J25" s="100" t="s">
        <v>5</v>
      </c>
      <c r="K25" s="100" t="s">
        <v>7</v>
      </c>
      <c r="L25" s="100" t="s">
        <v>9</v>
      </c>
      <c r="M25" s="100" t="s">
        <v>46</v>
      </c>
      <c r="N25" s="104" t="s">
        <v>179</v>
      </c>
      <c r="O25" s="29">
        <v>0</v>
      </c>
      <c r="P25" s="101">
        <v>1235374.8486792278</v>
      </c>
      <c r="Q25" s="102"/>
    </row>
    <row r="26" spans="1:17" x14ac:dyDescent="0.25">
      <c r="A26" s="24" t="s">
        <v>5</v>
      </c>
      <c r="B26" s="24" t="s">
        <v>7</v>
      </c>
      <c r="C26" s="24" t="s">
        <v>6</v>
      </c>
      <c r="D26" s="24" t="s">
        <v>44</v>
      </c>
      <c r="E26" s="28" t="s">
        <v>47</v>
      </c>
      <c r="F26" s="29">
        <v>286139.98956312041</v>
      </c>
      <c r="G26" s="29">
        <v>0</v>
      </c>
      <c r="H26" s="30">
        <v>18995448.443619329</v>
      </c>
      <c r="J26" s="100" t="s">
        <v>5</v>
      </c>
      <c r="K26" s="100" t="s">
        <v>7</v>
      </c>
      <c r="L26" s="100" t="s">
        <v>6</v>
      </c>
      <c r="M26" s="100" t="s">
        <v>44</v>
      </c>
      <c r="N26" s="28" t="s">
        <v>47</v>
      </c>
      <c r="O26" s="29">
        <v>286139.98956312041</v>
      </c>
      <c r="P26" s="101">
        <v>0</v>
      </c>
      <c r="Q26" s="102">
        <v>18995448.443619329</v>
      </c>
    </row>
    <row r="27" spans="1:17" x14ac:dyDescent="0.25">
      <c r="A27" s="24" t="s">
        <v>5</v>
      </c>
      <c r="B27" s="24" t="s">
        <v>7</v>
      </c>
      <c r="C27" s="24" t="s">
        <v>6</v>
      </c>
      <c r="D27" s="24" t="s">
        <v>44</v>
      </c>
      <c r="E27" s="28" t="s">
        <v>48</v>
      </c>
      <c r="F27" s="29">
        <v>291750.57759376994</v>
      </c>
      <c r="G27" s="29">
        <v>0</v>
      </c>
      <c r="H27" s="30">
        <v>19042222.018043138</v>
      </c>
      <c r="J27" s="100" t="s">
        <v>5</v>
      </c>
      <c r="K27" s="100" t="s">
        <v>7</v>
      </c>
      <c r="L27" s="100" t="s">
        <v>6</v>
      </c>
      <c r="M27" s="100" t="s">
        <v>44</v>
      </c>
      <c r="N27" s="28" t="s">
        <v>48</v>
      </c>
      <c r="O27" s="29">
        <v>291750.57759376994</v>
      </c>
      <c r="P27" s="101">
        <v>0</v>
      </c>
      <c r="Q27" s="102">
        <v>19042222.018043138</v>
      </c>
    </row>
    <row r="28" spans="1:17" x14ac:dyDescent="0.25">
      <c r="A28" s="24" t="s">
        <v>5</v>
      </c>
      <c r="B28" s="24" t="s">
        <v>7</v>
      </c>
      <c r="C28" s="24" t="s">
        <v>9</v>
      </c>
      <c r="D28" s="24" t="s">
        <v>44</v>
      </c>
      <c r="E28" s="28" t="s">
        <v>49</v>
      </c>
      <c r="F28" s="29">
        <v>427667.09125896945</v>
      </c>
      <c r="G28" s="29">
        <v>272284.29265768529</v>
      </c>
      <c r="H28" s="30">
        <v>-2138335.2000000002</v>
      </c>
      <c r="J28" s="100" t="s">
        <v>5</v>
      </c>
      <c r="K28" s="100" t="s">
        <v>7</v>
      </c>
      <c r="L28" s="100" t="s">
        <v>9</v>
      </c>
      <c r="M28" s="100" t="s">
        <v>44</v>
      </c>
      <c r="N28" s="28" t="s">
        <v>49</v>
      </c>
      <c r="O28" s="29">
        <v>427667.09125896945</v>
      </c>
      <c r="P28" s="101">
        <v>218195.22895484298</v>
      </c>
      <c r="Q28" s="102">
        <v>-2138335.2000000002</v>
      </c>
    </row>
    <row r="29" spans="1:17" x14ac:dyDescent="0.25">
      <c r="A29" s="24" t="s">
        <v>5</v>
      </c>
      <c r="B29" s="24" t="s">
        <v>7</v>
      </c>
      <c r="C29" s="24" t="s">
        <v>9</v>
      </c>
      <c r="D29" s="24" t="s">
        <v>50</v>
      </c>
      <c r="E29" s="28" t="s">
        <v>51</v>
      </c>
      <c r="F29" s="29">
        <v>0</v>
      </c>
      <c r="G29" s="29">
        <v>1852818.8661257934</v>
      </c>
      <c r="H29" s="30">
        <v>-22546456</v>
      </c>
      <c r="J29" s="100" t="s">
        <v>5</v>
      </c>
      <c r="K29" s="100" t="s">
        <v>7</v>
      </c>
      <c r="L29" s="100" t="s">
        <v>9</v>
      </c>
      <c r="M29" s="100" t="s">
        <v>50</v>
      </c>
      <c r="N29" s="28" t="s">
        <v>51</v>
      </c>
      <c r="O29" s="29">
        <v>0</v>
      </c>
      <c r="P29" s="101">
        <v>1683717.5477098464</v>
      </c>
      <c r="Q29" s="102">
        <v>-22546456</v>
      </c>
    </row>
    <row r="30" spans="1:17" x14ac:dyDescent="0.25">
      <c r="A30" s="24" t="s">
        <v>5</v>
      </c>
      <c r="B30" s="24" t="s">
        <v>8</v>
      </c>
      <c r="C30" s="24" t="s">
        <v>9</v>
      </c>
      <c r="D30" s="24" t="s">
        <v>50</v>
      </c>
      <c r="E30" s="28" t="s">
        <v>52</v>
      </c>
      <c r="F30" s="29">
        <v>594661.81386110384</v>
      </c>
      <c r="G30" s="29">
        <v>760261.46567183884</v>
      </c>
      <c r="H30" s="30">
        <v>-5079140</v>
      </c>
      <c r="J30" s="100" t="s">
        <v>5</v>
      </c>
      <c r="K30" s="100" t="s">
        <v>8</v>
      </c>
      <c r="L30" s="100" t="s">
        <v>9</v>
      </c>
      <c r="M30" s="100" t="s">
        <v>50</v>
      </c>
      <c r="N30" s="28" t="s">
        <v>52</v>
      </c>
      <c r="O30" s="29">
        <v>594661.81386110384</v>
      </c>
      <c r="P30" s="101">
        <v>612262.12013912643</v>
      </c>
      <c r="Q30" s="102">
        <v>-5079140</v>
      </c>
    </row>
    <row r="31" spans="1:17" x14ac:dyDescent="0.25">
      <c r="A31" s="24" t="s">
        <v>5</v>
      </c>
      <c r="B31" s="24" t="s">
        <v>7</v>
      </c>
      <c r="C31" s="24" t="s">
        <v>6</v>
      </c>
      <c r="D31" s="24" t="s">
        <v>50</v>
      </c>
      <c r="E31" s="28" t="s">
        <v>53</v>
      </c>
      <c r="F31" s="29">
        <v>290330.51093489374</v>
      </c>
      <c r="G31" s="29">
        <v>1.0710209608078003E-8</v>
      </c>
      <c r="H31" s="30">
        <v>22407011.078013599</v>
      </c>
      <c r="J31" s="100" t="s">
        <v>5</v>
      </c>
      <c r="K31" s="100" t="s">
        <v>7</v>
      </c>
      <c r="L31" s="100" t="s">
        <v>6</v>
      </c>
      <c r="M31" s="100" t="s">
        <v>50</v>
      </c>
      <c r="N31" s="28" t="s">
        <v>53</v>
      </c>
      <c r="O31" s="29">
        <v>290330.51093489374</v>
      </c>
      <c r="P31" s="101">
        <v>1.0710209608078003E-8</v>
      </c>
      <c r="Q31" s="102">
        <v>22407011.078013599</v>
      </c>
    </row>
    <row r="32" spans="1:17" x14ac:dyDescent="0.25">
      <c r="A32" s="24" t="s">
        <v>5</v>
      </c>
      <c r="B32" s="24" t="s">
        <v>7</v>
      </c>
      <c r="C32" s="24" t="s">
        <v>6</v>
      </c>
      <c r="D32" s="24" t="s">
        <v>50</v>
      </c>
      <c r="E32" s="28" t="s">
        <v>54</v>
      </c>
      <c r="F32" s="29">
        <v>296137.12115359167</v>
      </c>
      <c r="G32" s="29">
        <v>-2.2351741790771484E-8</v>
      </c>
      <c r="H32" s="30">
        <v>22483447.4702341</v>
      </c>
      <c r="J32" s="100" t="s">
        <v>5</v>
      </c>
      <c r="K32" s="100" t="s">
        <v>7</v>
      </c>
      <c r="L32" s="100" t="s">
        <v>6</v>
      </c>
      <c r="M32" s="100" t="s">
        <v>50</v>
      </c>
      <c r="N32" s="28" t="s">
        <v>54</v>
      </c>
      <c r="O32" s="29">
        <v>296137.12115359167</v>
      </c>
      <c r="P32" s="101">
        <v>-2.2351741790771484E-8</v>
      </c>
      <c r="Q32" s="102">
        <v>22483447.4702341</v>
      </c>
    </row>
    <row r="33" spans="1:17" x14ac:dyDescent="0.25">
      <c r="A33" s="24" t="s">
        <v>5</v>
      </c>
      <c r="B33" s="24" t="s">
        <v>7</v>
      </c>
      <c r="C33" s="24" t="s">
        <v>9</v>
      </c>
      <c r="D33" s="24" t="s">
        <v>50</v>
      </c>
      <c r="E33" s="28" t="s">
        <v>55</v>
      </c>
      <c r="F33" s="29">
        <v>110543.70277323158</v>
      </c>
      <c r="G33" s="29">
        <v>60607.412561650934</v>
      </c>
      <c r="H33" s="30">
        <v>-2137586.2547812401</v>
      </c>
      <c r="J33" s="100" t="s">
        <v>5</v>
      </c>
      <c r="K33" s="100" t="s">
        <v>7</v>
      </c>
      <c r="L33" s="100" t="s">
        <v>9</v>
      </c>
      <c r="M33" s="100" t="s">
        <v>50</v>
      </c>
      <c r="N33" s="28" t="s">
        <v>55</v>
      </c>
      <c r="O33" s="29">
        <v>110543.70277323158</v>
      </c>
      <c r="P33" s="101">
        <v>33112.707685286339</v>
      </c>
      <c r="Q33" s="102">
        <v>-2936276.8083449402</v>
      </c>
    </row>
    <row r="34" spans="1:17" x14ac:dyDescent="0.25">
      <c r="A34" s="24" t="s">
        <v>5</v>
      </c>
      <c r="B34" s="24" t="s">
        <v>7</v>
      </c>
      <c r="C34" s="24" t="s">
        <v>9</v>
      </c>
      <c r="D34" s="24" t="s">
        <v>50</v>
      </c>
      <c r="E34" s="28" t="s">
        <v>56</v>
      </c>
      <c r="F34" s="29">
        <v>110535.32105003904</v>
      </c>
      <c r="G34" s="29">
        <v>60844.780956212628</v>
      </c>
      <c r="H34" s="30">
        <v>-2125295.5891053099</v>
      </c>
      <c r="J34" s="100" t="s">
        <v>5</v>
      </c>
      <c r="K34" s="100" t="s">
        <v>7</v>
      </c>
      <c r="L34" s="100" t="s">
        <v>9</v>
      </c>
      <c r="M34" s="100" t="s">
        <v>50</v>
      </c>
      <c r="N34" s="28" t="s">
        <v>56</v>
      </c>
      <c r="O34" s="29">
        <v>110535.32105003904</v>
      </c>
      <c r="P34" s="101">
        <v>34032.97836944001</v>
      </c>
      <c r="Q34" s="102">
        <v>-2905578.6869185702</v>
      </c>
    </row>
    <row r="35" spans="1:17" x14ac:dyDescent="0.25">
      <c r="A35" s="24" t="s">
        <v>5</v>
      </c>
      <c r="B35" s="24" t="s">
        <v>7</v>
      </c>
      <c r="C35" s="24" t="s">
        <v>9</v>
      </c>
      <c r="D35" s="24" t="s">
        <v>50</v>
      </c>
      <c r="E35" s="28" t="s">
        <v>57</v>
      </c>
      <c r="F35" s="29">
        <v>425447.92464182031</v>
      </c>
      <c r="G35" s="29">
        <v>338424.26235344808</v>
      </c>
      <c r="H35" s="30">
        <v>-2127239.4</v>
      </c>
      <c r="J35" s="100" t="s">
        <v>5</v>
      </c>
      <c r="K35" s="100" t="s">
        <v>7</v>
      </c>
      <c r="L35" s="100" t="s">
        <v>9</v>
      </c>
      <c r="M35" s="100" t="s">
        <v>50</v>
      </c>
      <c r="N35" s="28" t="s">
        <v>57</v>
      </c>
      <c r="O35" s="29">
        <v>425447.92464182031</v>
      </c>
      <c r="P35" s="101">
        <v>226786.78408467415</v>
      </c>
      <c r="Q35" s="102">
        <v>-2127239.4</v>
      </c>
    </row>
    <row r="36" spans="1:17" x14ac:dyDescent="0.25">
      <c r="A36" s="24" t="s">
        <v>5</v>
      </c>
      <c r="B36" s="24" t="s">
        <v>7</v>
      </c>
      <c r="C36" s="24" t="s">
        <v>6</v>
      </c>
      <c r="D36" s="24" t="s">
        <v>58</v>
      </c>
      <c r="E36" s="33" t="s">
        <v>59</v>
      </c>
      <c r="F36" s="29">
        <v>0</v>
      </c>
      <c r="G36" s="29">
        <v>0</v>
      </c>
      <c r="H36" s="30">
        <v>1184370.22</v>
      </c>
      <c r="J36" s="100" t="s">
        <v>5</v>
      </c>
      <c r="K36" s="100" t="s">
        <v>7</v>
      </c>
      <c r="L36" s="100" t="s">
        <v>6</v>
      </c>
      <c r="M36" s="100" t="s">
        <v>58</v>
      </c>
      <c r="N36" s="33" t="s">
        <v>59</v>
      </c>
      <c r="O36" s="29">
        <v>0</v>
      </c>
      <c r="P36" s="101">
        <v>0</v>
      </c>
      <c r="Q36" s="102">
        <v>1184370.22</v>
      </c>
    </row>
    <row r="37" spans="1:17" x14ac:dyDescent="0.25">
      <c r="A37" s="24" t="s">
        <v>5</v>
      </c>
      <c r="B37" s="24" t="s">
        <v>7</v>
      </c>
      <c r="C37" s="24" t="s">
        <v>6</v>
      </c>
      <c r="D37" s="24" t="s">
        <v>58</v>
      </c>
      <c r="E37" s="34" t="s">
        <v>60</v>
      </c>
      <c r="F37" s="29">
        <v>2120091.6865346571</v>
      </c>
      <c r="G37" s="29">
        <v>0</v>
      </c>
      <c r="H37" s="30">
        <v>-33827110.520000003</v>
      </c>
      <c r="J37" s="100" t="s">
        <v>5</v>
      </c>
      <c r="K37" s="100" t="s">
        <v>7</v>
      </c>
      <c r="L37" s="100" t="s">
        <v>6</v>
      </c>
      <c r="M37" s="100" t="s">
        <v>58</v>
      </c>
      <c r="N37" s="34" t="s">
        <v>60</v>
      </c>
      <c r="O37" s="29">
        <v>2120091.6865346571</v>
      </c>
      <c r="P37" s="101">
        <v>0</v>
      </c>
      <c r="Q37" s="102">
        <v>-33827110.520000003</v>
      </c>
    </row>
    <row r="38" spans="1:17" x14ac:dyDescent="0.25">
      <c r="A38" s="24" t="s">
        <v>5</v>
      </c>
      <c r="B38" s="24" t="s">
        <v>7</v>
      </c>
      <c r="C38" s="24" t="s">
        <v>6</v>
      </c>
      <c r="D38" s="24" t="s">
        <v>58</v>
      </c>
      <c r="E38" s="34" t="s">
        <v>61</v>
      </c>
      <c r="F38" s="29">
        <v>2381153.3096504812</v>
      </c>
      <c r="G38" s="29">
        <v>0</v>
      </c>
      <c r="H38" s="30">
        <v>-24538810.789999999</v>
      </c>
      <c r="J38" s="100" t="s">
        <v>5</v>
      </c>
      <c r="K38" s="100" t="s">
        <v>7</v>
      </c>
      <c r="L38" s="100" t="s">
        <v>6</v>
      </c>
      <c r="M38" s="100" t="s">
        <v>58</v>
      </c>
      <c r="N38" s="34" t="s">
        <v>61</v>
      </c>
      <c r="O38" s="29">
        <v>2381153.3096504812</v>
      </c>
      <c r="P38" s="101">
        <v>0</v>
      </c>
      <c r="Q38" s="102">
        <v>-24538810.789999999</v>
      </c>
    </row>
    <row r="39" spans="1:17" x14ac:dyDescent="0.25">
      <c r="A39" s="24" t="s">
        <v>5</v>
      </c>
      <c r="B39" s="24" t="s">
        <v>7</v>
      </c>
      <c r="C39" s="24" t="s">
        <v>6</v>
      </c>
      <c r="D39" s="24" t="s">
        <v>58</v>
      </c>
      <c r="E39" s="35" t="s">
        <v>62</v>
      </c>
      <c r="F39" s="29">
        <v>0</v>
      </c>
      <c r="G39" s="29">
        <v>0</v>
      </c>
      <c r="H39" s="30">
        <v>728993.15999999805</v>
      </c>
      <c r="J39" s="100" t="s">
        <v>5</v>
      </c>
      <c r="K39" s="100" t="s">
        <v>7</v>
      </c>
      <c r="L39" s="100" t="s">
        <v>6</v>
      </c>
      <c r="M39" s="100" t="s">
        <v>58</v>
      </c>
      <c r="N39" s="35" t="s">
        <v>62</v>
      </c>
      <c r="O39" s="29">
        <v>0</v>
      </c>
      <c r="P39" s="101">
        <v>0</v>
      </c>
      <c r="Q39" s="102">
        <v>728993.15999999805</v>
      </c>
    </row>
    <row r="40" spans="1:17" x14ac:dyDescent="0.25">
      <c r="A40" s="24" t="s">
        <v>5</v>
      </c>
      <c r="B40" s="24" t="s">
        <v>7</v>
      </c>
      <c r="C40" s="24" t="s">
        <v>9</v>
      </c>
      <c r="D40" s="24" t="s">
        <v>58</v>
      </c>
      <c r="E40" s="34" t="s">
        <v>63</v>
      </c>
      <c r="F40" s="29">
        <v>0</v>
      </c>
      <c r="G40" s="29">
        <v>0</v>
      </c>
      <c r="H40" s="30">
        <v>498426.04</v>
      </c>
      <c r="J40" s="100" t="s">
        <v>5</v>
      </c>
      <c r="K40" s="100" t="s">
        <v>7</v>
      </c>
      <c r="L40" s="100" t="s">
        <v>9</v>
      </c>
      <c r="M40" s="100" t="s">
        <v>58</v>
      </c>
      <c r="N40" s="34" t="s">
        <v>63</v>
      </c>
      <c r="O40" s="29">
        <v>0</v>
      </c>
      <c r="P40" s="101">
        <v>0</v>
      </c>
      <c r="Q40" s="102">
        <v>498426.04</v>
      </c>
    </row>
    <row r="41" spans="1:17" x14ac:dyDescent="0.25">
      <c r="A41" s="24" t="s">
        <v>5</v>
      </c>
      <c r="B41" s="24" t="s">
        <v>7</v>
      </c>
      <c r="C41" s="24" t="s">
        <v>6</v>
      </c>
      <c r="D41" s="24" t="s">
        <v>58</v>
      </c>
      <c r="E41" s="36" t="s">
        <v>64</v>
      </c>
      <c r="F41" s="29">
        <v>0</v>
      </c>
      <c r="G41" s="29">
        <v>0</v>
      </c>
      <c r="H41" s="30">
        <v>-937.9</v>
      </c>
      <c r="J41" s="100" t="s">
        <v>5</v>
      </c>
      <c r="K41" s="100" t="s">
        <v>7</v>
      </c>
      <c r="L41" s="100" t="s">
        <v>6</v>
      </c>
      <c r="M41" s="100" t="s">
        <v>58</v>
      </c>
      <c r="N41" s="36" t="s">
        <v>64</v>
      </c>
      <c r="O41" s="29">
        <v>0</v>
      </c>
      <c r="P41" s="101">
        <v>0</v>
      </c>
      <c r="Q41" s="102">
        <v>-937.9</v>
      </c>
    </row>
    <row r="42" spans="1:17" x14ac:dyDescent="0.25">
      <c r="A42" s="24" t="s">
        <v>5</v>
      </c>
      <c r="B42" s="24" t="s">
        <v>7</v>
      </c>
      <c r="C42" s="24" t="s">
        <v>6</v>
      </c>
      <c r="D42" s="24" t="s">
        <v>58</v>
      </c>
      <c r="E42" s="37" t="s">
        <v>65</v>
      </c>
      <c r="F42" s="29">
        <v>786478.44057850307</v>
      </c>
      <c r="G42" s="29">
        <v>0</v>
      </c>
      <c r="H42" s="30">
        <v>-3932392.1999999997</v>
      </c>
      <c r="J42" s="100" t="s">
        <v>5</v>
      </c>
      <c r="K42" s="100" t="s">
        <v>7</v>
      </c>
      <c r="L42" s="100" t="s">
        <v>6</v>
      </c>
      <c r="M42" s="100" t="s">
        <v>58</v>
      </c>
      <c r="N42" s="37" t="s">
        <v>65</v>
      </c>
      <c r="O42" s="29">
        <v>786478.44057850307</v>
      </c>
      <c r="P42" s="101">
        <v>0</v>
      </c>
      <c r="Q42" s="102">
        <v>-3932392.1999999997</v>
      </c>
    </row>
    <row r="43" spans="1:17" x14ac:dyDescent="0.25">
      <c r="A43" s="24" t="s">
        <v>5</v>
      </c>
      <c r="B43" s="24" t="s">
        <v>7</v>
      </c>
      <c r="C43" s="24" t="s">
        <v>6</v>
      </c>
      <c r="D43" s="24" t="s">
        <v>58</v>
      </c>
      <c r="E43" s="37" t="s">
        <v>66</v>
      </c>
      <c r="F43" s="29">
        <v>815845.81461302238</v>
      </c>
      <c r="G43" s="29">
        <v>0</v>
      </c>
      <c r="H43" s="30">
        <v>21285945.140000004</v>
      </c>
      <c r="J43" s="100" t="s">
        <v>5</v>
      </c>
      <c r="K43" s="100" t="s">
        <v>7</v>
      </c>
      <c r="L43" s="100" t="s">
        <v>6</v>
      </c>
      <c r="M43" s="100" t="s">
        <v>58</v>
      </c>
      <c r="N43" s="37" t="s">
        <v>66</v>
      </c>
      <c r="O43" s="29">
        <v>815845.81461302238</v>
      </c>
      <c r="P43" s="101">
        <v>0</v>
      </c>
      <c r="Q43" s="102">
        <v>21285945.140000004</v>
      </c>
    </row>
    <row r="44" spans="1:17" x14ac:dyDescent="0.25">
      <c r="A44" s="24" t="s">
        <v>5</v>
      </c>
      <c r="B44" s="24" t="s">
        <v>7</v>
      </c>
      <c r="C44" s="24" t="s">
        <v>6</v>
      </c>
      <c r="D44" s="24" t="s">
        <v>58</v>
      </c>
      <c r="E44" s="37" t="s">
        <v>67</v>
      </c>
      <c r="F44" s="29">
        <v>1029988.9340428873</v>
      </c>
      <c r="G44" s="29">
        <v>0</v>
      </c>
      <c r="H44" s="30">
        <v>4466004.9199999981</v>
      </c>
      <c r="J44" s="100" t="s">
        <v>5</v>
      </c>
      <c r="K44" s="100" t="s">
        <v>7</v>
      </c>
      <c r="L44" s="100" t="s">
        <v>6</v>
      </c>
      <c r="M44" s="100" t="s">
        <v>58</v>
      </c>
      <c r="N44" s="37" t="s">
        <v>67</v>
      </c>
      <c r="O44" s="29">
        <v>1029988.9340428873</v>
      </c>
      <c r="P44" s="101">
        <v>0</v>
      </c>
      <c r="Q44" s="102">
        <v>4466004.9199999981</v>
      </c>
    </row>
    <row r="45" spans="1:17" x14ac:dyDescent="0.25">
      <c r="A45" s="24" t="s">
        <v>5</v>
      </c>
      <c r="B45" s="24" t="s">
        <v>7</v>
      </c>
      <c r="C45" s="24" t="s">
        <v>9</v>
      </c>
      <c r="D45" s="24" t="s">
        <v>68</v>
      </c>
      <c r="E45" s="28" t="s">
        <v>69</v>
      </c>
      <c r="F45" s="29">
        <v>140169.22007809288</v>
      </c>
      <c r="G45" s="29">
        <v>779887.13652711408</v>
      </c>
      <c r="H45" s="30">
        <v>-700846.2</v>
      </c>
      <c r="J45" s="100" t="s">
        <v>5</v>
      </c>
      <c r="K45" s="100" t="s">
        <v>7</v>
      </c>
      <c r="L45" s="100" t="s">
        <v>9</v>
      </c>
      <c r="M45" s="100" t="s">
        <v>68</v>
      </c>
      <c r="N45" s="28" t="s">
        <v>69</v>
      </c>
      <c r="O45" s="29">
        <v>140169.22007809288</v>
      </c>
      <c r="P45" s="101">
        <v>778877.33801363409</v>
      </c>
      <c r="Q45" s="102">
        <v>-700846.2</v>
      </c>
    </row>
    <row r="46" spans="1:17" x14ac:dyDescent="0.25">
      <c r="A46" s="24" t="s">
        <v>5</v>
      </c>
      <c r="B46" s="24" t="s">
        <v>7</v>
      </c>
      <c r="C46" s="24" t="s">
        <v>9</v>
      </c>
      <c r="D46" s="24" t="s">
        <v>68</v>
      </c>
      <c r="E46" s="28" t="s">
        <v>70</v>
      </c>
      <c r="F46" s="29">
        <v>172790.68837305252</v>
      </c>
      <c r="G46" s="29">
        <v>300116.42105921521</v>
      </c>
      <c r="H46" s="30">
        <v>-863953.2</v>
      </c>
      <c r="J46" s="100" t="s">
        <v>5</v>
      </c>
      <c r="K46" s="100" t="s">
        <v>7</v>
      </c>
      <c r="L46" s="100" t="s">
        <v>9</v>
      </c>
      <c r="M46" s="100" t="s">
        <v>68</v>
      </c>
      <c r="N46" s="28" t="s">
        <v>70</v>
      </c>
      <c r="O46" s="29">
        <v>172790.68837305252</v>
      </c>
      <c r="P46" s="101">
        <v>265693.46018963738</v>
      </c>
      <c r="Q46" s="102">
        <v>-863953.2</v>
      </c>
    </row>
    <row r="47" spans="1:17" x14ac:dyDescent="0.25">
      <c r="A47" s="24" t="s">
        <v>5</v>
      </c>
      <c r="B47" s="24" t="s">
        <v>7</v>
      </c>
      <c r="C47" s="24" t="s">
        <v>9</v>
      </c>
      <c r="D47" s="24" t="s">
        <v>71</v>
      </c>
      <c r="E47" s="28" t="s">
        <v>72</v>
      </c>
      <c r="F47" s="29">
        <v>319563.16072815203</v>
      </c>
      <c r="G47" s="29">
        <v>331875.66500144772</v>
      </c>
      <c r="H47" s="30">
        <v>-1597815.5999999999</v>
      </c>
      <c r="J47" s="100" t="s">
        <v>5</v>
      </c>
      <c r="K47" s="100" t="s">
        <v>7</v>
      </c>
      <c r="L47" s="100" t="s">
        <v>9</v>
      </c>
      <c r="M47" s="100" t="s">
        <v>71</v>
      </c>
      <c r="N47" s="28" t="s">
        <v>72</v>
      </c>
      <c r="O47" s="29">
        <v>319563.16072815203</v>
      </c>
      <c r="P47" s="101">
        <v>328206.68477635784</v>
      </c>
      <c r="Q47" s="102">
        <v>-1597815.5999999999</v>
      </c>
    </row>
    <row r="48" spans="1:17" x14ac:dyDescent="0.25">
      <c r="A48" s="24" t="s">
        <v>5</v>
      </c>
      <c r="B48" s="24" t="s">
        <v>7</v>
      </c>
      <c r="C48" s="24" t="s">
        <v>9</v>
      </c>
      <c r="D48" s="24" t="s">
        <v>71</v>
      </c>
      <c r="E48" s="28" t="s">
        <v>73</v>
      </c>
      <c r="F48" s="29">
        <v>413730.32831764896</v>
      </c>
      <c r="G48" s="29">
        <v>0</v>
      </c>
      <c r="H48" s="30">
        <v>-67504.339999999895</v>
      </c>
      <c r="J48" s="100" t="s">
        <v>5</v>
      </c>
      <c r="K48" s="100" t="s">
        <v>7</v>
      </c>
      <c r="L48" s="100" t="s">
        <v>9</v>
      </c>
      <c r="M48" s="100" t="s">
        <v>71</v>
      </c>
      <c r="N48" s="28" t="s">
        <v>73</v>
      </c>
      <c r="O48" s="29">
        <v>413730.32831764896</v>
      </c>
      <c r="P48" s="101">
        <v>0</v>
      </c>
      <c r="Q48" s="102">
        <v>-67504.339999999895</v>
      </c>
    </row>
    <row r="49" spans="1:17" x14ac:dyDescent="0.25">
      <c r="A49" s="24" t="s">
        <v>5</v>
      </c>
      <c r="B49" s="24" t="s">
        <v>7</v>
      </c>
      <c r="C49" s="24" t="s">
        <v>9</v>
      </c>
      <c r="D49" s="24" t="s">
        <v>71</v>
      </c>
      <c r="E49" s="28" t="s">
        <v>74</v>
      </c>
      <c r="F49" s="29">
        <v>325345.22100867727</v>
      </c>
      <c r="G49" s="29">
        <v>192320.97679434714</v>
      </c>
      <c r="H49" s="30">
        <v>-1626726</v>
      </c>
      <c r="J49" s="100" t="s">
        <v>5</v>
      </c>
      <c r="K49" s="100" t="s">
        <v>7</v>
      </c>
      <c r="L49" s="100" t="s">
        <v>9</v>
      </c>
      <c r="M49" s="100" t="s">
        <v>71</v>
      </c>
      <c r="N49" s="28" t="s">
        <v>74</v>
      </c>
      <c r="O49" s="29">
        <v>325345.22100867727</v>
      </c>
      <c r="P49" s="101">
        <v>163565.819400924</v>
      </c>
      <c r="Q49" s="102">
        <v>-1626726</v>
      </c>
    </row>
    <row r="50" spans="1:17" x14ac:dyDescent="0.25">
      <c r="A50" s="24" t="s">
        <v>5</v>
      </c>
      <c r="B50" s="24" t="s">
        <v>7</v>
      </c>
      <c r="C50" s="24" t="s">
        <v>9</v>
      </c>
      <c r="D50" s="24" t="s">
        <v>75</v>
      </c>
      <c r="E50" s="28" t="s">
        <v>76</v>
      </c>
      <c r="F50" s="29">
        <v>318266.80726719927</v>
      </c>
      <c r="G50" s="29">
        <v>216313.62133764266</v>
      </c>
      <c r="H50" s="30">
        <v>-1591333.7999999998</v>
      </c>
      <c r="J50" s="100" t="s">
        <v>5</v>
      </c>
      <c r="K50" s="100" t="s">
        <v>7</v>
      </c>
      <c r="L50" s="100" t="s">
        <v>9</v>
      </c>
      <c r="M50" s="100" t="s">
        <v>75</v>
      </c>
      <c r="N50" s="28" t="s">
        <v>76</v>
      </c>
      <c r="O50" s="29">
        <v>318266.80726719927</v>
      </c>
      <c r="P50" s="101">
        <v>212219.30064755504</v>
      </c>
      <c r="Q50" s="102">
        <v>-1591333.7999999998</v>
      </c>
    </row>
    <row r="51" spans="1:17" x14ac:dyDescent="0.25">
      <c r="A51" s="24" t="s">
        <v>5</v>
      </c>
      <c r="B51" s="24" t="s">
        <v>7</v>
      </c>
      <c r="C51" s="24" t="s">
        <v>9</v>
      </c>
      <c r="D51" s="24" t="s">
        <v>75</v>
      </c>
      <c r="E51" s="28" t="s">
        <v>77</v>
      </c>
      <c r="F51" s="29">
        <v>377046.32972107845</v>
      </c>
      <c r="G51" s="29">
        <v>36251.057542733244</v>
      </c>
      <c r="H51" s="30">
        <v>-1885231.7999999998</v>
      </c>
      <c r="J51" s="100" t="s">
        <v>5</v>
      </c>
      <c r="K51" s="100" t="s">
        <v>7</v>
      </c>
      <c r="L51" s="100" t="s">
        <v>9</v>
      </c>
      <c r="M51" s="100" t="s">
        <v>75</v>
      </c>
      <c r="N51" s="28" t="s">
        <v>77</v>
      </c>
      <c r="O51" s="29">
        <v>377046.32972107845</v>
      </c>
      <c r="P51" s="101">
        <v>138514.56299971178</v>
      </c>
      <c r="Q51" s="102">
        <v>-1885231.7999999998</v>
      </c>
    </row>
    <row r="52" spans="1:17" x14ac:dyDescent="0.25">
      <c r="A52" s="24" t="s">
        <v>5</v>
      </c>
      <c r="B52" s="24" t="s">
        <v>7</v>
      </c>
      <c r="C52" s="24" t="s">
        <v>9</v>
      </c>
      <c r="D52" s="24" t="s">
        <v>78</v>
      </c>
      <c r="E52" s="28" t="s">
        <v>79</v>
      </c>
      <c r="F52" s="29">
        <v>411074.9833086509</v>
      </c>
      <c r="G52" s="29">
        <v>461742.18951918569</v>
      </c>
      <c r="H52" s="30">
        <v>-10793405.65</v>
      </c>
      <c r="J52" s="100" t="s">
        <v>5</v>
      </c>
      <c r="K52" s="100" t="s">
        <v>7</v>
      </c>
      <c r="L52" s="100" t="s">
        <v>9</v>
      </c>
      <c r="M52" s="100" t="s">
        <v>78</v>
      </c>
      <c r="N52" s="28" t="s">
        <v>79</v>
      </c>
      <c r="O52" s="29">
        <v>411074.9833086509</v>
      </c>
      <c r="P52" s="101">
        <v>464917.09308827721</v>
      </c>
      <c r="Q52" s="102">
        <v>-10793405.65</v>
      </c>
    </row>
    <row r="53" spans="1:17" x14ac:dyDescent="0.25">
      <c r="A53" s="24" t="s">
        <v>5</v>
      </c>
      <c r="B53" s="24" t="s">
        <v>7</v>
      </c>
      <c r="C53" s="24" t="s">
        <v>9</v>
      </c>
      <c r="D53" s="24" t="s">
        <v>78</v>
      </c>
      <c r="E53" s="28" t="s">
        <v>80</v>
      </c>
      <c r="F53" s="29">
        <v>338153.04948584916</v>
      </c>
      <c r="G53" s="29">
        <v>402934.09658206347</v>
      </c>
      <c r="H53" s="30">
        <v>-5437403.4876443306</v>
      </c>
      <c r="J53" s="100" t="s">
        <v>5</v>
      </c>
      <c r="K53" s="100" t="s">
        <v>7</v>
      </c>
      <c r="L53" s="100" t="s">
        <v>9</v>
      </c>
      <c r="M53" s="100" t="s">
        <v>78</v>
      </c>
      <c r="N53" s="28" t="s">
        <v>80</v>
      </c>
      <c r="O53" s="29">
        <v>338153.04948584916</v>
      </c>
      <c r="P53" s="101">
        <v>368890.92847807723</v>
      </c>
      <c r="Q53" s="102">
        <v>-5437403.4876443306</v>
      </c>
    </row>
    <row r="54" spans="1:17" x14ac:dyDescent="0.25">
      <c r="A54" s="24" t="s">
        <v>5</v>
      </c>
      <c r="B54" s="24" t="s">
        <v>7</v>
      </c>
      <c r="C54" s="24" t="s">
        <v>9</v>
      </c>
      <c r="D54" s="24" t="s">
        <v>78</v>
      </c>
      <c r="E54" s="28" t="s">
        <v>81</v>
      </c>
      <c r="F54" s="29">
        <v>271212.02018422127</v>
      </c>
      <c r="G54" s="29">
        <v>426555.47565844422</v>
      </c>
      <c r="H54" s="30">
        <v>-7982488.2294700705</v>
      </c>
      <c r="J54" s="100" t="s">
        <v>5</v>
      </c>
      <c r="K54" s="100" t="s">
        <v>7</v>
      </c>
      <c r="L54" s="100" t="s">
        <v>9</v>
      </c>
      <c r="M54" s="100" t="s">
        <v>78</v>
      </c>
      <c r="N54" s="28" t="s">
        <v>81</v>
      </c>
      <c r="O54" s="29">
        <v>271212.02018422127</v>
      </c>
      <c r="P54" s="101">
        <v>390279.92450206843</v>
      </c>
      <c r="Q54" s="102">
        <v>-7982488.2294700705</v>
      </c>
    </row>
    <row r="55" spans="1:17" x14ac:dyDescent="0.25">
      <c r="A55" s="24" t="s">
        <v>5</v>
      </c>
      <c r="B55" s="24" t="s">
        <v>8</v>
      </c>
      <c r="C55" s="24" t="s">
        <v>6</v>
      </c>
      <c r="D55" s="24" t="s">
        <v>82</v>
      </c>
      <c r="E55" s="28" t="s">
        <v>83</v>
      </c>
      <c r="F55" s="29">
        <v>0</v>
      </c>
      <c r="G55" s="29">
        <v>8834428.0978141241</v>
      </c>
      <c r="H55" s="30">
        <v>59384141.255338773</v>
      </c>
      <c r="J55" s="100" t="s">
        <v>5</v>
      </c>
      <c r="K55" s="100" t="s">
        <v>8</v>
      </c>
      <c r="L55" s="100" t="s">
        <v>6</v>
      </c>
      <c r="M55" s="100" t="s">
        <v>82</v>
      </c>
      <c r="N55" s="28" t="s">
        <v>83</v>
      </c>
      <c r="O55" s="29">
        <v>0</v>
      </c>
      <c r="P55" s="101">
        <v>8275344.9120449871</v>
      </c>
      <c r="Q55" s="102">
        <v>62821861.041096091</v>
      </c>
    </row>
    <row r="56" spans="1:17" x14ac:dyDescent="0.25">
      <c r="A56" s="24" t="s">
        <v>5</v>
      </c>
      <c r="B56" s="24" t="s">
        <v>7</v>
      </c>
      <c r="C56" s="24" t="s">
        <v>6</v>
      </c>
      <c r="D56" s="24" t="s">
        <v>82</v>
      </c>
      <c r="E56" s="28" t="s">
        <v>84</v>
      </c>
      <c r="F56" s="29">
        <v>31798.891859556614</v>
      </c>
      <c r="G56" s="29">
        <v>56699.383771130277</v>
      </c>
      <c r="H56" s="30">
        <v>-1445885.7230972401</v>
      </c>
      <c r="J56" s="100" t="s">
        <v>5</v>
      </c>
      <c r="K56" s="100" t="s">
        <v>7</v>
      </c>
      <c r="L56" s="100" t="s">
        <v>6</v>
      </c>
      <c r="M56" s="100" t="s">
        <v>82</v>
      </c>
      <c r="N56" s="28" t="s">
        <v>84</v>
      </c>
      <c r="O56" s="29">
        <v>31798.891859556614</v>
      </c>
      <c r="P56" s="101">
        <v>51214.353775822034</v>
      </c>
      <c r="Q56" s="102">
        <v>-1445885.7230972401</v>
      </c>
    </row>
    <row r="57" spans="1:17" x14ac:dyDescent="0.25">
      <c r="A57" s="24" t="s">
        <v>5</v>
      </c>
      <c r="B57" s="24" t="s">
        <v>7</v>
      </c>
      <c r="C57" s="24" t="s">
        <v>6</v>
      </c>
      <c r="D57" s="24" t="s">
        <v>82</v>
      </c>
      <c r="E57" s="28" t="s">
        <v>85</v>
      </c>
      <c r="F57" s="29">
        <v>1800260.597710073</v>
      </c>
      <c r="G57" s="29">
        <v>553941.86002390436</v>
      </c>
      <c r="H57" s="30">
        <v>-12476865.7020048</v>
      </c>
      <c r="J57" s="100" t="s">
        <v>5</v>
      </c>
      <c r="K57" s="100" t="s">
        <v>7</v>
      </c>
      <c r="L57" s="100" t="s">
        <v>6</v>
      </c>
      <c r="M57" s="100" t="s">
        <v>82</v>
      </c>
      <c r="N57" s="28" t="s">
        <v>85</v>
      </c>
      <c r="O57" s="29">
        <v>1800260.597710073</v>
      </c>
      <c r="P57" s="101">
        <v>552616.25302490371</v>
      </c>
      <c r="Q57" s="102">
        <v>-12476865.7020048</v>
      </c>
    </row>
    <row r="58" spans="1:17" x14ac:dyDescent="0.25">
      <c r="A58" s="24" t="s">
        <v>5</v>
      </c>
      <c r="B58" s="24" t="s">
        <v>7</v>
      </c>
      <c r="C58" s="24" t="s">
        <v>6</v>
      </c>
      <c r="D58" s="24" t="s">
        <v>82</v>
      </c>
      <c r="E58" s="28" t="s">
        <v>86</v>
      </c>
      <c r="F58" s="29">
        <v>485496.7159651519</v>
      </c>
      <c r="G58" s="29">
        <v>997692.45228429721</v>
      </c>
      <c r="H58" s="30">
        <v>-21518467.120000001</v>
      </c>
      <c r="J58" s="100" t="s">
        <v>5</v>
      </c>
      <c r="K58" s="100" t="s">
        <v>7</v>
      </c>
      <c r="L58" s="100" t="s">
        <v>6</v>
      </c>
      <c r="M58" s="100" t="s">
        <v>82</v>
      </c>
      <c r="N58" s="28" t="s">
        <v>86</v>
      </c>
      <c r="O58" s="29">
        <v>485496.7159651519</v>
      </c>
      <c r="P58" s="101">
        <v>927938.09550667671</v>
      </c>
      <c r="Q58" s="102">
        <v>-21518467.120000001</v>
      </c>
    </row>
    <row r="59" spans="1:17" x14ac:dyDescent="0.25">
      <c r="A59" s="24" t="s">
        <v>5</v>
      </c>
      <c r="B59" s="24" t="s">
        <v>7</v>
      </c>
      <c r="C59" s="24" t="s">
        <v>6</v>
      </c>
      <c r="D59" s="24" t="s">
        <v>87</v>
      </c>
      <c r="E59" s="28" t="s">
        <v>88</v>
      </c>
      <c r="F59" s="29">
        <v>723308.44181230338</v>
      </c>
      <c r="G59" s="29">
        <v>-1.862645149230957E-9</v>
      </c>
      <c r="H59" s="30">
        <v>1572176.8</v>
      </c>
      <c r="J59" s="100" t="s">
        <v>5</v>
      </c>
      <c r="K59" s="100" t="s">
        <v>7</v>
      </c>
      <c r="L59" s="100" t="s">
        <v>6</v>
      </c>
      <c r="M59" s="100" t="s">
        <v>87</v>
      </c>
      <c r="N59" s="28" t="s">
        <v>88</v>
      </c>
      <c r="O59" s="29">
        <v>723308.44181230338</v>
      </c>
      <c r="P59" s="101">
        <v>-1.862645149230957E-9</v>
      </c>
      <c r="Q59" s="102">
        <v>1572176.8</v>
      </c>
    </row>
    <row r="60" spans="1:17" x14ac:dyDescent="0.25">
      <c r="A60" s="24" t="s">
        <v>5</v>
      </c>
      <c r="B60" s="24" t="s">
        <v>7</v>
      </c>
      <c r="C60" s="24" t="s">
        <v>6</v>
      </c>
      <c r="D60" s="24" t="s">
        <v>87</v>
      </c>
      <c r="E60" s="28" t="s">
        <v>89</v>
      </c>
      <c r="F60" s="29">
        <v>34407.773537942849</v>
      </c>
      <c r="G60" s="29">
        <v>0</v>
      </c>
      <c r="H60" s="30">
        <v>-1568018.07354102</v>
      </c>
      <c r="J60" s="100" t="s">
        <v>5</v>
      </c>
      <c r="K60" s="100" t="s">
        <v>7</v>
      </c>
      <c r="L60" s="100" t="s">
        <v>6</v>
      </c>
      <c r="M60" s="100" t="s">
        <v>87</v>
      </c>
      <c r="N60" s="28" t="s">
        <v>89</v>
      </c>
      <c r="O60" s="29">
        <v>34407.773537942849</v>
      </c>
      <c r="P60" s="101">
        <v>0</v>
      </c>
      <c r="Q60" s="102">
        <v>-1568018.07354102</v>
      </c>
    </row>
    <row r="61" spans="1:17" x14ac:dyDescent="0.25">
      <c r="A61" s="24" t="s">
        <v>5</v>
      </c>
      <c r="B61" s="24" t="s">
        <v>7</v>
      </c>
      <c r="C61" s="24" t="s">
        <v>6</v>
      </c>
      <c r="D61" s="24" t="s">
        <v>87</v>
      </c>
      <c r="E61" s="28" t="s">
        <v>90</v>
      </c>
      <c r="F61" s="29">
        <v>99614.283519040589</v>
      </c>
      <c r="G61" s="29">
        <v>0</v>
      </c>
      <c r="H61" s="30">
        <v>-4825190.18576336</v>
      </c>
      <c r="J61" s="100" t="s">
        <v>5</v>
      </c>
      <c r="K61" s="100" t="s">
        <v>7</v>
      </c>
      <c r="L61" s="100" t="s">
        <v>6</v>
      </c>
      <c r="M61" s="100" t="s">
        <v>87</v>
      </c>
      <c r="N61" s="28" t="s">
        <v>90</v>
      </c>
      <c r="O61" s="29">
        <v>99614.283519040589</v>
      </c>
      <c r="P61" s="101">
        <v>0</v>
      </c>
      <c r="Q61" s="102">
        <v>-4825190.18576336</v>
      </c>
    </row>
    <row r="62" spans="1:17" x14ac:dyDescent="0.25">
      <c r="A62" s="24" t="s">
        <v>5</v>
      </c>
      <c r="B62" s="24" t="s">
        <v>7</v>
      </c>
      <c r="C62" s="24" t="s">
        <v>6</v>
      </c>
      <c r="D62" s="24" t="s">
        <v>87</v>
      </c>
      <c r="E62" s="28" t="s">
        <v>91</v>
      </c>
      <c r="F62" s="29">
        <v>101606.56918942153</v>
      </c>
      <c r="G62" s="29">
        <v>0</v>
      </c>
      <c r="H62" s="30">
        <v>-4774571.7227626704</v>
      </c>
      <c r="J62" s="100" t="s">
        <v>5</v>
      </c>
      <c r="K62" s="100" t="s">
        <v>7</v>
      </c>
      <c r="L62" s="100" t="s">
        <v>6</v>
      </c>
      <c r="M62" s="100" t="s">
        <v>87</v>
      </c>
      <c r="N62" s="28" t="s">
        <v>91</v>
      </c>
      <c r="O62" s="29">
        <v>101606.56918942153</v>
      </c>
      <c r="P62" s="101">
        <v>0</v>
      </c>
      <c r="Q62" s="102">
        <v>-4774571.7227626704</v>
      </c>
    </row>
    <row r="63" spans="1:17" x14ac:dyDescent="0.25">
      <c r="A63" s="24" t="s">
        <v>5</v>
      </c>
      <c r="B63" s="24" t="s">
        <v>7</v>
      </c>
      <c r="C63" s="24" t="s">
        <v>9</v>
      </c>
      <c r="D63" s="24" t="s">
        <v>92</v>
      </c>
      <c r="E63" s="24" t="s">
        <v>93</v>
      </c>
      <c r="F63" s="29">
        <v>0</v>
      </c>
      <c r="G63" s="29">
        <v>373867.02755999286</v>
      </c>
      <c r="H63" s="31">
        <v>0</v>
      </c>
      <c r="J63" s="100" t="s">
        <v>5</v>
      </c>
      <c r="K63" s="100" t="s">
        <v>7</v>
      </c>
      <c r="L63" s="100" t="s">
        <v>9</v>
      </c>
      <c r="M63" s="100" t="s">
        <v>92</v>
      </c>
      <c r="N63" s="100" t="s">
        <v>93</v>
      </c>
      <c r="O63" s="29">
        <v>0</v>
      </c>
      <c r="P63" s="101">
        <v>364328.4966270859</v>
      </c>
      <c r="Q63" s="103"/>
    </row>
    <row r="64" spans="1:17" x14ac:dyDescent="0.25">
      <c r="A64" s="24" t="s">
        <v>5</v>
      </c>
      <c r="B64" s="24" t="s">
        <v>7</v>
      </c>
      <c r="C64" s="24" t="s">
        <v>9</v>
      </c>
      <c r="D64" s="24" t="s">
        <v>92</v>
      </c>
      <c r="E64" s="28" t="s">
        <v>94</v>
      </c>
      <c r="F64" s="29">
        <v>380368.92724113504</v>
      </c>
      <c r="G64" s="29">
        <v>421401.72909512115</v>
      </c>
      <c r="H64" s="30">
        <v>-1901844.6</v>
      </c>
      <c r="J64" s="100" t="s">
        <v>5</v>
      </c>
      <c r="K64" s="100" t="s">
        <v>7</v>
      </c>
      <c r="L64" s="100" t="s">
        <v>9</v>
      </c>
      <c r="M64" s="100" t="s">
        <v>92</v>
      </c>
      <c r="N64" s="28" t="s">
        <v>94</v>
      </c>
      <c r="O64" s="29">
        <v>380368.92724113504</v>
      </c>
      <c r="P64" s="101">
        <v>400861.40331980458</v>
      </c>
      <c r="Q64" s="102">
        <v>-1901844.6</v>
      </c>
    </row>
    <row r="65" spans="1:17" x14ac:dyDescent="0.25">
      <c r="A65" s="24" t="s">
        <v>5</v>
      </c>
      <c r="B65" s="24" t="s">
        <v>7</v>
      </c>
      <c r="C65" s="24" t="s">
        <v>9</v>
      </c>
      <c r="D65" s="24" t="s">
        <v>92</v>
      </c>
      <c r="E65" s="24" t="s">
        <v>95</v>
      </c>
      <c r="F65" s="29">
        <v>0</v>
      </c>
      <c r="G65" s="29">
        <v>407641.5856972551</v>
      </c>
      <c r="H65" s="31">
        <v>0</v>
      </c>
      <c r="J65" s="100" t="s">
        <v>5</v>
      </c>
      <c r="K65" s="100" t="s">
        <v>7</v>
      </c>
      <c r="L65" s="100" t="s">
        <v>9</v>
      </c>
      <c r="M65" s="100" t="s">
        <v>92</v>
      </c>
      <c r="N65" s="100" t="s">
        <v>95</v>
      </c>
      <c r="O65" s="29">
        <v>0</v>
      </c>
      <c r="P65" s="101">
        <v>404909.98436304805</v>
      </c>
      <c r="Q65" s="103"/>
    </row>
    <row r="66" spans="1:17" x14ac:dyDescent="0.25">
      <c r="A66" s="24" t="s">
        <v>5</v>
      </c>
      <c r="B66" s="24" t="s">
        <v>7</v>
      </c>
      <c r="C66" s="24" t="s">
        <v>9</v>
      </c>
      <c r="D66" s="24" t="s">
        <v>92</v>
      </c>
      <c r="E66" s="24" t="s">
        <v>96</v>
      </c>
      <c r="F66" s="29">
        <v>0</v>
      </c>
      <c r="G66" s="29">
        <v>399679.75637996208</v>
      </c>
      <c r="H66" s="31">
        <v>0</v>
      </c>
      <c r="J66" s="100" t="s">
        <v>5</v>
      </c>
      <c r="K66" s="100" t="s">
        <v>7</v>
      </c>
      <c r="L66" s="100" t="s">
        <v>9</v>
      </c>
      <c r="M66" s="100" t="s">
        <v>92</v>
      </c>
      <c r="N66" s="100" t="s">
        <v>96</v>
      </c>
      <c r="O66" s="29">
        <v>0</v>
      </c>
      <c r="P66" s="101">
        <v>374291.56265028048</v>
      </c>
      <c r="Q66" s="103"/>
    </row>
    <row r="67" spans="1:17" x14ac:dyDescent="0.25">
      <c r="A67" s="24" t="s">
        <v>5</v>
      </c>
      <c r="B67" s="24" t="s">
        <v>7</v>
      </c>
      <c r="C67" s="24" t="s">
        <v>9</v>
      </c>
      <c r="D67" s="24" t="s">
        <v>92</v>
      </c>
      <c r="E67" s="24" t="s">
        <v>97</v>
      </c>
      <c r="F67" s="29">
        <v>0</v>
      </c>
      <c r="G67" s="29">
        <v>366364.79403042741</v>
      </c>
      <c r="H67" s="31">
        <v>0</v>
      </c>
      <c r="J67" s="100" t="s">
        <v>5</v>
      </c>
      <c r="K67" s="100" t="s">
        <v>7</v>
      </c>
      <c r="L67" s="100" t="s">
        <v>9</v>
      </c>
      <c r="M67" s="100" t="s">
        <v>92</v>
      </c>
      <c r="N67" s="100" t="s">
        <v>97</v>
      </c>
      <c r="O67" s="29">
        <v>0</v>
      </c>
      <c r="P67" s="101">
        <v>363423.56637762499</v>
      </c>
      <c r="Q67" s="103"/>
    </row>
    <row r="68" spans="1:17" x14ac:dyDescent="0.25">
      <c r="A68" s="24" t="s">
        <v>5</v>
      </c>
      <c r="B68" s="24" t="s">
        <v>7</v>
      </c>
      <c r="C68" s="24" t="s">
        <v>9</v>
      </c>
      <c r="D68" s="24" t="s">
        <v>92</v>
      </c>
      <c r="E68" s="24" t="s">
        <v>98</v>
      </c>
      <c r="F68" s="29">
        <v>0</v>
      </c>
      <c r="G68" s="29">
        <v>289782.97922278021</v>
      </c>
      <c r="H68" s="31">
        <v>0</v>
      </c>
      <c r="J68" s="100" t="s">
        <v>5</v>
      </c>
      <c r="K68" s="100" t="s">
        <v>7</v>
      </c>
      <c r="L68" s="100" t="s">
        <v>9</v>
      </c>
      <c r="M68" s="100" t="s">
        <v>92</v>
      </c>
      <c r="N68" s="100" t="s">
        <v>98</v>
      </c>
      <c r="O68" s="29">
        <v>0</v>
      </c>
      <c r="P68" s="101">
        <v>286572.17397911701</v>
      </c>
      <c r="Q68" s="103"/>
    </row>
    <row r="69" spans="1:17" x14ac:dyDescent="0.25">
      <c r="A69" s="24" t="s">
        <v>5</v>
      </c>
      <c r="B69" s="24" t="s">
        <v>7</v>
      </c>
      <c r="C69" s="24" t="s">
        <v>9</v>
      </c>
      <c r="D69" s="24" t="s">
        <v>92</v>
      </c>
      <c r="E69" s="28" t="s">
        <v>99</v>
      </c>
      <c r="F69" s="29">
        <v>380368.92724113504</v>
      </c>
      <c r="G69" s="29">
        <v>401726.0368191108</v>
      </c>
      <c r="H69" s="30">
        <v>-1901844.6</v>
      </c>
      <c r="J69" s="100" t="s">
        <v>5</v>
      </c>
      <c r="K69" s="100" t="s">
        <v>7</v>
      </c>
      <c r="L69" s="100" t="s">
        <v>9</v>
      </c>
      <c r="M69" s="100" t="s">
        <v>92</v>
      </c>
      <c r="N69" s="28" t="s">
        <v>99</v>
      </c>
      <c r="O69" s="29">
        <v>380368.92724113504</v>
      </c>
      <c r="P69" s="101">
        <v>391001.74811702693</v>
      </c>
      <c r="Q69" s="102">
        <v>-1901844.6</v>
      </c>
    </row>
    <row r="70" spans="1:17" x14ac:dyDescent="0.25">
      <c r="A70" s="24" t="s">
        <v>5</v>
      </c>
      <c r="B70" s="24" t="s">
        <v>7</v>
      </c>
      <c r="C70" s="24" t="s">
        <v>9</v>
      </c>
      <c r="D70" s="24" t="s">
        <v>92</v>
      </c>
      <c r="E70" s="24" t="s">
        <v>100</v>
      </c>
      <c r="F70" s="29">
        <v>0</v>
      </c>
      <c r="G70" s="29">
        <v>378600.85064873158</v>
      </c>
      <c r="H70" s="31">
        <v>0</v>
      </c>
      <c r="J70" s="100" t="s">
        <v>5</v>
      </c>
      <c r="K70" s="100" t="s">
        <v>7</v>
      </c>
      <c r="L70" s="100" t="s">
        <v>9</v>
      </c>
      <c r="M70" s="100" t="s">
        <v>92</v>
      </c>
      <c r="N70" s="100" t="s">
        <v>100</v>
      </c>
      <c r="O70" s="29">
        <v>0</v>
      </c>
      <c r="P70" s="101">
        <v>374113.46102672623</v>
      </c>
      <c r="Q70" s="103"/>
    </row>
    <row r="71" spans="1:17" x14ac:dyDescent="0.25">
      <c r="A71" s="24" t="s">
        <v>5</v>
      </c>
      <c r="B71" s="24" t="s">
        <v>8</v>
      </c>
      <c r="C71" s="24" t="s">
        <v>9</v>
      </c>
      <c r="D71" s="24" t="s">
        <v>92</v>
      </c>
      <c r="E71" s="38" t="s">
        <v>101</v>
      </c>
      <c r="F71" s="29">
        <v>146240.88442803311</v>
      </c>
      <c r="G71" s="29">
        <v>79519.442141040767</v>
      </c>
      <c r="H71" s="30">
        <v>-24250.648015392399</v>
      </c>
      <c r="J71" s="100" t="s">
        <v>5</v>
      </c>
      <c r="K71" s="100" t="s">
        <v>8</v>
      </c>
      <c r="L71" s="100" t="s">
        <v>9</v>
      </c>
      <c r="M71" s="100" t="s">
        <v>92</v>
      </c>
      <c r="N71" s="105" t="s">
        <v>101</v>
      </c>
      <c r="O71" s="29">
        <v>146240.88442803311</v>
      </c>
      <c r="P71" s="101">
        <v>77099.164441915578</v>
      </c>
      <c r="Q71" s="102">
        <v>-56360.0874052906</v>
      </c>
    </row>
    <row r="72" spans="1:17" x14ac:dyDescent="0.25">
      <c r="A72" s="24" t="s">
        <v>5</v>
      </c>
      <c r="B72" s="24" t="s">
        <v>7</v>
      </c>
      <c r="C72" s="24" t="s">
        <v>9</v>
      </c>
      <c r="D72" s="24" t="s">
        <v>92</v>
      </c>
      <c r="E72" s="24" t="s">
        <v>102</v>
      </c>
      <c r="F72" s="29">
        <v>0</v>
      </c>
      <c r="G72" s="29">
        <v>262297.3951000853</v>
      </c>
      <c r="H72" s="31">
        <v>0</v>
      </c>
      <c r="J72" s="100" t="s">
        <v>5</v>
      </c>
      <c r="K72" s="100" t="s">
        <v>7</v>
      </c>
      <c r="L72" s="100" t="s">
        <v>9</v>
      </c>
      <c r="M72" s="100" t="s">
        <v>92</v>
      </c>
      <c r="N72" s="100" t="s">
        <v>102</v>
      </c>
      <c r="O72" s="29">
        <v>0</v>
      </c>
      <c r="P72" s="101">
        <v>310996.88111453812</v>
      </c>
      <c r="Q72" s="103"/>
    </row>
    <row r="73" spans="1:17" x14ac:dyDescent="0.25">
      <c r="A73" s="24" t="s">
        <v>5</v>
      </c>
      <c r="B73" s="24" t="s">
        <v>7</v>
      </c>
      <c r="C73" s="24" t="s">
        <v>9</v>
      </c>
      <c r="D73" s="24" t="s">
        <v>92</v>
      </c>
      <c r="E73" s="24" t="s">
        <v>103</v>
      </c>
      <c r="F73" s="29">
        <v>0</v>
      </c>
      <c r="G73" s="29">
        <v>367570.18735951622</v>
      </c>
      <c r="H73" s="31">
        <v>0</v>
      </c>
      <c r="J73" s="100" t="s">
        <v>5</v>
      </c>
      <c r="K73" s="100" t="s">
        <v>7</v>
      </c>
      <c r="L73" s="100" t="s">
        <v>9</v>
      </c>
      <c r="M73" s="100" t="s">
        <v>92</v>
      </c>
      <c r="N73" s="100" t="s">
        <v>103</v>
      </c>
      <c r="O73" s="29">
        <v>0</v>
      </c>
      <c r="P73" s="101">
        <v>392720.45981832506</v>
      </c>
      <c r="Q73" s="103"/>
    </row>
    <row r="74" spans="1:17" x14ac:dyDescent="0.25">
      <c r="A74" s="24" t="s">
        <v>5</v>
      </c>
      <c r="B74" s="24" t="s">
        <v>7</v>
      </c>
      <c r="C74" s="24" t="s">
        <v>9</v>
      </c>
      <c r="D74" s="24" t="s">
        <v>92</v>
      </c>
      <c r="E74" s="24" t="s">
        <v>104</v>
      </c>
      <c r="F74" s="29">
        <v>0</v>
      </c>
      <c r="G74" s="29">
        <v>394265.34831810818</v>
      </c>
      <c r="H74" s="31">
        <v>0</v>
      </c>
      <c r="J74" s="100" t="s">
        <v>5</v>
      </c>
      <c r="K74" s="100" t="s">
        <v>7</v>
      </c>
      <c r="L74" s="100" t="s">
        <v>9</v>
      </c>
      <c r="M74" s="100" t="s">
        <v>92</v>
      </c>
      <c r="N74" s="100" t="s">
        <v>104</v>
      </c>
      <c r="O74" s="29">
        <v>0</v>
      </c>
      <c r="P74" s="101">
        <v>373334.14086742781</v>
      </c>
      <c r="Q74" s="103"/>
    </row>
    <row r="75" spans="1:17" x14ac:dyDescent="0.25">
      <c r="A75" s="24" t="s">
        <v>5</v>
      </c>
      <c r="B75" s="24" t="s">
        <v>7</v>
      </c>
      <c r="C75" s="24" t="s">
        <v>9</v>
      </c>
      <c r="D75" s="24" t="s">
        <v>92</v>
      </c>
      <c r="E75" s="24" t="s">
        <v>105</v>
      </c>
      <c r="F75" s="29">
        <v>0</v>
      </c>
      <c r="G75" s="29">
        <v>277076.84184850386</v>
      </c>
      <c r="H75" s="31">
        <v>0</v>
      </c>
      <c r="J75" s="100" t="s">
        <v>5</v>
      </c>
      <c r="K75" s="100" t="s">
        <v>7</v>
      </c>
      <c r="L75" s="100" t="s">
        <v>9</v>
      </c>
      <c r="M75" s="100" t="s">
        <v>92</v>
      </c>
      <c r="N75" s="100" t="s">
        <v>105</v>
      </c>
      <c r="O75" s="29">
        <v>0</v>
      </c>
      <c r="P75" s="101">
        <v>298295.40302466007</v>
      </c>
      <c r="Q75" s="103"/>
    </row>
    <row r="76" spans="1:17" x14ac:dyDescent="0.25">
      <c r="A76" s="24" t="s">
        <v>5</v>
      </c>
      <c r="B76" s="24" t="s">
        <v>7</v>
      </c>
      <c r="C76" s="24" t="s">
        <v>9</v>
      </c>
      <c r="D76" s="24" t="s">
        <v>92</v>
      </c>
      <c r="E76" s="24" t="s">
        <v>106</v>
      </c>
      <c r="F76" s="29">
        <v>0</v>
      </c>
      <c r="G76" s="29">
        <v>425154.4232742067</v>
      </c>
      <c r="H76" s="31">
        <v>0</v>
      </c>
      <c r="J76" s="100" t="s">
        <v>5</v>
      </c>
      <c r="K76" s="100" t="s">
        <v>7</v>
      </c>
      <c r="L76" s="100" t="s">
        <v>9</v>
      </c>
      <c r="M76" s="100" t="s">
        <v>92</v>
      </c>
      <c r="N76" s="100" t="s">
        <v>106</v>
      </c>
      <c r="O76" s="29">
        <v>0</v>
      </c>
      <c r="P76" s="101">
        <v>422446.55868764204</v>
      </c>
      <c r="Q76" s="103"/>
    </row>
    <row r="77" spans="1:17" x14ac:dyDescent="0.25">
      <c r="A77" s="24" t="s">
        <v>5</v>
      </c>
      <c r="B77" s="24" t="s">
        <v>7</v>
      </c>
      <c r="C77" s="24" t="s">
        <v>9</v>
      </c>
      <c r="D77" s="24" t="s">
        <v>92</v>
      </c>
      <c r="E77" s="24" t="s">
        <v>107</v>
      </c>
      <c r="F77" s="29">
        <v>0</v>
      </c>
      <c r="G77" s="29">
        <v>448687.15677146363</v>
      </c>
      <c r="H77" s="31">
        <v>0</v>
      </c>
      <c r="J77" s="100" t="s">
        <v>5</v>
      </c>
      <c r="K77" s="100" t="s">
        <v>7</v>
      </c>
      <c r="L77" s="100" t="s">
        <v>9</v>
      </c>
      <c r="M77" s="100" t="s">
        <v>92</v>
      </c>
      <c r="N77" s="100" t="s">
        <v>107</v>
      </c>
      <c r="O77" s="29">
        <v>0</v>
      </c>
      <c r="P77" s="101">
        <v>438024.42780013569</v>
      </c>
      <c r="Q77" s="103"/>
    </row>
    <row r="78" spans="1:17" x14ac:dyDescent="0.25">
      <c r="A78" s="24" t="s">
        <v>5</v>
      </c>
      <c r="B78" s="24" t="s">
        <v>7</v>
      </c>
      <c r="C78" s="24" t="s">
        <v>9</v>
      </c>
      <c r="D78" s="24" t="s">
        <v>92</v>
      </c>
      <c r="E78" s="24" t="s">
        <v>108</v>
      </c>
      <c r="F78" s="29">
        <v>0</v>
      </c>
      <c r="G78" s="29">
        <v>296687.98839819827</v>
      </c>
      <c r="H78" s="31">
        <v>0</v>
      </c>
      <c r="J78" s="100" t="s">
        <v>5</v>
      </c>
      <c r="K78" s="100" t="s">
        <v>7</v>
      </c>
      <c r="L78" s="100" t="s">
        <v>9</v>
      </c>
      <c r="M78" s="100" t="s">
        <v>92</v>
      </c>
      <c r="N78" s="100" t="s">
        <v>108</v>
      </c>
      <c r="O78" s="29">
        <v>0</v>
      </c>
      <c r="P78" s="101">
        <v>322549.68340164481</v>
      </c>
      <c r="Q78" s="103"/>
    </row>
    <row r="79" spans="1:17" x14ac:dyDescent="0.25">
      <c r="A79" s="24" t="s">
        <v>5</v>
      </c>
      <c r="B79" s="24" t="s">
        <v>7</v>
      </c>
      <c r="C79" s="24" t="s">
        <v>9</v>
      </c>
      <c r="D79" s="24" t="s">
        <v>92</v>
      </c>
      <c r="E79" s="24" t="s">
        <v>109</v>
      </c>
      <c r="F79" s="29">
        <v>0</v>
      </c>
      <c r="G79" s="29">
        <v>367570.18735951622</v>
      </c>
      <c r="H79" s="31">
        <v>0</v>
      </c>
      <c r="J79" s="100" t="s">
        <v>5</v>
      </c>
      <c r="K79" s="100" t="s">
        <v>7</v>
      </c>
      <c r="L79" s="100" t="s">
        <v>9</v>
      </c>
      <c r="M79" s="100" t="s">
        <v>92</v>
      </c>
      <c r="N79" s="100" t="s">
        <v>109</v>
      </c>
      <c r="O79" s="29">
        <v>0</v>
      </c>
      <c r="P79" s="101">
        <v>392720.45981832506</v>
      </c>
      <c r="Q79" s="103"/>
    </row>
    <row r="80" spans="1:17" x14ac:dyDescent="0.25">
      <c r="A80" s="24" t="s">
        <v>5</v>
      </c>
      <c r="B80" s="24" t="s">
        <v>7</v>
      </c>
      <c r="C80" s="24" t="s">
        <v>9</v>
      </c>
      <c r="D80" s="24" t="s">
        <v>92</v>
      </c>
      <c r="E80" s="24" t="s">
        <v>110</v>
      </c>
      <c r="F80" s="29">
        <v>0</v>
      </c>
      <c r="G80" s="29">
        <v>395636.04101573757</v>
      </c>
      <c r="H80" s="31">
        <v>0</v>
      </c>
      <c r="J80" s="100" t="s">
        <v>5</v>
      </c>
      <c r="K80" s="100" t="s">
        <v>7</v>
      </c>
      <c r="L80" s="100" t="s">
        <v>9</v>
      </c>
      <c r="M80" s="100" t="s">
        <v>92</v>
      </c>
      <c r="N80" s="100" t="s">
        <v>110</v>
      </c>
      <c r="O80" s="29">
        <v>0</v>
      </c>
      <c r="P80" s="101">
        <v>383413.19881689193</v>
      </c>
      <c r="Q80" s="103"/>
    </row>
    <row r="81" spans="1:17" x14ac:dyDescent="0.25">
      <c r="A81" s="24" t="s">
        <v>5</v>
      </c>
      <c r="B81" s="24" t="s">
        <v>7</v>
      </c>
      <c r="C81" s="24" t="s">
        <v>9</v>
      </c>
      <c r="D81" s="24" t="s">
        <v>92</v>
      </c>
      <c r="E81" s="24" t="s">
        <v>111</v>
      </c>
      <c r="F81" s="29">
        <v>0</v>
      </c>
      <c r="G81" s="29">
        <v>367570.18735951622</v>
      </c>
      <c r="H81" s="31">
        <v>0</v>
      </c>
      <c r="J81" s="100" t="s">
        <v>5</v>
      </c>
      <c r="K81" s="100" t="s">
        <v>7</v>
      </c>
      <c r="L81" s="100" t="s">
        <v>9</v>
      </c>
      <c r="M81" s="100" t="s">
        <v>92</v>
      </c>
      <c r="N81" s="100" t="s">
        <v>111</v>
      </c>
      <c r="O81" s="29">
        <v>0</v>
      </c>
      <c r="P81" s="101">
        <v>392720.45981832506</v>
      </c>
      <c r="Q81" s="103"/>
    </row>
    <row r="82" spans="1:17" x14ac:dyDescent="0.25">
      <c r="A82" s="24" t="s">
        <v>5</v>
      </c>
      <c r="B82" s="24" t="s">
        <v>7</v>
      </c>
      <c r="C82" s="24" t="s">
        <v>9</v>
      </c>
      <c r="D82" s="24" t="s">
        <v>92</v>
      </c>
      <c r="E82" s="28" t="s">
        <v>112</v>
      </c>
      <c r="F82" s="29">
        <v>380368.92724113504</v>
      </c>
      <c r="G82" s="29">
        <v>424585.13946501969</v>
      </c>
      <c r="H82" s="30">
        <v>-1901844.6</v>
      </c>
      <c r="J82" s="100" t="s">
        <v>5</v>
      </c>
      <c r="K82" s="100" t="s">
        <v>7</v>
      </c>
      <c r="L82" s="100" t="s">
        <v>9</v>
      </c>
      <c r="M82" s="100" t="s">
        <v>92</v>
      </c>
      <c r="N82" s="28" t="s">
        <v>112</v>
      </c>
      <c r="O82" s="29">
        <v>380368.92724113504</v>
      </c>
      <c r="P82" s="101">
        <v>416724.61608849885</v>
      </c>
      <c r="Q82" s="102">
        <v>-1901844.6</v>
      </c>
    </row>
    <row r="83" spans="1:17" x14ac:dyDescent="0.25">
      <c r="A83" s="24" t="s">
        <v>5</v>
      </c>
      <c r="B83" s="24" t="s">
        <v>7</v>
      </c>
      <c r="C83" s="24" t="s">
        <v>9</v>
      </c>
      <c r="D83" s="24" t="s">
        <v>92</v>
      </c>
      <c r="E83" s="24" t="s">
        <v>113</v>
      </c>
      <c r="F83" s="29">
        <v>0</v>
      </c>
      <c r="G83" s="29">
        <v>313580.12981426576</v>
      </c>
      <c r="H83" s="31">
        <v>0</v>
      </c>
      <c r="J83" s="100" t="s">
        <v>5</v>
      </c>
      <c r="K83" s="100" t="s">
        <v>7</v>
      </c>
      <c r="L83" s="100" t="s">
        <v>9</v>
      </c>
      <c r="M83" s="100" t="s">
        <v>92</v>
      </c>
      <c r="N83" s="100" t="s">
        <v>113</v>
      </c>
      <c r="O83" s="29">
        <v>0</v>
      </c>
      <c r="P83" s="101">
        <v>303655.61362239346</v>
      </c>
      <c r="Q83" s="103"/>
    </row>
    <row r="84" spans="1:17" x14ac:dyDescent="0.25">
      <c r="A84" s="24" t="s">
        <v>5</v>
      </c>
      <c r="B84" s="24" t="s">
        <v>7</v>
      </c>
      <c r="C84" s="24" t="s">
        <v>9</v>
      </c>
      <c r="D84" s="24" t="s">
        <v>92</v>
      </c>
      <c r="E84" s="24" t="s">
        <v>114</v>
      </c>
      <c r="F84" s="29">
        <v>0</v>
      </c>
      <c r="G84" s="29">
        <v>367570.18735951622</v>
      </c>
      <c r="H84" s="31">
        <v>0</v>
      </c>
      <c r="J84" s="100" t="s">
        <v>5</v>
      </c>
      <c r="K84" s="100" t="s">
        <v>7</v>
      </c>
      <c r="L84" s="100" t="s">
        <v>9</v>
      </c>
      <c r="M84" s="100" t="s">
        <v>92</v>
      </c>
      <c r="N84" s="100" t="s">
        <v>114</v>
      </c>
      <c r="O84" s="29">
        <v>0</v>
      </c>
      <c r="P84" s="101">
        <v>392720.45981832506</v>
      </c>
      <c r="Q84" s="103"/>
    </row>
    <row r="85" spans="1:17" x14ac:dyDescent="0.25">
      <c r="A85" s="24" t="s">
        <v>5</v>
      </c>
      <c r="B85" s="24" t="s">
        <v>7</v>
      </c>
      <c r="C85" s="24" t="s">
        <v>9</v>
      </c>
      <c r="D85" s="24" t="s">
        <v>92</v>
      </c>
      <c r="E85" s="24" t="s">
        <v>115</v>
      </c>
      <c r="F85" s="29">
        <v>0</v>
      </c>
      <c r="G85" s="29">
        <v>342272.89513269288</v>
      </c>
      <c r="H85" s="31">
        <v>0</v>
      </c>
      <c r="J85" s="100" t="s">
        <v>5</v>
      </c>
      <c r="K85" s="100" t="s">
        <v>7</v>
      </c>
      <c r="L85" s="100" t="s">
        <v>9</v>
      </c>
      <c r="M85" s="100" t="s">
        <v>92</v>
      </c>
      <c r="N85" s="100" t="s">
        <v>115</v>
      </c>
      <c r="O85" s="29">
        <v>0</v>
      </c>
      <c r="P85" s="101">
        <v>335534.90502603637</v>
      </c>
      <c r="Q85" s="103"/>
    </row>
    <row r="86" spans="1:17" x14ac:dyDescent="0.25">
      <c r="A86" s="24" t="s">
        <v>5</v>
      </c>
      <c r="B86" s="24" t="s">
        <v>7</v>
      </c>
      <c r="C86" s="24" t="s">
        <v>9</v>
      </c>
      <c r="D86" s="24" t="s">
        <v>92</v>
      </c>
      <c r="E86" s="24" t="s">
        <v>116</v>
      </c>
      <c r="F86" s="29">
        <v>0</v>
      </c>
      <c r="G86" s="29">
        <v>404785.22844195494</v>
      </c>
      <c r="H86" s="31">
        <v>0</v>
      </c>
      <c r="J86" s="100" t="s">
        <v>5</v>
      </c>
      <c r="K86" s="100" t="s">
        <v>7</v>
      </c>
      <c r="L86" s="100" t="s">
        <v>9</v>
      </c>
      <c r="M86" s="100" t="s">
        <v>92</v>
      </c>
      <c r="N86" s="100" t="s">
        <v>116</v>
      </c>
      <c r="O86" s="29">
        <v>0</v>
      </c>
      <c r="P86" s="101">
        <v>404007.79732675152</v>
      </c>
      <c r="Q86" s="103"/>
    </row>
    <row r="87" spans="1:17" x14ac:dyDescent="0.25">
      <c r="A87" s="24" t="s">
        <v>5</v>
      </c>
      <c r="B87" s="24" t="s">
        <v>7</v>
      </c>
      <c r="C87" s="24" t="s">
        <v>9</v>
      </c>
      <c r="D87" s="24" t="s">
        <v>92</v>
      </c>
      <c r="E87" s="24" t="s">
        <v>117</v>
      </c>
      <c r="F87" s="29">
        <v>0</v>
      </c>
      <c r="G87" s="29">
        <v>402472.10907506151</v>
      </c>
      <c r="H87" s="31">
        <v>0</v>
      </c>
      <c r="J87" s="100" t="s">
        <v>5</v>
      </c>
      <c r="K87" s="100" t="s">
        <v>7</v>
      </c>
      <c r="L87" s="100" t="s">
        <v>9</v>
      </c>
      <c r="M87" s="100" t="s">
        <v>92</v>
      </c>
      <c r="N87" s="100" t="s">
        <v>117</v>
      </c>
      <c r="O87" s="29">
        <v>0</v>
      </c>
      <c r="P87" s="101">
        <v>398209.64976696344</v>
      </c>
      <c r="Q87" s="103"/>
    </row>
    <row r="88" spans="1:17" x14ac:dyDescent="0.25">
      <c r="A88" s="24" t="s">
        <v>5</v>
      </c>
      <c r="B88" s="24" t="s">
        <v>7</v>
      </c>
      <c r="C88" s="24" t="s">
        <v>9</v>
      </c>
      <c r="D88" s="24" t="s">
        <v>92</v>
      </c>
      <c r="E88" s="24" t="s">
        <v>118</v>
      </c>
      <c r="F88" s="29">
        <v>0</v>
      </c>
      <c r="G88" s="29">
        <v>2884543.5129937604</v>
      </c>
      <c r="H88" s="30">
        <v>0</v>
      </c>
      <c r="J88" s="100" t="s">
        <v>5</v>
      </c>
      <c r="K88" s="100" t="s">
        <v>7</v>
      </c>
      <c r="L88" s="100" t="s">
        <v>9</v>
      </c>
      <c r="M88" s="100" t="s">
        <v>92</v>
      </c>
      <c r="N88" s="100" t="s">
        <v>118</v>
      </c>
      <c r="O88" s="29">
        <v>0</v>
      </c>
      <c r="P88" s="101">
        <v>3081067.3125728932</v>
      </c>
      <c r="Q88" s="102"/>
    </row>
    <row r="89" spans="1:17" x14ac:dyDescent="0.25">
      <c r="A89" s="24" t="s">
        <v>5</v>
      </c>
      <c r="B89" s="24" t="s">
        <v>7</v>
      </c>
      <c r="C89" s="24" t="s">
        <v>9</v>
      </c>
      <c r="D89" s="24" t="s">
        <v>92</v>
      </c>
      <c r="E89" s="24" t="s">
        <v>119</v>
      </c>
      <c r="F89" s="29">
        <v>0</v>
      </c>
      <c r="G89" s="29">
        <v>2200037.0738211405</v>
      </c>
      <c r="H89" s="31">
        <v>0</v>
      </c>
      <c r="J89" s="100" t="s">
        <v>5</v>
      </c>
      <c r="K89" s="100" t="s">
        <v>7</v>
      </c>
      <c r="L89" s="100" t="s">
        <v>9</v>
      </c>
      <c r="M89" s="100" t="s">
        <v>92</v>
      </c>
      <c r="N89" s="100" t="s">
        <v>119</v>
      </c>
      <c r="O89" s="29">
        <v>0</v>
      </c>
      <c r="P89" s="101">
        <v>2349135.7835003249</v>
      </c>
      <c r="Q89" s="103"/>
    </row>
    <row r="90" spans="1:17" x14ac:dyDescent="0.25">
      <c r="A90" s="24" t="s">
        <v>5</v>
      </c>
      <c r="B90" s="24" t="s">
        <v>7</v>
      </c>
      <c r="C90" s="24" t="s">
        <v>9</v>
      </c>
      <c r="D90" s="24" t="s">
        <v>92</v>
      </c>
      <c r="E90" s="24" t="s">
        <v>120</v>
      </c>
      <c r="F90" s="29">
        <v>0</v>
      </c>
      <c r="G90" s="29">
        <v>2747434.1698209643</v>
      </c>
      <c r="H90" s="31">
        <v>0</v>
      </c>
      <c r="J90" s="100" t="s">
        <v>5</v>
      </c>
      <c r="K90" s="100" t="s">
        <v>7</v>
      </c>
      <c r="L90" s="100" t="s">
        <v>9</v>
      </c>
      <c r="M90" s="100" t="s">
        <v>92</v>
      </c>
      <c r="N90" s="100" t="s">
        <v>120</v>
      </c>
      <c r="O90" s="29">
        <v>0</v>
      </c>
      <c r="P90" s="101">
        <v>2934344.9215989644</v>
      </c>
      <c r="Q90" s="103"/>
    </row>
    <row r="91" spans="1:17" x14ac:dyDescent="0.25">
      <c r="A91" s="24" t="s">
        <v>5</v>
      </c>
      <c r="B91" s="24" t="s">
        <v>7</v>
      </c>
      <c r="C91" s="24" t="s">
        <v>9</v>
      </c>
      <c r="D91" s="24" t="s">
        <v>92</v>
      </c>
      <c r="E91" s="24" t="s">
        <v>121</v>
      </c>
      <c r="F91" s="29">
        <v>0</v>
      </c>
      <c r="G91" s="29">
        <v>1827749.6690282433</v>
      </c>
      <c r="H91" s="30">
        <v>0</v>
      </c>
      <c r="J91" s="100" t="s">
        <v>5</v>
      </c>
      <c r="K91" s="100" t="s">
        <v>7</v>
      </c>
      <c r="L91" s="100" t="s">
        <v>9</v>
      </c>
      <c r="M91" s="100" t="s">
        <v>92</v>
      </c>
      <c r="N91" s="100" t="s">
        <v>121</v>
      </c>
      <c r="O91" s="29">
        <v>0</v>
      </c>
      <c r="P91" s="101">
        <v>1952635.4500116361</v>
      </c>
      <c r="Q91" s="102"/>
    </row>
    <row r="92" spans="1:17" x14ac:dyDescent="0.25">
      <c r="A92" s="24" t="s">
        <v>5</v>
      </c>
      <c r="B92" s="24" t="s">
        <v>7</v>
      </c>
      <c r="C92" s="24" t="s">
        <v>9</v>
      </c>
      <c r="D92" s="24" t="s">
        <v>92</v>
      </c>
      <c r="E92" s="24" t="s">
        <v>122</v>
      </c>
      <c r="F92" s="29">
        <v>0</v>
      </c>
      <c r="G92" s="29">
        <v>637626.01902122132</v>
      </c>
      <c r="H92" s="31">
        <v>0</v>
      </c>
      <c r="J92" s="100" t="s">
        <v>5</v>
      </c>
      <c r="K92" s="100" t="s">
        <v>7</v>
      </c>
      <c r="L92" s="100" t="s">
        <v>9</v>
      </c>
      <c r="M92" s="100" t="s">
        <v>92</v>
      </c>
      <c r="N92" s="100" t="s">
        <v>122</v>
      </c>
      <c r="O92" s="29">
        <v>0</v>
      </c>
      <c r="P92" s="101">
        <v>681404.67861172429</v>
      </c>
      <c r="Q92" s="103"/>
    </row>
    <row r="93" spans="1:17" x14ac:dyDescent="0.25">
      <c r="A93" s="24" t="s">
        <v>5</v>
      </c>
      <c r="B93" s="24" t="s">
        <v>7</v>
      </c>
      <c r="C93" s="24" t="s">
        <v>9</v>
      </c>
      <c r="D93" s="24" t="s">
        <v>92</v>
      </c>
      <c r="E93" s="24" t="s">
        <v>123</v>
      </c>
      <c r="F93" s="29">
        <v>0</v>
      </c>
      <c r="G93" s="29">
        <v>287786.90134394832</v>
      </c>
      <c r="H93" s="31">
        <v>0</v>
      </c>
      <c r="J93" s="100" t="s">
        <v>5</v>
      </c>
      <c r="K93" s="100" t="s">
        <v>7</v>
      </c>
      <c r="L93" s="100" t="s">
        <v>9</v>
      </c>
      <c r="M93" s="100" t="s">
        <v>92</v>
      </c>
      <c r="N93" s="100" t="s">
        <v>123</v>
      </c>
      <c r="O93" s="29">
        <v>0</v>
      </c>
      <c r="P93" s="101">
        <v>287043.42110302905</v>
      </c>
      <c r="Q93" s="103"/>
    </row>
    <row r="94" spans="1:17" x14ac:dyDescent="0.25">
      <c r="A94" s="24" t="s">
        <v>5</v>
      </c>
      <c r="B94" s="24" t="s">
        <v>8</v>
      </c>
      <c r="C94" s="24" t="s">
        <v>9</v>
      </c>
      <c r="D94" s="24" t="s">
        <v>92</v>
      </c>
      <c r="E94" s="28" t="s">
        <v>124</v>
      </c>
      <c r="F94" s="29">
        <v>52698.932632169002</v>
      </c>
      <c r="G94" s="29">
        <v>21532.188148173529</v>
      </c>
      <c r="H94" s="30">
        <v>-176985.785207963</v>
      </c>
      <c r="J94" s="100" t="s">
        <v>5</v>
      </c>
      <c r="K94" s="100" t="s">
        <v>8</v>
      </c>
      <c r="L94" s="100" t="s">
        <v>9</v>
      </c>
      <c r="M94" s="100" t="s">
        <v>92</v>
      </c>
      <c r="N94" s="28" t="s">
        <v>124</v>
      </c>
      <c r="O94" s="29">
        <v>52698.932632169002</v>
      </c>
      <c r="P94" s="101">
        <v>18488.308157668853</v>
      </c>
      <c r="Q94" s="102">
        <v>-213877.47867275399</v>
      </c>
    </row>
    <row r="95" spans="1:17" x14ac:dyDescent="0.25">
      <c r="A95" s="24" t="s">
        <v>5</v>
      </c>
      <c r="B95" s="24" t="s">
        <v>7</v>
      </c>
      <c r="C95" s="24" t="s">
        <v>9</v>
      </c>
      <c r="D95" s="24" t="s">
        <v>92</v>
      </c>
      <c r="E95" s="24" t="s">
        <v>125</v>
      </c>
      <c r="F95" s="29">
        <v>0</v>
      </c>
      <c r="G95" s="29">
        <v>413000.54177840159</v>
      </c>
      <c r="H95" s="31">
        <v>0</v>
      </c>
      <c r="J95" s="100" t="s">
        <v>5</v>
      </c>
      <c r="K95" s="100" t="s">
        <v>7</v>
      </c>
      <c r="L95" s="100" t="s">
        <v>9</v>
      </c>
      <c r="M95" s="100" t="s">
        <v>92</v>
      </c>
      <c r="N95" s="100" t="s">
        <v>125</v>
      </c>
      <c r="O95" s="29">
        <v>0</v>
      </c>
      <c r="P95" s="101">
        <v>409933.17377380701</v>
      </c>
      <c r="Q95" s="103"/>
    </row>
    <row r="96" spans="1:17" x14ac:dyDescent="0.25">
      <c r="A96" s="24" t="s">
        <v>5</v>
      </c>
      <c r="B96" s="24" t="s">
        <v>7</v>
      </c>
      <c r="C96" s="24" t="s">
        <v>9</v>
      </c>
      <c r="D96" s="24" t="s">
        <v>92</v>
      </c>
      <c r="E96" s="24" t="s">
        <v>126</v>
      </c>
      <c r="F96" s="29">
        <v>0</v>
      </c>
      <c r="G96" s="29">
        <v>274229.86120522412</v>
      </c>
      <c r="H96" s="31">
        <v>0</v>
      </c>
      <c r="J96" s="100" t="s">
        <v>5</v>
      </c>
      <c r="K96" s="100" t="s">
        <v>7</v>
      </c>
      <c r="L96" s="100" t="s">
        <v>9</v>
      </c>
      <c r="M96" s="100" t="s">
        <v>92</v>
      </c>
      <c r="N96" s="100" t="s">
        <v>126</v>
      </c>
      <c r="O96" s="29">
        <v>0</v>
      </c>
      <c r="P96" s="101">
        <v>265427.16249597643</v>
      </c>
      <c r="Q96" s="103"/>
    </row>
    <row r="97" spans="1:17" x14ac:dyDescent="0.25">
      <c r="A97" s="24" t="s">
        <v>5</v>
      </c>
      <c r="B97" s="24" t="s">
        <v>7</v>
      </c>
      <c r="C97" s="24" t="s">
        <v>9</v>
      </c>
      <c r="D97" s="24" t="s">
        <v>92</v>
      </c>
      <c r="E97" s="24" t="s">
        <v>127</v>
      </c>
      <c r="F97" s="29">
        <v>0</v>
      </c>
      <c r="G97" s="29">
        <v>367570.18735951622</v>
      </c>
      <c r="H97" s="31">
        <v>0</v>
      </c>
      <c r="J97" s="100" t="s">
        <v>5</v>
      </c>
      <c r="K97" s="100" t="s">
        <v>7</v>
      </c>
      <c r="L97" s="100" t="s">
        <v>9</v>
      </c>
      <c r="M97" s="100" t="s">
        <v>92</v>
      </c>
      <c r="N97" s="100" t="s">
        <v>127</v>
      </c>
      <c r="O97" s="29">
        <v>0</v>
      </c>
      <c r="P97" s="101">
        <v>392720.45981832506</v>
      </c>
      <c r="Q97" s="103"/>
    </row>
    <row r="98" spans="1:17" x14ac:dyDescent="0.25">
      <c r="A98" s="24" t="s">
        <v>5</v>
      </c>
      <c r="B98" s="24" t="s">
        <v>7</v>
      </c>
      <c r="C98" s="24" t="s">
        <v>9</v>
      </c>
      <c r="D98" s="24" t="s">
        <v>92</v>
      </c>
      <c r="E98" s="24" t="s">
        <v>128</v>
      </c>
      <c r="F98" s="29">
        <v>0</v>
      </c>
      <c r="G98" s="29">
        <v>336509.12218671833</v>
      </c>
      <c r="H98" s="31">
        <v>0</v>
      </c>
      <c r="J98" s="100" t="s">
        <v>5</v>
      </c>
      <c r="K98" s="100" t="s">
        <v>7</v>
      </c>
      <c r="L98" s="100" t="s">
        <v>9</v>
      </c>
      <c r="M98" s="100" t="s">
        <v>92</v>
      </c>
      <c r="N98" s="100" t="s">
        <v>128</v>
      </c>
      <c r="O98" s="29">
        <v>0</v>
      </c>
      <c r="P98" s="101">
        <v>329403.24029854167</v>
      </c>
      <c r="Q98" s="103"/>
    </row>
    <row r="99" spans="1:17" x14ac:dyDescent="0.25">
      <c r="A99" s="24" t="s">
        <v>5</v>
      </c>
      <c r="B99" s="24" t="s">
        <v>7</v>
      </c>
      <c r="C99" s="24" t="s">
        <v>9</v>
      </c>
      <c r="D99" s="24" t="s">
        <v>92</v>
      </c>
      <c r="E99" s="24" t="s">
        <v>129</v>
      </c>
      <c r="F99" s="29">
        <v>0</v>
      </c>
      <c r="G99" s="29">
        <v>367570.18735951622</v>
      </c>
      <c r="H99" s="31">
        <v>0</v>
      </c>
      <c r="J99" s="100" t="s">
        <v>5</v>
      </c>
      <c r="K99" s="100" t="s">
        <v>7</v>
      </c>
      <c r="L99" s="100" t="s">
        <v>9</v>
      </c>
      <c r="M99" s="100" t="s">
        <v>92</v>
      </c>
      <c r="N99" s="100" t="s">
        <v>129</v>
      </c>
      <c r="O99" s="29">
        <v>0</v>
      </c>
      <c r="P99" s="101">
        <v>392720.45981832506</v>
      </c>
      <c r="Q99" s="103"/>
    </row>
    <row r="100" spans="1:17" x14ac:dyDescent="0.25">
      <c r="A100" s="24" t="s">
        <v>5</v>
      </c>
      <c r="B100" s="24" t="s">
        <v>7</v>
      </c>
      <c r="C100" s="24" t="s">
        <v>9</v>
      </c>
      <c r="D100" s="24" t="s">
        <v>92</v>
      </c>
      <c r="E100" s="24" t="s">
        <v>130</v>
      </c>
      <c r="F100" s="29">
        <v>0</v>
      </c>
      <c r="G100" s="29">
        <v>397328.36828265112</v>
      </c>
      <c r="H100" s="31">
        <v>0</v>
      </c>
      <c r="J100" s="100" t="s">
        <v>5</v>
      </c>
      <c r="K100" s="100" t="s">
        <v>7</v>
      </c>
      <c r="L100" s="100" t="s">
        <v>9</v>
      </c>
      <c r="M100" s="100" t="s">
        <v>92</v>
      </c>
      <c r="N100" s="100" t="s">
        <v>130</v>
      </c>
      <c r="O100" s="29">
        <v>0</v>
      </c>
      <c r="P100" s="101">
        <v>380012.21167845302</v>
      </c>
      <c r="Q100" s="103"/>
    </row>
    <row r="101" spans="1:17" x14ac:dyDescent="0.25">
      <c r="A101" s="24" t="s">
        <v>5</v>
      </c>
      <c r="B101" s="24" t="s">
        <v>7</v>
      </c>
      <c r="C101" s="24" t="s">
        <v>9</v>
      </c>
      <c r="D101" s="24" t="s">
        <v>131</v>
      </c>
      <c r="E101" s="28" t="s">
        <v>132</v>
      </c>
      <c r="F101" s="29">
        <v>0</v>
      </c>
      <c r="G101" s="29">
        <v>214784.78684947011</v>
      </c>
      <c r="H101" s="30">
        <v>0</v>
      </c>
      <c r="J101" s="100" t="s">
        <v>5</v>
      </c>
      <c r="K101" s="100" t="s">
        <v>7</v>
      </c>
      <c r="L101" s="100" t="s">
        <v>9</v>
      </c>
      <c r="M101" s="100" t="s">
        <v>131</v>
      </c>
      <c r="N101" s="28" t="s">
        <v>132</v>
      </c>
      <c r="O101" s="29">
        <v>0</v>
      </c>
      <c r="P101" s="101">
        <v>223821.59883451357</v>
      </c>
      <c r="Q101" s="102">
        <v>0</v>
      </c>
    </row>
    <row r="102" spans="1:17" x14ac:dyDescent="0.25">
      <c r="A102" s="24" t="s">
        <v>5</v>
      </c>
      <c r="B102" s="24" t="s">
        <v>7</v>
      </c>
      <c r="C102" s="24" t="s">
        <v>9</v>
      </c>
      <c r="D102" s="24" t="s">
        <v>131</v>
      </c>
      <c r="E102" s="28" t="s">
        <v>133</v>
      </c>
      <c r="F102" s="29">
        <v>0</v>
      </c>
      <c r="G102" s="29">
        <v>37321.322671569651</v>
      </c>
      <c r="H102" s="30">
        <v>0</v>
      </c>
      <c r="J102" s="100" t="s">
        <v>5</v>
      </c>
      <c r="K102" s="100" t="s">
        <v>7</v>
      </c>
      <c r="L102" s="100" t="s">
        <v>9</v>
      </c>
      <c r="M102" s="100" t="s">
        <v>131</v>
      </c>
      <c r="N102" s="28" t="s">
        <v>133</v>
      </c>
      <c r="O102" s="29">
        <v>0</v>
      </c>
      <c r="P102" s="101">
        <v>49985.062200922679</v>
      </c>
      <c r="Q102" s="102">
        <v>0</v>
      </c>
    </row>
    <row r="103" spans="1:17" x14ac:dyDescent="0.25">
      <c r="A103" s="24" t="s">
        <v>5</v>
      </c>
      <c r="B103" s="24" t="s">
        <v>7</v>
      </c>
      <c r="C103" s="24" t="s">
        <v>9</v>
      </c>
      <c r="D103" s="24" t="s">
        <v>131</v>
      </c>
      <c r="E103" s="28" t="s">
        <v>134</v>
      </c>
      <c r="F103" s="29">
        <v>0</v>
      </c>
      <c r="G103" s="29">
        <v>37321.322671569651</v>
      </c>
      <c r="H103" s="30">
        <v>0</v>
      </c>
      <c r="J103" s="100" t="s">
        <v>5</v>
      </c>
      <c r="K103" s="100" t="s">
        <v>7</v>
      </c>
      <c r="L103" s="100" t="s">
        <v>9</v>
      </c>
      <c r="M103" s="100" t="s">
        <v>131</v>
      </c>
      <c r="N103" s="28" t="s">
        <v>134</v>
      </c>
      <c r="O103" s="29">
        <v>0</v>
      </c>
      <c r="P103" s="101">
        <v>49985.062200922679</v>
      </c>
      <c r="Q103" s="102">
        <v>0</v>
      </c>
    </row>
    <row r="104" spans="1:17" x14ac:dyDescent="0.25">
      <c r="A104" s="24" t="s">
        <v>5</v>
      </c>
      <c r="B104" s="24" t="s">
        <v>7</v>
      </c>
      <c r="C104" s="24" t="s">
        <v>9</v>
      </c>
      <c r="D104" s="24" t="s">
        <v>131</v>
      </c>
      <c r="E104" s="28" t="s">
        <v>135</v>
      </c>
      <c r="F104" s="29">
        <v>626577.66723505594</v>
      </c>
      <c r="G104" s="29">
        <v>152891.99411303431</v>
      </c>
      <c r="H104" s="30">
        <v>-3132888.5999999996</v>
      </c>
      <c r="J104" s="100" t="s">
        <v>5</v>
      </c>
      <c r="K104" s="100" t="s">
        <v>7</v>
      </c>
      <c r="L104" s="100" t="s">
        <v>9</v>
      </c>
      <c r="M104" s="100" t="s">
        <v>131</v>
      </c>
      <c r="N104" s="28" t="s">
        <v>135</v>
      </c>
      <c r="O104" s="29">
        <v>626577.66723505594</v>
      </c>
      <c r="P104" s="101">
        <v>150788.49922509014</v>
      </c>
      <c r="Q104" s="102">
        <v>-3132888.5999999996</v>
      </c>
    </row>
    <row r="105" spans="1:17" x14ac:dyDescent="0.25">
      <c r="A105" s="24" t="s">
        <v>5</v>
      </c>
      <c r="B105" s="24" t="s">
        <v>7</v>
      </c>
      <c r="C105" s="24" t="s">
        <v>9</v>
      </c>
      <c r="D105" s="24" t="s">
        <v>136</v>
      </c>
      <c r="E105" s="28" t="s">
        <v>137</v>
      </c>
      <c r="F105" s="29">
        <v>1023233.6333689806</v>
      </c>
      <c r="G105" s="29">
        <v>692849.88420838607</v>
      </c>
      <c r="H105" s="30">
        <v>-5116168.2</v>
      </c>
      <c r="J105" s="100" t="s">
        <v>5</v>
      </c>
      <c r="K105" s="100" t="s">
        <v>7</v>
      </c>
      <c r="L105" s="100" t="s">
        <v>9</v>
      </c>
      <c r="M105" s="100" t="s">
        <v>136</v>
      </c>
      <c r="N105" s="28" t="s">
        <v>137</v>
      </c>
      <c r="O105" s="29">
        <v>1023233.6333689806</v>
      </c>
      <c r="P105" s="101">
        <v>591421.98803468572</v>
      </c>
      <c r="Q105" s="102">
        <v>-5116168.2</v>
      </c>
    </row>
    <row r="106" spans="1:17" x14ac:dyDescent="0.25">
      <c r="A106" s="24" t="s">
        <v>5</v>
      </c>
      <c r="B106" s="24" t="s">
        <v>7</v>
      </c>
      <c r="C106" s="24" t="s">
        <v>9</v>
      </c>
      <c r="D106" s="24" t="s">
        <v>136</v>
      </c>
      <c r="E106" s="28" t="s">
        <v>138</v>
      </c>
      <c r="F106" s="29">
        <v>387333.3515033187</v>
      </c>
      <c r="G106" s="29">
        <v>415675.66289069271</v>
      </c>
      <c r="H106" s="30">
        <v>-1936666.7999999998</v>
      </c>
      <c r="J106" s="100" t="s">
        <v>5</v>
      </c>
      <c r="K106" s="100" t="s">
        <v>7</v>
      </c>
      <c r="L106" s="100" t="s">
        <v>9</v>
      </c>
      <c r="M106" s="100" t="s">
        <v>136</v>
      </c>
      <c r="N106" s="28" t="s">
        <v>138</v>
      </c>
      <c r="O106" s="29">
        <v>387333.3515033187</v>
      </c>
      <c r="P106" s="101">
        <v>309794.36147347477</v>
      </c>
      <c r="Q106" s="102">
        <v>-1936666.7999999998</v>
      </c>
    </row>
    <row r="107" spans="1:17" x14ac:dyDescent="0.25">
      <c r="A107" s="24" t="s">
        <v>5</v>
      </c>
      <c r="B107" s="24" t="s">
        <v>7</v>
      </c>
      <c r="C107" s="24" t="s">
        <v>9</v>
      </c>
      <c r="D107" s="24" t="s">
        <v>136</v>
      </c>
      <c r="E107" s="28" t="s">
        <v>139</v>
      </c>
      <c r="F107" s="29">
        <v>388871.94247850182</v>
      </c>
      <c r="G107" s="29">
        <v>415675.66289069271</v>
      </c>
      <c r="H107" s="30">
        <v>-1944360</v>
      </c>
      <c r="J107" s="100" t="s">
        <v>5</v>
      </c>
      <c r="K107" s="100" t="s">
        <v>7</v>
      </c>
      <c r="L107" s="100" t="s">
        <v>9</v>
      </c>
      <c r="M107" s="100" t="s">
        <v>136</v>
      </c>
      <c r="N107" s="28" t="s">
        <v>139</v>
      </c>
      <c r="O107" s="29">
        <v>388871.94247850182</v>
      </c>
      <c r="P107" s="101">
        <v>309794.36147347477</v>
      </c>
      <c r="Q107" s="102">
        <v>-1944360</v>
      </c>
    </row>
    <row r="108" spans="1:17" x14ac:dyDescent="0.25">
      <c r="A108" s="24" t="s">
        <v>5</v>
      </c>
      <c r="B108" s="24" t="s">
        <v>7</v>
      </c>
      <c r="C108" s="24" t="s">
        <v>9</v>
      </c>
      <c r="D108" s="24" t="s">
        <v>136</v>
      </c>
      <c r="E108" s="28" t="s">
        <v>140</v>
      </c>
      <c r="F108" s="29">
        <v>377753.86213901918</v>
      </c>
      <c r="G108" s="29">
        <v>399788.52284147224</v>
      </c>
      <c r="H108" s="30">
        <v>-1888769.4000000001</v>
      </c>
      <c r="J108" s="100" t="s">
        <v>5</v>
      </c>
      <c r="K108" s="100" t="s">
        <v>7</v>
      </c>
      <c r="L108" s="100" t="s">
        <v>9</v>
      </c>
      <c r="M108" s="100" t="s">
        <v>136</v>
      </c>
      <c r="N108" s="28" t="s">
        <v>140</v>
      </c>
      <c r="O108" s="29">
        <v>377753.86213901918</v>
      </c>
      <c r="P108" s="101">
        <v>298309.21377552376</v>
      </c>
      <c r="Q108" s="102">
        <v>-1888769.4000000001</v>
      </c>
    </row>
    <row r="109" spans="1:17" x14ac:dyDescent="0.25">
      <c r="A109" s="24" t="s">
        <v>10</v>
      </c>
      <c r="B109" s="24" t="s">
        <v>8</v>
      </c>
      <c r="C109" s="24" t="s">
        <v>6</v>
      </c>
      <c r="D109" s="24" t="s">
        <v>141</v>
      </c>
      <c r="E109" s="24" t="s">
        <v>142</v>
      </c>
      <c r="F109" s="29">
        <v>307875.96000000002</v>
      </c>
      <c r="G109" s="29">
        <v>0</v>
      </c>
      <c r="H109" s="30">
        <v>-16607932.82</v>
      </c>
      <c r="J109" s="100" t="s">
        <v>10</v>
      </c>
      <c r="K109" s="100" t="s">
        <v>8</v>
      </c>
      <c r="L109" s="100" t="s">
        <v>6</v>
      </c>
      <c r="M109" s="100" t="s">
        <v>141</v>
      </c>
      <c r="N109" s="100" t="s">
        <v>142</v>
      </c>
      <c r="O109" s="29">
        <v>307875.96000000002</v>
      </c>
      <c r="P109" s="101">
        <v>0</v>
      </c>
      <c r="Q109" s="102">
        <v>-16607932.82</v>
      </c>
    </row>
    <row r="110" spans="1:17" x14ac:dyDescent="0.25">
      <c r="A110" s="24" t="s">
        <v>10</v>
      </c>
      <c r="B110" s="24" t="s">
        <v>7</v>
      </c>
      <c r="C110" s="24" t="s">
        <v>6</v>
      </c>
      <c r="D110" s="24" t="s">
        <v>141</v>
      </c>
      <c r="E110" s="24" t="s">
        <v>143</v>
      </c>
      <c r="F110" s="29">
        <v>0</v>
      </c>
      <c r="G110" s="29">
        <v>33040.239002611605</v>
      </c>
      <c r="H110" s="31">
        <v>2077040.24719022</v>
      </c>
      <c r="J110" s="100" t="s">
        <v>10</v>
      </c>
      <c r="K110" s="100" t="s">
        <v>7</v>
      </c>
      <c r="L110" s="100" t="s">
        <v>6</v>
      </c>
      <c r="M110" s="100" t="s">
        <v>141</v>
      </c>
      <c r="N110" s="100" t="s">
        <v>143</v>
      </c>
      <c r="O110" s="29">
        <v>0</v>
      </c>
      <c r="P110" s="101">
        <v>32705.071053101583</v>
      </c>
      <c r="Q110" s="103">
        <v>2056000.80238691</v>
      </c>
    </row>
    <row r="111" spans="1:17" x14ac:dyDescent="0.25">
      <c r="A111" s="24" t="s">
        <v>10</v>
      </c>
      <c r="B111" s="24" t="s">
        <v>7</v>
      </c>
      <c r="C111" s="24" t="s">
        <v>6</v>
      </c>
      <c r="D111" s="24" t="s">
        <v>141</v>
      </c>
      <c r="E111" s="24" t="s">
        <v>144</v>
      </c>
      <c r="F111" s="29">
        <v>0</v>
      </c>
      <c r="G111" s="29">
        <v>1058350.6659870138</v>
      </c>
      <c r="H111" s="30">
        <v>-20608037.810000002</v>
      </c>
      <c r="J111" s="100" t="s">
        <v>10</v>
      </c>
      <c r="K111" s="100" t="s">
        <v>7</v>
      </c>
      <c r="L111" s="100" t="s">
        <v>6</v>
      </c>
      <c r="M111" s="100" t="s">
        <v>141</v>
      </c>
      <c r="N111" s="100" t="s">
        <v>144</v>
      </c>
      <c r="O111" s="29">
        <v>0</v>
      </c>
      <c r="P111" s="101">
        <v>1054317.6662860434</v>
      </c>
      <c r="Q111" s="102">
        <v>-20608037.810000002</v>
      </c>
    </row>
    <row r="112" spans="1:17" x14ac:dyDescent="0.25">
      <c r="A112" s="24" t="s">
        <v>10</v>
      </c>
      <c r="B112" s="24" t="s">
        <v>7</v>
      </c>
      <c r="C112" s="24" t="s">
        <v>6</v>
      </c>
      <c r="D112" s="24" t="s">
        <v>141</v>
      </c>
      <c r="E112" s="24" t="s">
        <v>145</v>
      </c>
      <c r="F112" s="29">
        <v>0</v>
      </c>
      <c r="G112" s="29">
        <v>34981.332749937195</v>
      </c>
      <c r="H112" s="31">
        <v>2891790.1739948699</v>
      </c>
      <c r="J112" s="100" t="s">
        <v>10</v>
      </c>
      <c r="K112" s="100" t="s">
        <v>7</v>
      </c>
      <c r="L112" s="100" t="s">
        <v>6</v>
      </c>
      <c r="M112" s="100" t="s">
        <v>141</v>
      </c>
      <c r="N112" s="100" t="s">
        <v>145</v>
      </c>
      <c r="O112" s="29">
        <v>0</v>
      </c>
      <c r="P112" s="101">
        <v>30914.864141205922</v>
      </c>
      <c r="Q112" s="103">
        <v>2555628.7690062602</v>
      </c>
    </row>
    <row r="113" spans="1:17" x14ac:dyDescent="0.25">
      <c r="A113" s="24" t="s">
        <v>10</v>
      </c>
      <c r="B113" s="24" t="s">
        <v>7</v>
      </c>
      <c r="C113" s="24" t="s">
        <v>6</v>
      </c>
      <c r="D113" s="24" t="s">
        <v>141</v>
      </c>
      <c r="E113" s="24" t="s">
        <v>146</v>
      </c>
      <c r="F113" s="29">
        <v>0</v>
      </c>
      <c r="G113" s="29">
        <v>49202.90101021048</v>
      </c>
      <c r="H113" s="31">
        <v>2992538.3126735599</v>
      </c>
      <c r="J113" s="100" t="s">
        <v>10</v>
      </c>
      <c r="K113" s="100" t="s">
        <v>7</v>
      </c>
      <c r="L113" s="100" t="s">
        <v>6</v>
      </c>
      <c r="M113" s="100" t="s">
        <v>141</v>
      </c>
      <c r="N113" s="100" t="s">
        <v>146</v>
      </c>
      <c r="O113" s="29">
        <v>0</v>
      </c>
      <c r="P113" s="101">
        <v>43722.008329219352</v>
      </c>
      <c r="Q113" s="103">
        <v>2659584.53054338</v>
      </c>
    </row>
    <row r="114" spans="1:17" x14ac:dyDescent="0.25">
      <c r="A114" s="24" t="s">
        <v>10</v>
      </c>
      <c r="B114" s="24" t="s">
        <v>7</v>
      </c>
      <c r="C114" s="24" t="s">
        <v>6</v>
      </c>
      <c r="D114" s="24" t="s">
        <v>141</v>
      </c>
      <c r="E114" s="24" t="s">
        <v>147</v>
      </c>
      <c r="F114" s="29">
        <v>0</v>
      </c>
      <c r="G114" s="29">
        <v>163907.55132727174</v>
      </c>
      <c r="H114" s="31">
        <v>9871899.7900218591</v>
      </c>
      <c r="J114" s="100" t="s">
        <v>10</v>
      </c>
      <c r="K114" s="100" t="s">
        <v>7</v>
      </c>
      <c r="L114" s="100" t="s">
        <v>6</v>
      </c>
      <c r="M114" s="100" t="s">
        <v>141</v>
      </c>
      <c r="N114" s="100" t="s">
        <v>147</v>
      </c>
      <c r="O114" s="29">
        <v>0</v>
      </c>
      <c r="P114" s="101">
        <v>146726.73871950459</v>
      </c>
      <c r="Q114" s="103">
        <v>8931879.5810988192</v>
      </c>
    </row>
    <row r="115" spans="1:17" x14ac:dyDescent="0.25">
      <c r="A115" s="24" t="s">
        <v>10</v>
      </c>
      <c r="B115" s="24" t="s">
        <v>7</v>
      </c>
      <c r="C115" s="24" t="s">
        <v>6</v>
      </c>
      <c r="D115" s="24" t="s">
        <v>141</v>
      </c>
      <c r="E115" s="24" t="s">
        <v>148</v>
      </c>
      <c r="F115" s="29">
        <v>0</v>
      </c>
      <c r="G115" s="29">
        <v>201828.01722111533</v>
      </c>
      <c r="H115" s="31">
        <v>12302314.552439401</v>
      </c>
      <c r="J115" s="100" t="s">
        <v>10</v>
      </c>
      <c r="K115" s="100" t="s">
        <v>7</v>
      </c>
      <c r="L115" s="100" t="s">
        <v>6</v>
      </c>
      <c r="M115" s="100" t="s">
        <v>141</v>
      </c>
      <c r="N115" s="100" t="s">
        <v>148</v>
      </c>
      <c r="O115" s="29">
        <v>0</v>
      </c>
      <c r="P115" s="101">
        <v>179349.54446728027</v>
      </c>
      <c r="Q115" s="103">
        <v>11123753.160759199</v>
      </c>
    </row>
    <row r="116" spans="1:17" x14ac:dyDescent="0.25">
      <c r="A116" s="24" t="s">
        <v>10</v>
      </c>
      <c r="B116" s="24" t="s">
        <v>7</v>
      </c>
      <c r="C116" s="24" t="s">
        <v>6</v>
      </c>
      <c r="D116" s="24" t="s">
        <v>141</v>
      </c>
      <c r="E116" s="24" t="s">
        <v>149</v>
      </c>
      <c r="F116" s="29">
        <v>0</v>
      </c>
      <c r="G116" s="29">
        <v>93647.932169252163</v>
      </c>
      <c r="H116" s="31">
        <v>0</v>
      </c>
      <c r="J116" s="100" t="s">
        <v>10</v>
      </c>
      <c r="K116" s="100" t="s">
        <v>7</v>
      </c>
      <c r="L116" s="100" t="s">
        <v>9</v>
      </c>
      <c r="M116" s="100" t="s">
        <v>141</v>
      </c>
      <c r="N116" s="100" t="s">
        <v>149</v>
      </c>
      <c r="O116" s="29">
        <v>0</v>
      </c>
      <c r="P116" s="101">
        <v>76675.009194089187</v>
      </c>
      <c r="Q116" s="103"/>
    </row>
    <row r="117" spans="1:17" x14ac:dyDescent="0.25">
      <c r="A117" s="24" t="s">
        <v>10</v>
      </c>
      <c r="B117" s="24" t="s">
        <v>8</v>
      </c>
      <c r="C117" s="24" t="s">
        <v>6</v>
      </c>
      <c r="D117" s="24" t="s">
        <v>150</v>
      </c>
      <c r="E117" s="24" t="s">
        <v>151</v>
      </c>
      <c r="F117" s="29">
        <v>317178.96000000002</v>
      </c>
      <c r="G117" s="29">
        <v>0</v>
      </c>
      <c r="H117" s="31">
        <v>14619707.800000001</v>
      </c>
      <c r="J117" s="100" t="s">
        <v>10</v>
      </c>
      <c r="K117" s="100" t="s">
        <v>8</v>
      </c>
      <c r="L117" s="100" t="s">
        <v>6</v>
      </c>
      <c r="M117" s="100" t="s">
        <v>150</v>
      </c>
      <c r="N117" s="100" t="s">
        <v>151</v>
      </c>
      <c r="O117" s="29">
        <v>317178.96000000002</v>
      </c>
      <c r="P117" s="101">
        <v>0</v>
      </c>
      <c r="Q117" s="103">
        <v>14619707.800000001</v>
      </c>
    </row>
    <row r="118" spans="1:17" x14ac:dyDescent="0.25">
      <c r="A118" s="24" t="s">
        <v>10</v>
      </c>
      <c r="B118" s="24" t="s">
        <v>7</v>
      </c>
      <c r="C118" s="24" t="s">
        <v>6</v>
      </c>
      <c r="D118" s="24" t="s">
        <v>150</v>
      </c>
      <c r="E118" s="24" t="s">
        <v>152</v>
      </c>
      <c r="F118" s="29">
        <v>0</v>
      </c>
      <c r="G118" s="29">
        <v>137076.55053077274</v>
      </c>
      <c r="H118" s="31">
        <v>0</v>
      </c>
      <c r="J118" s="100" t="s">
        <v>10</v>
      </c>
      <c r="K118" s="100" t="s">
        <v>7</v>
      </c>
      <c r="L118" s="100" t="s">
        <v>6</v>
      </c>
      <c r="M118" s="100" t="s">
        <v>150</v>
      </c>
      <c r="N118" s="100" t="s">
        <v>152</v>
      </c>
      <c r="O118" s="29">
        <v>0</v>
      </c>
      <c r="P118" s="101">
        <v>136353.77190878429</v>
      </c>
      <c r="Q118" s="103"/>
    </row>
    <row r="119" spans="1:17" x14ac:dyDescent="0.25">
      <c r="A119" s="24" t="s">
        <v>10</v>
      </c>
      <c r="B119" s="24" t="s">
        <v>7</v>
      </c>
      <c r="C119" s="24" t="s">
        <v>6</v>
      </c>
      <c r="D119" s="24" t="s">
        <v>150</v>
      </c>
      <c r="E119" s="24" t="s">
        <v>153</v>
      </c>
      <c r="F119" s="29">
        <v>0</v>
      </c>
      <c r="G119" s="29">
        <v>290866.77823254146</v>
      </c>
      <c r="H119" s="31">
        <v>-18818271.299999997</v>
      </c>
      <c r="J119" s="100" t="s">
        <v>10</v>
      </c>
      <c r="K119" s="100" t="s">
        <v>7</v>
      </c>
      <c r="L119" s="100" t="s">
        <v>6</v>
      </c>
      <c r="M119" s="100" t="s">
        <v>150</v>
      </c>
      <c r="N119" s="100" t="s">
        <v>153</v>
      </c>
      <c r="O119" s="29">
        <v>0</v>
      </c>
      <c r="P119" s="101">
        <v>290043.31729475118</v>
      </c>
      <c r="Q119" s="103">
        <v>-18818271.299999997</v>
      </c>
    </row>
    <row r="120" spans="1:17" x14ac:dyDescent="0.25">
      <c r="A120" s="24" t="s">
        <v>10</v>
      </c>
      <c r="B120" s="24" t="s">
        <v>7</v>
      </c>
      <c r="C120" s="24" t="s">
        <v>6</v>
      </c>
      <c r="D120" s="24" t="s">
        <v>150</v>
      </c>
      <c r="E120" s="24" t="s">
        <v>154</v>
      </c>
      <c r="F120" s="29">
        <v>0</v>
      </c>
      <c r="G120" s="29">
        <v>201213.52357047846</v>
      </c>
      <c r="H120" s="31">
        <v>0</v>
      </c>
      <c r="J120" s="100" t="s">
        <v>10</v>
      </c>
      <c r="K120" s="100" t="s">
        <v>7</v>
      </c>
      <c r="L120" s="100" t="s">
        <v>6</v>
      </c>
      <c r="M120" s="100" t="s">
        <v>150</v>
      </c>
      <c r="N120" s="100" t="s">
        <v>154</v>
      </c>
      <c r="O120" s="29">
        <v>0</v>
      </c>
      <c r="P120" s="101">
        <v>180237.82473748407</v>
      </c>
      <c r="Q120" s="103"/>
    </row>
    <row r="121" spans="1:17" x14ac:dyDescent="0.25">
      <c r="A121" s="24" t="s">
        <v>10</v>
      </c>
      <c r="B121" s="24" t="s">
        <v>7</v>
      </c>
      <c r="C121" s="24" t="s">
        <v>6</v>
      </c>
      <c r="D121" s="24" t="s">
        <v>150</v>
      </c>
      <c r="E121" s="24" t="s">
        <v>155</v>
      </c>
      <c r="F121" s="29">
        <v>0</v>
      </c>
      <c r="G121" s="29">
        <v>201431.54965526453</v>
      </c>
      <c r="H121" s="31">
        <v>0</v>
      </c>
      <c r="J121" s="100" t="s">
        <v>10</v>
      </c>
      <c r="K121" s="100" t="s">
        <v>7</v>
      </c>
      <c r="L121" s="100" t="s">
        <v>6</v>
      </c>
      <c r="M121" s="100" t="s">
        <v>150</v>
      </c>
      <c r="N121" s="100" t="s">
        <v>155</v>
      </c>
      <c r="O121" s="29">
        <v>0</v>
      </c>
      <c r="P121" s="101">
        <v>180548.71560034467</v>
      </c>
      <c r="Q121" s="103"/>
    </row>
    <row r="122" spans="1:17" x14ac:dyDescent="0.25">
      <c r="A122" s="24" t="s">
        <v>10</v>
      </c>
      <c r="B122" s="24" t="s">
        <v>7</v>
      </c>
      <c r="C122" s="24" t="s">
        <v>6</v>
      </c>
      <c r="D122" s="24" t="s">
        <v>58</v>
      </c>
      <c r="E122" s="34" t="s">
        <v>156</v>
      </c>
      <c r="F122" s="29">
        <v>0</v>
      </c>
      <c r="G122" s="29">
        <v>0</v>
      </c>
      <c r="H122" s="30">
        <v>29887</v>
      </c>
      <c r="J122" s="100" t="s">
        <v>10</v>
      </c>
      <c r="K122" s="100" t="s">
        <v>7</v>
      </c>
      <c r="L122" s="100" t="s">
        <v>6</v>
      </c>
      <c r="M122" s="100" t="s">
        <v>58</v>
      </c>
      <c r="N122" s="34" t="s">
        <v>156</v>
      </c>
      <c r="O122" s="29">
        <v>0</v>
      </c>
      <c r="P122" s="101">
        <v>0</v>
      </c>
      <c r="Q122" s="102">
        <v>29887</v>
      </c>
    </row>
    <row r="123" spans="1:17" x14ac:dyDescent="0.25">
      <c r="A123" s="24" t="s">
        <v>10</v>
      </c>
      <c r="B123" s="24" t="s">
        <v>7</v>
      </c>
      <c r="C123" s="24" t="s">
        <v>9</v>
      </c>
      <c r="D123" s="24" t="s">
        <v>157</v>
      </c>
      <c r="E123" s="24" t="s">
        <v>158</v>
      </c>
      <c r="F123" s="29">
        <v>0</v>
      </c>
      <c r="G123" s="29">
        <v>1881.2965041719306</v>
      </c>
      <c r="H123" s="31">
        <v>43269.819595954403</v>
      </c>
      <c r="J123" s="100" t="s">
        <v>10</v>
      </c>
      <c r="K123" s="100" t="s">
        <v>7</v>
      </c>
      <c r="L123" s="100" t="s">
        <v>9</v>
      </c>
      <c r="M123" s="100" t="s">
        <v>157</v>
      </c>
      <c r="N123" s="100" t="s">
        <v>158</v>
      </c>
      <c r="O123" s="29">
        <v>0</v>
      </c>
      <c r="P123" s="101">
        <v>1895.9735343572634</v>
      </c>
      <c r="Q123" s="103">
        <v>43607.391290216801</v>
      </c>
    </row>
    <row r="124" spans="1:17" x14ac:dyDescent="0.25">
      <c r="A124" s="24" t="s">
        <v>10</v>
      </c>
      <c r="B124" s="24" t="s">
        <v>7</v>
      </c>
      <c r="C124" s="24" t="s">
        <v>9</v>
      </c>
      <c r="D124" s="24" t="s">
        <v>157</v>
      </c>
      <c r="E124" s="24" t="s">
        <v>159</v>
      </c>
      <c r="F124" s="29">
        <v>0</v>
      </c>
      <c r="G124" s="29">
        <v>1464.9732953438886</v>
      </c>
      <c r="H124" s="31">
        <v>33694.385792909401</v>
      </c>
      <c r="J124" s="100" t="s">
        <v>10</v>
      </c>
      <c r="K124" s="100" t="s">
        <v>7</v>
      </c>
      <c r="L124" s="100" t="s">
        <v>9</v>
      </c>
      <c r="M124" s="100" t="s">
        <v>157</v>
      </c>
      <c r="N124" s="100" t="s">
        <v>159</v>
      </c>
      <c r="O124" s="29">
        <v>0</v>
      </c>
      <c r="P124" s="101">
        <v>61.379858935947169</v>
      </c>
      <c r="Q124" s="103">
        <v>1411.7367555267999</v>
      </c>
    </row>
    <row r="125" spans="1:17" x14ac:dyDescent="0.25">
      <c r="A125" s="24" t="s">
        <v>10</v>
      </c>
      <c r="B125" s="24" t="s">
        <v>7</v>
      </c>
      <c r="C125" s="24" t="s">
        <v>9</v>
      </c>
      <c r="D125" s="24" t="s">
        <v>157</v>
      </c>
      <c r="E125" s="24" t="s">
        <v>160</v>
      </c>
      <c r="F125" s="29">
        <v>0</v>
      </c>
      <c r="G125" s="29">
        <v>1464.9732953438886</v>
      </c>
      <c r="H125" s="31">
        <v>33694.385792909401</v>
      </c>
      <c r="J125" s="100" t="s">
        <v>10</v>
      </c>
      <c r="K125" s="100" t="s">
        <v>7</v>
      </c>
      <c r="L125" s="100" t="s">
        <v>9</v>
      </c>
      <c r="M125" s="100" t="s">
        <v>157</v>
      </c>
      <c r="N125" s="100" t="s">
        <v>160</v>
      </c>
      <c r="O125" s="29">
        <v>0</v>
      </c>
      <c r="P125" s="101">
        <v>61.379858935947169</v>
      </c>
      <c r="Q125" s="103">
        <v>1411.7367555267999</v>
      </c>
    </row>
    <row r="126" spans="1:17" ht="12.75" customHeight="1" x14ac:dyDescent="0.25">
      <c r="A126" s="24" t="s">
        <v>10</v>
      </c>
      <c r="B126" s="24" t="s">
        <v>7</v>
      </c>
      <c r="C126" s="24" t="s">
        <v>9</v>
      </c>
      <c r="D126" s="24" t="s">
        <v>157</v>
      </c>
      <c r="E126" s="24" t="s">
        <v>161</v>
      </c>
      <c r="F126" s="29">
        <v>0</v>
      </c>
      <c r="G126" s="29">
        <v>1464.9732953438886</v>
      </c>
      <c r="H126" s="31">
        <v>33694.385792909401</v>
      </c>
      <c r="J126" s="100" t="s">
        <v>10</v>
      </c>
      <c r="K126" s="100" t="s">
        <v>7</v>
      </c>
      <c r="L126" s="100" t="s">
        <v>9</v>
      </c>
      <c r="M126" s="100" t="s">
        <v>157</v>
      </c>
      <c r="N126" s="100" t="s">
        <v>161</v>
      </c>
      <c r="O126" s="29">
        <v>0</v>
      </c>
      <c r="P126" s="101">
        <v>61.379858935947169</v>
      </c>
      <c r="Q126" s="103">
        <v>1411.7367555267999</v>
      </c>
    </row>
    <row r="127" spans="1:17" ht="12.75" customHeight="1" x14ac:dyDescent="0.25">
      <c r="A127" s="24" t="s">
        <v>10</v>
      </c>
      <c r="B127" s="24" t="s">
        <v>7</v>
      </c>
      <c r="C127" s="24" t="s">
        <v>9</v>
      </c>
      <c r="D127" s="24" t="s">
        <v>162</v>
      </c>
      <c r="E127" s="24" t="s">
        <v>163</v>
      </c>
      <c r="F127" s="29">
        <v>0</v>
      </c>
      <c r="G127" s="29">
        <v>21137.754377596502</v>
      </c>
      <c r="H127" s="31">
        <v>246762.95749025</v>
      </c>
      <c r="J127" s="100" t="s">
        <v>10</v>
      </c>
      <c r="K127" s="100" t="s">
        <v>7</v>
      </c>
      <c r="L127" s="100" t="s">
        <v>9</v>
      </c>
      <c r="M127" s="100" t="s">
        <v>162</v>
      </c>
      <c r="N127" s="100" t="s">
        <v>163</v>
      </c>
      <c r="O127" s="29">
        <v>0</v>
      </c>
      <c r="P127" s="101">
        <v>20251.909065091226</v>
      </c>
      <c r="Q127" s="103">
        <v>236766.99130523301</v>
      </c>
    </row>
    <row r="128" spans="1:17" x14ac:dyDescent="0.25">
      <c r="A128" s="24" t="s">
        <v>10</v>
      </c>
      <c r="B128" s="24" t="s">
        <v>8</v>
      </c>
      <c r="C128" s="24" t="s">
        <v>6</v>
      </c>
      <c r="D128" s="24" t="s">
        <v>82</v>
      </c>
      <c r="E128" s="39" t="s">
        <v>164</v>
      </c>
      <c r="F128" s="29">
        <v>33273</v>
      </c>
      <c r="G128" s="29">
        <v>2892361.2158898981</v>
      </c>
      <c r="H128" s="30">
        <v>22078926.529116686</v>
      </c>
      <c r="J128" s="100" t="s">
        <v>10</v>
      </c>
      <c r="K128" s="100" t="s">
        <v>8</v>
      </c>
      <c r="L128" s="100" t="s">
        <v>6</v>
      </c>
      <c r="M128" s="100" t="s">
        <v>82</v>
      </c>
      <c r="N128" s="106" t="s">
        <v>164</v>
      </c>
      <c r="O128" s="29">
        <v>33273</v>
      </c>
      <c r="P128" s="101">
        <v>2709319.3137915693</v>
      </c>
      <c r="Q128" s="102">
        <v>23204424.101719268</v>
      </c>
    </row>
    <row r="129" spans="1:17" x14ac:dyDescent="0.25">
      <c r="A129" s="24" t="s">
        <v>10</v>
      </c>
      <c r="B129" s="24" t="s">
        <v>7</v>
      </c>
      <c r="C129" s="24" t="s">
        <v>6</v>
      </c>
      <c r="D129" s="24" t="s">
        <v>82</v>
      </c>
      <c r="E129" s="28" t="s">
        <v>165</v>
      </c>
      <c r="F129" s="29">
        <v>0</v>
      </c>
      <c r="G129" s="29">
        <v>18563.182219463841</v>
      </c>
      <c r="H129" s="31">
        <v>0</v>
      </c>
      <c r="J129" s="100" t="s">
        <v>10</v>
      </c>
      <c r="K129" s="100" t="s">
        <v>7</v>
      </c>
      <c r="L129" s="100" t="s">
        <v>6</v>
      </c>
      <c r="M129" s="100" t="s">
        <v>82</v>
      </c>
      <c r="N129" s="28" t="s">
        <v>165</v>
      </c>
      <c r="O129" s="29">
        <v>0</v>
      </c>
      <c r="P129" s="101">
        <v>16767.402362435176</v>
      </c>
      <c r="Q129" s="103"/>
    </row>
    <row r="130" spans="1:17" x14ac:dyDescent="0.25">
      <c r="A130" s="24" t="s">
        <v>10</v>
      </c>
      <c r="B130" s="24" t="s">
        <v>7</v>
      </c>
      <c r="C130" s="24" t="s">
        <v>6</v>
      </c>
      <c r="D130" s="24" t="s">
        <v>82</v>
      </c>
      <c r="E130" s="39" t="s">
        <v>166</v>
      </c>
      <c r="F130" s="29">
        <v>0</v>
      </c>
      <c r="G130" s="29">
        <v>180264.72698227427</v>
      </c>
      <c r="H130" s="30">
        <v>-6318231.5700000003</v>
      </c>
      <c r="J130" s="100" t="s">
        <v>10</v>
      </c>
      <c r="K130" s="100" t="s">
        <v>7</v>
      </c>
      <c r="L130" s="100" t="s">
        <v>6</v>
      </c>
      <c r="M130" s="100" t="s">
        <v>82</v>
      </c>
      <c r="N130" s="106" t="s">
        <v>166</v>
      </c>
      <c r="O130" s="29">
        <v>0</v>
      </c>
      <c r="P130" s="101">
        <v>179830.72815378939</v>
      </c>
      <c r="Q130" s="102">
        <v>-6318231.5700000003</v>
      </c>
    </row>
    <row r="131" spans="1:17" x14ac:dyDescent="0.25">
      <c r="A131" s="24" t="s">
        <v>10</v>
      </c>
      <c r="B131" s="24" t="s">
        <v>7</v>
      </c>
      <c r="C131" s="24" t="s">
        <v>6</v>
      </c>
      <c r="D131" s="24" t="s">
        <v>82</v>
      </c>
      <c r="E131" s="28" t="s">
        <v>167</v>
      </c>
      <c r="F131" s="29">
        <v>0</v>
      </c>
      <c r="G131" s="29">
        <v>301916.051841921</v>
      </c>
      <c r="H131" s="31">
        <v>0</v>
      </c>
      <c r="J131" s="100" t="s">
        <v>10</v>
      </c>
      <c r="K131" s="100" t="s">
        <v>7</v>
      </c>
      <c r="L131" s="100" t="s">
        <v>6</v>
      </c>
      <c r="M131" s="100" t="s">
        <v>82</v>
      </c>
      <c r="N131" s="28" t="s">
        <v>167</v>
      </c>
      <c r="O131" s="29">
        <v>0</v>
      </c>
      <c r="P131" s="101">
        <v>278986.92474631511</v>
      </c>
      <c r="Q131" s="103"/>
    </row>
    <row r="132" spans="1:17" x14ac:dyDescent="0.25">
      <c r="A132" s="24" t="s">
        <v>10</v>
      </c>
      <c r="B132" s="24" t="s">
        <v>7</v>
      </c>
      <c r="C132" s="24" t="s">
        <v>6</v>
      </c>
      <c r="D132" s="24" t="s">
        <v>168</v>
      </c>
      <c r="E132" s="24" t="s">
        <v>169</v>
      </c>
      <c r="F132" s="29">
        <v>0</v>
      </c>
      <c r="G132" s="29">
        <v>0</v>
      </c>
      <c r="H132" s="31">
        <v>20090682.710000001</v>
      </c>
      <c r="J132" s="100" t="s">
        <v>10</v>
      </c>
      <c r="K132" s="100" t="s">
        <v>7</v>
      </c>
      <c r="L132" s="100" t="s">
        <v>6</v>
      </c>
      <c r="M132" s="100" t="s">
        <v>168</v>
      </c>
      <c r="N132" s="100" t="s">
        <v>169</v>
      </c>
      <c r="O132" s="29">
        <v>0</v>
      </c>
      <c r="P132" s="101">
        <v>0</v>
      </c>
      <c r="Q132" s="103">
        <v>20090682.710000001</v>
      </c>
    </row>
    <row r="133" spans="1:17" x14ac:dyDescent="0.25">
      <c r="A133" s="24" t="s">
        <v>10</v>
      </c>
      <c r="B133" s="24" t="s">
        <v>7</v>
      </c>
      <c r="C133" s="24" t="s">
        <v>6</v>
      </c>
      <c r="D133" s="24" t="s">
        <v>170</v>
      </c>
      <c r="E133" s="24" t="s">
        <v>171</v>
      </c>
      <c r="F133" s="29">
        <v>0</v>
      </c>
      <c r="G133" s="29">
        <v>0</v>
      </c>
      <c r="H133" s="31">
        <v>1078112.57</v>
      </c>
      <c r="J133" s="100" t="s">
        <v>10</v>
      </c>
      <c r="K133" s="100" t="s">
        <v>7</v>
      </c>
      <c r="L133" s="100" t="s">
        <v>6</v>
      </c>
      <c r="M133" s="100" t="s">
        <v>170</v>
      </c>
      <c r="N133" s="100" t="s">
        <v>171</v>
      </c>
      <c r="O133" s="29">
        <v>0</v>
      </c>
      <c r="P133" s="101">
        <v>0</v>
      </c>
      <c r="Q133" s="103">
        <v>1078112.57</v>
      </c>
    </row>
    <row r="134" spans="1:17" x14ac:dyDescent="0.25">
      <c r="A134" s="24" t="s">
        <v>10</v>
      </c>
      <c r="B134" s="24" t="s">
        <v>7</v>
      </c>
      <c r="C134" s="24" t="s">
        <v>9</v>
      </c>
      <c r="D134" s="24" t="s">
        <v>92</v>
      </c>
      <c r="E134" s="24" t="s">
        <v>178</v>
      </c>
      <c r="F134" s="29">
        <v>0</v>
      </c>
      <c r="G134" s="29">
        <v>354603.0335081222</v>
      </c>
      <c r="H134" s="31">
        <v>0</v>
      </c>
      <c r="J134" s="100" t="s">
        <v>10</v>
      </c>
      <c r="K134" s="100" t="s">
        <v>7</v>
      </c>
      <c r="L134" s="100" t="s">
        <v>9</v>
      </c>
      <c r="M134" s="100" t="s">
        <v>92</v>
      </c>
      <c r="N134" s="100" t="s">
        <v>178</v>
      </c>
      <c r="O134" s="29">
        <v>0</v>
      </c>
      <c r="P134" s="101">
        <v>302660.14992719109</v>
      </c>
      <c r="Q134" s="103"/>
    </row>
    <row r="135" spans="1:17" x14ac:dyDescent="0.25">
      <c r="A135" s="24" t="s">
        <v>10</v>
      </c>
      <c r="B135" s="24" t="s">
        <v>7</v>
      </c>
      <c r="C135" s="24" t="s">
        <v>9</v>
      </c>
      <c r="D135" s="24" t="s">
        <v>92</v>
      </c>
      <c r="E135" s="24" t="s">
        <v>173</v>
      </c>
      <c r="F135" s="29">
        <v>0</v>
      </c>
      <c r="G135" s="29">
        <v>721135.8782484401</v>
      </c>
      <c r="H135" s="30">
        <v>0</v>
      </c>
      <c r="J135" s="100" t="s">
        <v>10</v>
      </c>
      <c r="K135" s="100" t="s">
        <v>7</v>
      </c>
      <c r="L135" s="100" t="s">
        <v>9</v>
      </c>
      <c r="M135" s="100" t="s">
        <v>92</v>
      </c>
      <c r="N135" s="100" t="s">
        <v>173</v>
      </c>
      <c r="O135" s="29">
        <v>0</v>
      </c>
      <c r="P135" s="101">
        <v>770266.82814322331</v>
      </c>
      <c r="Q135" s="102"/>
    </row>
    <row r="136" spans="1:17" x14ac:dyDescent="0.25">
      <c r="E136" s="36"/>
      <c r="F136" s="36"/>
      <c r="H136" s="30"/>
      <c r="O136" s="36"/>
    </row>
    <row r="137" spans="1:17" ht="15.75" thickBot="1" x14ac:dyDescent="0.3">
      <c r="E137" s="40" t="s">
        <v>174</v>
      </c>
      <c r="F137" s="41">
        <f>SUM(F9:F136)</f>
        <v>26839546.186284982</v>
      </c>
      <c r="G137" s="41">
        <f>SUM(G9:G136)</f>
        <v>53392558.944408752</v>
      </c>
      <c r="H137" s="41">
        <f>SUM(H9:H136)</f>
        <v>-1.885928213596344E-8</v>
      </c>
      <c r="N137" s="40" t="s">
        <v>174</v>
      </c>
      <c r="O137" s="41">
        <f>SUM(O9:O136)</f>
        <v>26839546.186284982</v>
      </c>
      <c r="P137" s="41">
        <f>SUM(P9:P136)</f>
        <v>51914620.396505915</v>
      </c>
      <c r="Q137" s="41">
        <f>SUM(Q9:Q136)</f>
        <v>-2.2584572434425354E-8</v>
      </c>
    </row>
    <row r="138" spans="1:17" ht="15.75" thickTop="1" x14ac:dyDescent="0.25"/>
    <row r="140" spans="1:17" x14ac:dyDescent="0.25">
      <c r="A140" s="42" t="s">
        <v>5</v>
      </c>
      <c r="B140" s="43" t="s">
        <v>6</v>
      </c>
      <c r="C140" s="43" t="s">
        <v>7</v>
      </c>
      <c r="D140" s="43"/>
      <c r="E140" s="43"/>
      <c r="F140" s="44">
        <f>SUMIFS($F$9:$F$135,$B$9:$B$135,C140,$C$9:$C$135,B140,$A$9:$A$135,A140)</f>
        <v>12704472.158258418</v>
      </c>
      <c r="G140" s="44">
        <f t="shared" ref="G140:G147" si="0">SUMIFS($G$9:$G$135,$B$9:$B$135,C140,$C$9:$C$135,B140,$A$9:$A$135,A140)</f>
        <v>1608333.6960793184</v>
      </c>
      <c r="H140" s="45">
        <f t="shared" ref="H140:H147" si="1">SUMIFS($H$9:$H$135,$B$9:$B$135,C140,$C$9:$C$135,B140,$A$9:$A$135,A140)</f>
        <v>25831425.782741066</v>
      </c>
      <c r="J140" s="42" t="s">
        <v>5</v>
      </c>
      <c r="K140" s="43" t="s">
        <v>6</v>
      </c>
      <c r="L140" s="43" t="s">
        <v>7</v>
      </c>
      <c r="M140" s="43"/>
      <c r="N140" s="43"/>
      <c r="O140" s="44">
        <f>SUMIFS($O$9:$O$135,$K$9:$K$135,L140,$L$9:$L$135,K140,$J$9:$J$135,J140)</f>
        <v>12704472.158258418</v>
      </c>
      <c r="P140" s="44">
        <f t="shared" ref="P140:P147" si="2">SUMIFS($G$9:$G$135,$B$9:$B$135,L140,$C$9:$C$135,K140,$A$9:$A$135,J140)</f>
        <v>1608333.6960793184</v>
      </c>
      <c r="Q140" s="45">
        <f t="shared" ref="Q140:Q147" si="3">SUMIFS($H$9:$H$135,$B$9:$B$135,L140,$C$9:$C$135,K140,$A$9:$A$135,J140)</f>
        <v>25831425.782741066</v>
      </c>
    </row>
    <row r="141" spans="1:17" x14ac:dyDescent="0.25">
      <c r="A141" s="46" t="s">
        <v>5</v>
      </c>
      <c r="B141" s="47" t="s">
        <v>6</v>
      </c>
      <c r="C141" s="47" t="s">
        <v>8</v>
      </c>
      <c r="D141" s="47"/>
      <c r="E141" s="47"/>
      <c r="F141" s="48">
        <f t="shared" ref="F141:F147" si="4">SUMIFS($F$9:$F$135,$B$9:$B$135,C141,$C$9:$C$135,B141,$A$9:$A$135,A141)</f>
        <v>0</v>
      </c>
      <c r="G141" s="48">
        <f t="shared" si="0"/>
        <v>8834428.0978141241</v>
      </c>
      <c r="H141" s="49">
        <f t="shared" si="1"/>
        <v>59384141.255338773</v>
      </c>
      <c r="J141" s="46" t="s">
        <v>5</v>
      </c>
      <c r="K141" s="47" t="s">
        <v>6</v>
      </c>
      <c r="L141" s="47" t="s">
        <v>8</v>
      </c>
      <c r="M141" s="47"/>
      <c r="N141" s="47"/>
      <c r="O141" s="48">
        <f t="shared" ref="O141:O144" si="5">SUMIFS($F$9:$F$135,$B$9:$B$135,L141,$C$9:$C$135,K141,$A$9:$A$135,J141)</f>
        <v>0</v>
      </c>
      <c r="P141" s="48">
        <f t="shared" si="2"/>
        <v>8834428.0978141241</v>
      </c>
      <c r="Q141" s="49">
        <f t="shared" si="3"/>
        <v>59384141.255338773</v>
      </c>
    </row>
    <row r="142" spans="1:17" x14ac:dyDescent="0.25">
      <c r="A142" s="46" t="s">
        <v>5</v>
      </c>
      <c r="B142" s="47" t="s">
        <v>9</v>
      </c>
      <c r="C142" s="47" t="s">
        <v>7</v>
      </c>
      <c r="D142" s="47"/>
      <c r="E142" s="47"/>
      <c r="F142" s="48">
        <f t="shared" si="4"/>
        <v>12683144.47710526</v>
      </c>
      <c r="G142" s="48">
        <f t="shared" si="0"/>
        <v>35126678.953639828</v>
      </c>
      <c r="H142" s="49">
        <f t="shared" si="1"/>
        <v>-106006732.72475803</v>
      </c>
      <c r="J142" s="46" t="s">
        <v>5</v>
      </c>
      <c r="K142" s="47" t="s">
        <v>9</v>
      </c>
      <c r="L142" s="47" t="s">
        <v>7</v>
      </c>
      <c r="M142" s="47"/>
      <c r="N142" s="47"/>
      <c r="O142" s="48">
        <f t="shared" si="5"/>
        <v>12683144.47710526</v>
      </c>
      <c r="P142" s="48">
        <f t="shared" si="2"/>
        <v>35126678.953639828</v>
      </c>
      <c r="Q142" s="49">
        <f t="shared" si="3"/>
        <v>-106006732.72475803</v>
      </c>
    </row>
    <row r="143" spans="1:17" x14ac:dyDescent="0.25">
      <c r="A143" s="50" t="s">
        <v>5</v>
      </c>
      <c r="B143" s="51" t="s">
        <v>9</v>
      </c>
      <c r="C143" s="51" t="s">
        <v>8</v>
      </c>
      <c r="D143" s="51"/>
      <c r="E143" s="51"/>
      <c r="F143" s="52">
        <f t="shared" si="4"/>
        <v>793601.63092130597</v>
      </c>
      <c r="G143" s="52">
        <f t="shared" si="0"/>
        <v>861313.09596105316</v>
      </c>
      <c r="H143" s="53">
        <f t="shared" si="1"/>
        <v>-5280376.4332233546</v>
      </c>
      <c r="J143" s="50" t="s">
        <v>5</v>
      </c>
      <c r="K143" s="51" t="s">
        <v>9</v>
      </c>
      <c r="L143" s="51" t="s">
        <v>8</v>
      </c>
      <c r="M143" s="51"/>
      <c r="N143" s="51"/>
      <c r="O143" s="52">
        <f t="shared" si="5"/>
        <v>793601.63092130597</v>
      </c>
      <c r="P143" s="52">
        <f t="shared" si="2"/>
        <v>861313.09596105316</v>
      </c>
      <c r="Q143" s="53">
        <f t="shared" si="3"/>
        <v>-5280376.4332233546</v>
      </c>
    </row>
    <row r="144" spans="1:17" x14ac:dyDescent="0.25">
      <c r="A144" s="42" t="s">
        <v>10</v>
      </c>
      <c r="B144" s="43" t="s">
        <v>6</v>
      </c>
      <c r="C144" s="43" t="s">
        <v>7</v>
      </c>
      <c r="D144" s="43"/>
      <c r="E144" s="43"/>
      <c r="F144" s="44">
        <f t="shared" si="4"/>
        <v>0</v>
      </c>
      <c r="G144" s="44">
        <f t="shared" si="0"/>
        <v>2966291.0025001285</v>
      </c>
      <c r="H144" s="45">
        <f t="shared" si="1"/>
        <v>5589724.6763199084</v>
      </c>
      <c r="J144" s="42" t="s">
        <v>10</v>
      </c>
      <c r="K144" s="43" t="s">
        <v>6</v>
      </c>
      <c r="L144" s="43" t="s">
        <v>7</v>
      </c>
      <c r="M144" s="43"/>
      <c r="N144" s="43"/>
      <c r="O144" s="44">
        <f t="shared" si="5"/>
        <v>0</v>
      </c>
      <c r="P144" s="44">
        <f t="shared" si="2"/>
        <v>2966291.0025001285</v>
      </c>
      <c r="Q144" s="45">
        <f t="shared" si="3"/>
        <v>5589724.6763199084</v>
      </c>
    </row>
    <row r="145" spans="1:17" x14ac:dyDescent="0.25">
      <c r="A145" s="46" t="s">
        <v>10</v>
      </c>
      <c r="B145" s="47" t="s">
        <v>6</v>
      </c>
      <c r="C145" s="47" t="s">
        <v>8</v>
      </c>
      <c r="D145" s="47"/>
      <c r="E145" s="47"/>
      <c r="F145" s="48">
        <f>SUMIFS($F$9:$F$135,$B$9:$B$135,C145,$C$9:$C$135,B145,$A$9:$A$135,A145)</f>
        <v>658327.92000000004</v>
      </c>
      <c r="G145" s="48">
        <f t="shared" si="0"/>
        <v>2892361.2158898981</v>
      </c>
      <c r="H145" s="49">
        <f t="shared" si="1"/>
        <v>20090701.509116687</v>
      </c>
      <c r="J145" s="46" t="s">
        <v>10</v>
      </c>
      <c r="K145" s="47" t="s">
        <v>6</v>
      </c>
      <c r="L145" s="47" t="s">
        <v>8</v>
      </c>
      <c r="M145" s="47"/>
      <c r="N145" s="47"/>
      <c r="O145" s="48">
        <f>SUMIFS($F$9:$F$135,$B$9:$B$135,L145,$C$9:$C$135,K145,$A$9:$A$135,J145)</f>
        <v>658327.92000000004</v>
      </c>
      <c r="P145" s="48">
        <f t="shared" si="2"/>
        <v>2892361.2158898981</v>
      </c>
      <c r="Q145" s="49">
        <f t="shared" si="3"/>
        <v>20090701.509116687</v>
      </c>
    </row>
    <row r="146" spans="1:17" x14ac:dyDescent="0.25">
      <c r="A146" s="46" t="s">
        <v>10</v>
      </c>
      <c r="B146" s="47" t="s">
        <v>9</v>
      </c>
      <c r="C146" s="47" t="s">
        <v>7</v>
      </c>
      <c r="D146" s="47"/>
      <c r="E146" s="47"/>
      <c r="F146" s="48">
        <f t="shared" si="4"/>
        <v>0</v>
      </c>
      <c r="G146" s="48">
        <f t="shared" si="0"/>
        <v>1103152.8825243623</v>
      </c>
      <c r="H146" s="49">
        <f t="shared" si="1"/>
        <v>391115.93446493259</v>
      </c>
      <c r="J146" s="46" t="s">
        <v>10</v>
      </c>
      <c r="K146" s="47" t="s">
        <v>9</v>
      </c>
      <c r="L146" s="47" t="s">
        <v>7</v>
      </c>
      <c r="M146" s="47"/>
      <c r="N146" s="47"/>
      <c r="O146" s="48">
        <f t="shared" ref="O146:O147" si="6">SUMIFS($F$9:$F$135,$B$9:$B$135,L146,$C$9:$C$135,K146,$A$9:$A$135,J146)</f>
        <v>0</v>
      </c>
      <c r="P146" s="48">
        <f t="shared" si="2"/>
        <v>1103152.8825243623</v>
      </c>
      <c r="Q146" s="49">
        <f t="shared" si="3"/>
        <v>391115.93446493259</v>
      </c>
    </row>
    <row r="147" spans="1:17" x14ac:dyDescent="0.25">
      <c r="A147" s="50" t="s">
        <v>10</v>
      </c>
      <c r="B147" s="51" t="s">
        <v>9</v>
      </c>
      <c r="C147" s="51" t="s">
        <v>8</v>
      </c>
      <c r="D147" s="51"/>
      <c r="E147" s="51"/>
      <c r="F147" s="52">
        <f t="shared" si="4"/>
        <v>0</v>
      </c>
      <c r="G147" s="52">
        <f t="shared" si="0"/>
        <v>0</v>
      </c>
      <c r="H147" s="53">
        <f t="shared" si="1"/>
        <v>0</v>
      </c>
      <c r="J147" s="50" t="s">
        <v>10</v>
      </c>
      <c r="K147" s="51" t="s">
        <v>9</v>
      </c>
      <c r="L147" s="51" t="s">
        <v>8</v>
      </c>
      <c r="M147" s="51"/>
      <c r="N147" s="51"/>
      <c r="O147" s="52">
        <f t="shared" si="6"/>
        <v>0</v>
      </c>
      <c r="P147" s="52">
        <f t="shared" si="2"/>
        <v>0</v>
      </c>
      <c r="Q147" s="53">
        <f t="shared" si="3"/>
        <v>0</v>
      </c>
    </row>
    <row r="148" spans="1:17" x14ac:dyDescent="0.25">
      <c r="A148" s="54" t="s">
        <v>11</v>
      </c>
      <c r="J148" s="54" t="s">
        <v>11</v>
      </c>
    </row>
    <row r="152" spans="1:17" x14ac:dyDescent="0.25">
      <c r="A152" s="55" t="s">
        <v>175</v>
      </c>
      <c r="B152" t="s">
        <v>177</v>
      </c>
    </row>
    <row r="153" spans="1:17" x14ac:dyDescent="0.25">
      <c r="A153" s="56" t="s">
        <v>9</v>
      </c>
      <c r="B153" s="57">
        <v>735322.48338837735</v>
      </c>
    </row>
    <row r="154" spans="1:17" x14ac:dyDescent="0.25">
      <c r="A154" s="56" t="s">
        <v>6</v>
      </c>
      <c r="B154" s="57">
        <v>2675467.2001471939</v>
      </c>
    </row>
    <row r="155" spans="1:17" x14ac:dyDescent="0.25">
      <c r="A155" s="56" t="s">
        <v>176</v>
      </c>
      <c r="B155" s="57">
        <v>3410789.6835355712</v>
      </c>
      <c r="P155"/>
    </row>
    <row r="156" spans="1:17" x14ac:dyDescent="0.25">
      <c r="A156"/>
      <c r="B156"/>
      <c r="G156" s="24"/>
      <c r="H156" s="24"/>
      <c r="P156"/>
    </row>
    <row r="157" spans="1:17" x14ac:dyDescent="0.25">
      <c r="G157" s="24"/>
      <c r="H157" s="24"/>
      <c r="P157"/>
    </row>
    <row r="158" spans="1:17" x14ac:dyDescent="0.25">
      <c r="G158" s="24"/>
      <c r="H158" s="24"/>
      <c r="P158"/>
    </row>
    <row r="159" spans="1:17" x14ac:dyDescent="0.25">
      <c r="G159" s="24"/>
      <c r="H159" s="24"/>
      <c r="P159"/>
    </row>
    <row r="160" spans="1:17" x14ac:dyDescent="0.25">
      <c r="G160" s="24"/>
      <c r="H160" s="24"/>
      <c r="M160"/>
      <c r="N160"/>
      <c r="O160"/>
      <c r="P160"/>
    </row>
    <row r="161" spans="7:16" x14ac:dyDescent="0.25">
      <c r="G161" s="24"/>
      <c r="H161" s="24"/>
      <c r="M161"/>
      <c r="N161"/>
      <c r="O161"/>
      <c r="P161"/>
    </row>
    <row r="162" spans="7:16" x14ac:dyDescent="0.25">
      <c r="G162" s="24"/>
      <c r="H162" s="24"/>
      <c r="M162"/>
      <c r="N162"/>
      <c r="O162"/>
      <c r="P162"/>
    </row>
    <row r="163" spans="7:16" x14ac:dyDescent="0.25">
      <c r="G163" s="24"/>
      <c r="H163" s="24"/>
      <c r="M163"/>
      <c r="N163"/>
      <c r="O163"/>
      <c r="P163"/>
    </row>
    <row r="164" spans="7:16" x14ac:dyDescent="0.25">
      <c r="G164" s="24"/>
      <c r="H164" s="24"/>
      <c r="M164"/>
      <c r="N164"/>
      <c r="O164"/>
      <c r="P164"/>
    </row>
    <row r="165" spans="7:16" x14ac:dyDescent="0.25">
      <c r="G165" s="24"/>
      <c r="H165" s="24"/>
      <c r="M165"/>
      <c r="N165"/>
      <c r="O165"/>
      <c r="P165"/>
    </row>
    <row r="166" spans="7:16" x14ac:dyDescent="0.25">
      <c r="G166" s="24"/>
      <c r="H166" s="24"/>
      <c r="M166"/>
      <c r="N166"/>
      <c r="O166"/>
      <c r="P166"/>
    </row>
    <row r="167" spans="7:16" x14ac:dyDescent="0.25">
      <c r="G167" s="24"/>
      <c r="H167" s="24"/>
      <c r="M167"/>
      <c r="N167"/>
      <c r="O167"/>
      <c r="P167"/>
    </row>
    <row r="168" spans="7:16" x14ac:dyDescent="0.25">
      <c r="G168" s="24"/>
      <c r="H168" s="24"/>
      <c r="M168"/>
      <c r="N168"/>
      <c r="O168"/>
      <c r="P168"/>
    </row>
    <row r="169" spans="7:16" x14ac:dyDescent="0.25">
      <c r="G169" s="24"/>
      <c r="H169" s="24"/>
      <c r="M169"/>
      <c r="N169"/>
      <c r="O169"/>
      <c r="P169"/>
    </row>
    <row r="170" spans="7:16" x14ac:dyDescent="0.25">
      <c r="M170"/>
      <c r="N170"/>
      <c r="O170"/>
      <c r="P170"/>
    </row>
    <row r="171" spans="7:16" x14ac:dyDescent="0.25">
      <c r="M171"/>
      <c r="N171"/>
      <c r="O171"/>
      <c r="P171"/>
    </row>
    <row r="172" spans="7:16" x14ac:dyDescent="0.25">
      <c r="M172"/>
      <c r="N172"/>
      <c r="O172"/>
      <c r="P172"/>
    </row>
  </sheetData>
  <autoFilter ref="A8:H135" xr:uid="{00000000-0009-0000-0000-000002000000}"/>
  <mergeCells count="2">
    <mergeCell ref="A7:H7"/>
    <mergeCell ref="J7:Q7"/>
  </mergeCells>
  <pageMargins left="0.7" right="0.7" top="0.75" bottom="0.75" header="0.3" footer="0.3"/>
  <pageSetup paperSize="17" scale="41" fitToHeight="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workbookViewId="0"/>
  </sheetViews>
  <sheetFormatPr defaultColWidth="8.7109375" defaultRowHeight="12.75" x14ac:dyDescent="0.2"/>
  <cols>
    <col min="1" max="1" width="8" style="12" bestFit="1" customWidth="1"/>
    <col min="2" max="2" width="7.42578125" style="12" bestFit="1" customWidth="1"/>
    <col min="3" max="3" width="10.140625" style="12" bestFit="1" customWidth="1"/>
    <col min="4" max="4" width="12.28515625" style="12" customWidth="1"/>
    <col min="5" max="5" width="15.140625" style="12" bestFit="1" customWidth="1"/>
    <col min="6" max="6" width="11.5703125" style="12" customWidth="1"/>
    <col min="7" max="7" width="11.28515625" style="12" customWidth="1"/>
    <col min="8" max="8" width="8" style="12" bestFit="1" customWidth="1"/>
    <col min="9" max="9" width="12.28515625" style="12" customWidth="1"/>
    <col min="10" max="10" width="10.140625" style="12" bestFit="1" customWidth="1"/>
    <col min="11" max="11" width="18.140625" style="12" customWidth="1"/>
    <col min="12" max="12" width="11.85546875" style="12" customWidth="1"/>
    <col min="13" max="13" width="20" style="12" customWidth="1"/>
    <col min="14" max="14" width="8.7109375" style="12"/>
    <col min="15" max="15" width="12.5703125" style="12" bestFit="1" customWidth="1"/>
    <col min="16" max="16384" width="8.7109375" style="12"/>
  </cols>
  <sheetData>
    <row r="1" spans="1:15" x14ac:dyDescent="0.2">
      <c r="A1" s="126" t="s">
        <v>199</v>
      </c>
    </row>
    <row r="2" spans="1:15" x14ac:dyDescent="0.2">
      <c r="A2" s="126" t="s">
        <v>194</v>
      </c>
    </row>
    <row r="7" spans="1:15" x14ac:dyDescent="0.2">
      <c r="A7" s="122" t="s">
        <v>17</v>
      </c>
      <c r="B7" s="122"/>
      <c r="C7" s="122"/>
      <c r="D7" s="122"/>
      <c r="E7" s="122"/>
      <c r="F7" s="122"/>
      <c r="H7" s="122" t="s">
        <v>189</v>
      </c>
      <c r="I7" s="122"/>
      <c r="J7" s="122"/>
      <c r="K7" s="122"/>
      <c r="L7" s="122"/>
      <c r="M7" s="122"/>
    </row>
    <row r="8" spans="1:15" s="1" customFormat="1" ht="51" x14ac:dyDescent="0.2">
      <c r="A8" s="21" t="s">
        <v>0</v>
      </c>
      <c r="B8" s="21" t="s">
        <v>1</v>
      </c>
      <c r="C8" s="21" t="s">
        <v>2</v>
      </c>
      <c r="D8" s="22" t="s">
        <v>3</v>
      </c>
      <c r="E8" s="22" t="s">
        <v>15</v>
      </c>
      <c r="F8" s="22" t="s">
        <v>4</v>
      </c>
      <c r="H8" s="21" t="s">
        <v>0</v>
      </c>
      <c r="I8" s="21" t="s">
        <v>1</v>
      </c>
      <c r="J8" s="21" t="s">
        <v>2</v>
      </c>
      <c r="K8" s="22" t="s">
        <v>3</v>
      </c>
      <c r="L8" s="22" t="s">
        <v>15</v>
      </c>
      <c r="M8" s="22" t="s">
        <v>4</v>
      </c>
      <c r="O8" s="72" t="s">
        <v>183</v>
      </c>
    </row>
    <row r="9" spans="1:15" s="5" customFormat="1" x14ac:dyDescent="0.2">
      <c r="A9" s="2" t="s">
        <v>5</v>
      </c>
      <c r="B9" s="3" t="s">
        <v>6</v>
      </c>
      <c r="C9" s="3" t="s">
        <v>7</v>
      </c>
      <c r="D9" s="4">
        <v>84468574.217258915</v>
      </c>
      <c r="E9" s="4">
        <v>25831425.782741066</v>
      </c>
      <c r="F9" s="15">
        <f t="shared" ref="F9:F12" si="0">D9+E9</f>
        <v>110299999.99999999</v>
      </c>
      <c r="H9" s="2" t="s">
        <v>5</v>
      </c>
      <c r="I9" s="3" t="s">
        <v>6</v>
      </c>
      <c r="J9" s="3" t="s">
        <v>7</v>
      </c>
      <c r="K9" s="4">
        <v>84468574.217258915</v>
      </c>
      <c r="L9" s="4">
        <v>25831425.782741066</v>
      </c>
      <c r="M9" s="15">
        <f t="shared" ref="M9:M12" si="1">K9+L9</f>
        <v>110299999.99999999</v>
      </c>
      <c r="O9" s="107">
        <f>L9-E9</f>
        <v>0</v>
      </c>
    </row>
    <row r="10" spans="1:15" s="5" customFormat="1" x14ac:dyDescent="0.2">
      <c r="A10" s="6" t="s">
        <v>5</v>
      </c>
      <c r="B10" s="7" t="s">
        <v>6</v>
      </c>
      <c r="C10" s="7" t="s">
        <v>8</v>
      </c>
      <c r="D10" s="8">
        <v>0</v>
      </c>
      <c r="E10" s="8">
        <v>85455683.375240296</v>
      </c>
      <c r="F10" s="16">
        <f t="shared" si="0"/>
        <v>85455683.375240296</v>
      </c>
      <c r="H10" s="6" t="s">
        <v>5</v>
      </c>
      <c r="I10" s="7" t="s">
        <v>6</v>
      </c>
      <c r="J10" s="7" t="s">
        <v>8</v>
      </c>
      <c r="K10" s="8">
        <v>0</v>
      </c>
      <c r="L10" s="8">
        <v>87103658.159471974</v>
      </c>
      <c r="M10" s="16">
        <f t="shared" si="1"/>
        <v>87103658.159471974</v>
      </c>
      <c r="O10" s="108">
        <f t="shared" ref="O10:O13" si="2">L10-E10</f>
        <v>1647974.7842316777</v>
      </c>
    </row>
    <row r="11" spans="1:15" s="5" customFormat="1" x14ac:dyDescent="0.2">
      <c r="A11" s="6" t="s">
        <v>5</v>
      </c>
      <c r="B11" s="7" t="s">
        <v>9</v>
      </c>
      <c r="C11" s="7" t="s">
        <v>7</v>
      </c>
      <c r="D11" s="19">
        <v>109990039.61753896</v>
      </c>
      <c r="E11" s="8">
        <v>-106006732.72475806</v>
      </c>
      <c r="F11" s="16">
        <f t="shared" si="0"/>
        <v>3983306.8927809</v>
      </c>
      <c r="H11" s="6" t="s">
        <v>5</v>
      </c>
      <c r="I11" s="7" t="s">
        <v>9</v>
      </c>
      <c r="J11" s="7" t="s">
        <v>7</v>
      </c>
      <c r="K11" s="19">
        <v>109990039.61753896</v>
      </c>
      <c r="L11" s="8">
        <v>-107585706.37613502</v>
      </c>
      <c r="M11" s="16">
        <f t="shared" si="1"/>
        <v>2404333.2414039373</v>
      </c>
      <c r="O11" s="108">
        <f t="shared" si="2"/>
        <v>-1578973.6513769627</v>
      </c>
    </row>
    <row r="12" spans="1:15" s="5" customFormat="1" x14ac:dyDescent="0.2">
      <c r="A12" s="9" t="s">
        <v>5</v>
      </c>
      <c r="B12" s="10" t="s">
        <v>9</v>
      </c>
      <c r="C12" s="10" t="s">
        <v>8</v>
      </c>
      <c r="D12" s="20">
        <v>6818667.2000000002</v>
      </c>
      <c r="E12" s="11">
        <v>-5280376.4332233546</v>
      </c>
      <c r="F12" s="17">
        <f t="shared" si="0"/>
        <v>1538290.7667766456</v>
      </c>
      <c r="H12" s="9" t="s">
        <v>5</v>
      </c>
      <c r="I12" s="10" t="s">
        <v>9</v>
      </c>
      <c r="J12" s="10" t="s">
        <v>8</v>
      </c>
      <c r="K12" s="20">
        <v>6818667.2000000002</v>
      </c>
      <c r="L12" s="11">
        <v>-5349377.5660780445</v>
      </c>
      <c r="M12" s="17">
        <f t="shared" si="1"/>
        <v>1469289.6339219557</v>
      </c>
      <c r="O12" s="109">
        <f t="shared" si="2"/>
        <v>-69001.132854689844</v>
      </c>
    </row>
    <row r="13" spans="1:15" s="5" customFormat="1" ht="13.5" thickBot="1" x14ac:dyDescent="0.25">
      <c r="A13" s="6"/>
      <c r="B13" s="7"/>
      <c r="C13" s="7"/>
      <c r="D13" s="18">
        <f>SUM(D9:D12)</f>
        <v>201277281.03479785</v>
      </c>
      <c r="E13" s="18">
        <f t="shared" ref="E13:F13" si="3">SUM(E9:E12)</f>
        <v>-4.7497451305389404E-8</v>
      </c>
      <c r="F13" s="18">
        <f t="shared" si="3"/>
        <v>201277281.03479782</v>
      </c>
      <c r="H13" s="6"/>
      <c r="I13" s="7"/>
      <c r="J13" s="7"/>
      <c r="K13" s="18">
        <f>SUM(K9:K12)</f>
        <v>201277281.03479785</v>
      </c>
      <c r="L13" s="18">
        <f t="shared" ref="L13:M13" si="4">SUM(L9:L12)</f>
        <v>-2.2351741790771484E-8</v>
      </c>
      <c r="M13" s="18">
        <f t="shared" si="4"/>
        <v>201277281.03479785</v>
      </c>
      <c r="O13" s="18">
        <f t="shared" si="2"/>
        <v>2.514570951461792E-8</v>
      </c>
    </row>
    <row r="14" spans="1:15" s="5" customFormat="1" ht="13.5" thickTop="1" x14ac:dyDescent="0.2">
      <c r="A14" s="6"/>
      <c r="B14" s="7"/>
      <c r="C14" s="7"/>
      <c r="D14" s="13"/>
      <c r="E14" s="8"/>
      <c r="F14" s="8"/>
      <c r="H14" s="6"/>
      <c r="I14" s="7"/>
      <c r="J14" s="7"/>
      <c r="K14" s="13"/>
      <c r="L14" s="8"/>
      <c r="M14" s="8"/>
      <c r="O14" s="110"/>
    </row>
    <row r="15" spans="1:15" s="1" customFormat="1" ht="51" x14ac:dyDescent="0.2">
      <c r="A15" s="21" t="s">
        <v>0</v>
      </c>
      <c r="B15" s="21" t="s">
        <v>1</v>
      </c>
      <c r="C15" s="21" t="s">
        <v>2</v>
      </c>
      <c r="D15" s="22" t="s">
        <v>3</v>
      </c>
      <c r="E15" s="22" t="s">
        <v>15</v>
      </c>
      <c r="F15" s="22" t="s">
        <v>4</v>
      </c>
      <c r="H15" s="21" t="s">
        <v>0</v>
      </c>
      <c r="I15" s="21" t="s">
        <v>1</v>
      </c>
      <c r="J15" s="21" t="s">
        <v>2</v>
      </c>
      <c r="K15" s="22" t="s">
        <v>3</v>
      </c>
      <c r="L15" s="22" t="s">
        <v>15</v>
      </c>
      <c r="M15" s="22" t="s">
        <v>4</v>
      </c>
      <c r="O15" s="110"/>
    </row>
    <row r="16" spans="1:15" s="5" customFormat="1" x14ac:dyDescent="0.2">
      <c r="A16" s="2" t="s">
        <v>10</v>
      </c>
      <c r="B16" s="3" t="s">
        <v>6</v>
      </c>
      <c r="C16" s="3" t="s">
        <v>7</v>
      </c>
      <c r="D16" s="4">
        <v>64176155.599999994</v>
      </c>
      <c r="E16" s="4">
        <v>-1039654.9058200906</v>
      </c>
      <c r="F16" s="15">
        <f>D16+E16</f>
        <v>63136500.6941799</v>
      </c>
      <c r="H16" s="2" t="s">
        <v>10</v>
      </c>
      <c r="I16" s="3" t="s">
        <v>6</v>
      </c>
      <c r="J16" s="3" t="s">
        <v>7</v>
      </c>
      <c r="K16" s="4">
        <v>64176155.599999994</v>
      </c>
      <c r="L16" s="4">
        <v>-933148.56421719142</v>
      </c>
      <c r="M16" s="15">
        <f>K16+L16</f>
        <v>63243007.035782799</v>
      </c>
      <c r="O16" s="107">
        <f>L16-E16</f>
        <v>106506.34160289913</v>
      </c>
    </row>
    <row r="17" spans="1:15" s="5" customFormat="1" x14ac:dyDescent="0.2">
      <c r="A17" s="6" t="s">
        <v>10</v>
      </c>
      <c r="B17" s="7" t="s">
        <v>6</v>
      </c>
      <c r="C17" s="7" t="s">
        <v>8</v>
      </c>
      <c r="D17" s="8">
        <v>35335498.028644845</v>
      </c>
      <c r="E17" s="8">
        <v>648538.97135516023</v>
      </c>
      <c r="F17" s="16">
        <f t="shared" ref="F17:F19" si="5">D17+E17</f>
        <v>35984037.000000007</v>
      </c>
      <c r="H17" s="6" t="s">
        <v>10</v>
      </c>
      <c r="I17" s="7" t="s">
        <v>6</v>
      </c>
      <c r="J17" s="7" t="s">
        <v>8</v>
      </c>
      <c r="K17" s="8">
        <v>35335498.028644845</v>
      </c>
      <c r="L17" s="8">
        <v>648538.97135516023</v>
      </c>
      <c r="M17" s="16">
        <f t="shared" ref="M17:M19" si="6">K17+L17</f>
        <v>35984037.000000007</v>
      </c>
      <c r="O17" s="108">
        <f t="shared" ref="O17:O20" si="7">L17-E17</f>
        <v>0</v>
      </c>
    </row>
    <row r="18" spans="1:15" s="5" customFormat="1" x14ac:dyDescent="0.2">
      <c r="A18" s="6" t="s">
        <v>10</v>
      </c>
      <c r="B18" s="7" t="s">
        <v>9</v>
      </c>
      <c r="C18" s="7" t="s">
        <v>7</v>
      </c>
      <c r="D18" s="8">
        <v>0</v>
      </c>
      <c r="E18" s="8">
        <v>391115.93446493259</v>
      </c>
      <c r="F18" s="16">
        <f t="shared" si="5"/>
        <v>391115.93446493259</v>
      </c>
      <c r="H18" s="6" t="s">
        <v>10</v>
      </c>
      <c r="I18" s="7" t="s">
        <v>9</v>
      </c>
      <c r="J18" s="7" t="s">
        <v>7</v>
      </c>
      <c r="K18" s="8">
        <v>0</v>
      </c>
      <c r="L18" s="8">
        <v>284609.5928620302</v>
      </c>
      <c r="M18" s="16">
        <f t="shared" si="6"/>
        <v>284609.5928620302</v>
      </c>
      <c r="O18" s="108">
        <f t="shared" si="7"/>
        <v>-106506.34160290239</v>
      </c>
    </row>
    <row r="19" spans="1:15" s="5" customFormat="1" x14ac:dyDescent="0.2">
      <c r="A19" s="9" t="s">
        <v>10</v>
      </c>
      <c r="B19" s="10" t="s">
        <v>9</v>
      </c>
      <c r="C19" s="10" t="s">
        <v>8</v>
      </c>
      <c r="D19" s="11">
        <v>0</v>
      </c>
      <c r="E19" s="11">
        <v>0</v>
      </c>
      <c r="F19" s="17">
        <f t="shared" si="5"/>
        <v>0</v>
      </c>
      <c r="H19" s="9" t="s">
        <v>10</v>
      </c>
      <c r="I19" s="10" t="s">
        <v>9</v>
      </c>
      <c r="J19" s="10" t="s">
        <v>8</v>
      </c>
      <c r="K19" s="11">
        <v>0</v>
      </c>
      <c r="L19" s="11">
        <v>0</v>
      </c>
      <c r="M19" s="17">
        <f t="shared" si="6"/>
        <v>0</v>
      </c>
      <c r="O19" s="109">
        <f t="shared" si="7"/>
        <v>0</v>
      </c>
    </row>
    <row r="20" spans="1:15" s="5" customFormat="1" ht="13.5" thickBot="1" x14ac:dyDescent="0.25">
      <c r="D20" s="14">
        <f>SUM(D16:D19)</f>
        <v>99511653.628644839</v>
      </c>
      <c r="E20" s="14">
        <f t="shared" ref="E20:F20" si="8">SUM(E16:E19)</f>
        <v>2.2700987756252289E-9</v>
      </c>
      <c r="F20" s="14">
        <f t="shared" si="8"/>
        <v>99511653.628644839</v>
      </c>
      <c r="K20" s="14">
        <f>SUM(K16:K19)</f>
        <v>99511653.628644839</v>
      </c>
      <c r="L20" s="14">
        <f t="shared" ref="L20:M20" si="9">SUM(L16:L19)</f>
        <v>-9.8953023552894592E-10</v>
      </c>
      <c r="M20" s="14">
        <f t="shared" si="9"/>
        <v>99511653.628644839</v>
      </c>
      <c r="O20" s="18">
        <f t="shared" si="7"/>
        <v>-3.2596290111541748E-9</v>
      </c>
    </row>
    <row r="21" spans="1:15" ht="13.5" thickTop="1" x14ac:dyDescent="0.2">
      <c r="O21" s="5"/>
    </row>
    <row r="22" spans="1:15" x14ac:dyDescent="0.2">
      <c r="A22" s="12" t="s">
        <v>11</v>
      </c>
      <c r="H22" s="12" t="s">
        <v>11</v>
      </c>
      <c r="O22" s="5"/>
    </row>
    <row r="23" spans="1:15" x14ac:dyDescent="0.2">
      <c r="O23" s="5"/>
    </row>
  </sheetData>
  <mergeCells count="2">
    <mergeCell ref="A7:F7"/>
    <mergeCell ref="H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workbookViewId="0"/>
  </sheetViews>
  <sheetFormatPr defaultColWidth="8.7109375" defaultRowHeight="12.75" x14ac:dyDescent="0.2"/>
  <cols>
    <col min="1" max="1" width="9.140625" style="12" customWidth="1"/>
    <col min="2" max="2" width="7.7109375" style="12" bestFit="1" customWidth="1"/>
    <col min="3" max="3" width="10.42578125" style="12" bestFit="1" customWidth="1"/>
    <col min="4" max="4" width="12.28515625" style="12" customWidth="1"/>
    <col min="5" max="5" width="13.5703125" style="12" bestFit="1" customWidth="1"/>
    <col min="6" max="6" width="11.5703125" style="12" customWidth="1"/>
    <col min="7" max="7" width="11.28515625" style="12" customWidth="1"/>
    <col min="8" max="8" width="8.7109375" style="12"/>
    <col min="9" max="9" width="12.28515625" style="12" customWidth="1"/>
    <col min="10" max="10" width="10.140625" style="12" bestFit="1" customWidth="1"/>
    <col min="11" max="11" width="12.85546875" style="12" bestFit="1" customWidth="1"/>
    <col min="12" max="12" width="11.85546875" style="12" customWidth="1"/>
    <col min="13" max="13" width="13.42578125" style="12" bestFit="1" customWidth="1"/>
    <col min="14" max="14" width="3.85546875" style="12" customWidth="1"/>
    <col min="15" max="15" width="11" style="12" bestFit="1" customWidth="1"/>
    <col min="16" max="17" width="9.28515625" style="12" customWidth="1"/>
    <col min="18" max="16384" width="8.7109375" style="12"/>
  </cols>
  <sheetData>
    <row r="1" spans="1:15" x14ac:dyDescent="0.2">
      <c r="A1" s="126" t="s">
        <v>200</v>
      </c>
    </row>
    <row r="2" spans="1:15" x14ac:dyDescent="0.2">
      <c r="A2" s="126" t="s">
        <v>194</v>
      </c>
    </row>
    <row r="7" spans="1:15" x14ac:dyDescent="0.2">
      <c r="A7" s="122" t="s">
        <v>17</v>
      </c>
      <c r="B7" s="122"/>
      <c r="C7" s="122"/>
      <c r="D7" s="122"/>
      <c r="E7" s="122"/>
      <c r="F7" s="122"/>
      <c r="H7" s="122" t="s">
        <v>189</v>
      </c>
      <c r="I7" s="122"/>
      <c r="J7" s="122"/>
      <c r="K7" s="122"/>
      <c r="L7" s="122"/>
      <c r="M7" s="122"/>
    </row>
    <row r="8" spans="1:15" s="1" customFormat="1" x14ac:dyDescent="0.2">
      <c r="A8" s="21" t="s">
        <v>0</v>
      </c>
      <c r="B8" s="21" t="s">
        <v>1</v>
      </c>
      <c r="C8" s="21" t="s">
        <v>2</v>
      </c>
      <c r="D8" s="22" t="s">
        <v>12</v>
      </c>
      <c r="E8" s="22" t="s">
        <v>13</v>
      </c>
      <c r="F8" s="22" t="s">
        <v>14</v>
      </c>
      <c r="H8" s="21" t="s">
        <v>0</v>
      </c>
      <c r="I8" s="21" t="s">
        <v>1</v>
      </c>
      <c r="J8" s="21" t="s">
        <v>2</v>
      </c>
      <c r="K8" s="22" t="s">
        <v>12</v>
      </c>
      <c r="L8" s="22" t="s">
        <v>13</v>
      </c>
      <c r="M8" s="22" t="s">
        <v>14</v>
      </c>
      <c r="O8" s="72" t="s">
        <v>183</v>
      </c>
    </row>
    <row r="9" spans="1:15" s="5" customFormat="1" x14ac:dyDescent="0.2">
      <c r="A9" s="2" t="s">
        <v>5</v>
      </c>
      <c r="B9" s="3" t="s">
        <v>6</v>
      </c>
      <c r="C9" s="3" t="s">
        <v>7</v>
      </c>
      <c r="D9" s="4">
        <v>12704472.120000001</v>
      </c>
      <c r="E9" s="4">
        <v>1608333.6960793184</v>
      </c>
      <c r="F9" s="15">
        <f>E9-D9</f>
        <v>-11096138.423920684</v>
      </c>
      <c r="H9" s="2" t="s">
        <v>5</v>
      </c>
      <c r="I9" s="3" t="s">
        <v>6</v>
      </c>
      <c r="J9" s="3" t="s">
        <v>7</v>
      </c>
      <c r="K9" s="4">
        <v>12704472.120000001</v>
      </c>
      <c r="L9" s="4">
        <v>1531768.7023073889</v>
      </c>
      <c r="M9" s="15">
        <f>L9-K9</f>
        <v>-11172703.417692613</v>
      </c>
      <c r="O9" s="73">
        <f>L9-E9</f>
        <v>-76564.993771929527</v>
      </c>
    </row>
    <row r="10" spans="1:15" s="5" customFormat="1" x14ac:dyDescent="0.2">
      <c r="A10" s="6" t="s">
        <v>5</v>
      </c>
      <c r="B10" s="7" t="s">
        <v>6</v>
      </c>
      <c r="C10" s="7" t="s">
        <v>8</v>
      </c>
      <c r="D10" s="8">
        <v>0</v>
      </c>
      <c r="E10" s="8">
        <v>4923390.9902202161</v>
      </c>
      <c r="F10" s="16">
        <f t="shared" ref="F10:F12" si="0">E10-D10</f>
        <v>4923390.9902202161</v>
      </c>
      <c r="H10" s="6" t="s">
        <v>5</v>
      </c>
      <c r="I10" s="7" t="s">
        <v>6</v>
      </c>
      <c r="J10" s="7" t="s">
        <v>8</v>
      </c>
      <c r="K10" s="8">
        <v>0</v>
      </c>
      <c r="L10" s="8">
        <v>4727760.9172966853</v>
      </c>
      <c r="M10" s="16">
        <f t="shared" ref="M10:M12" si="1">L10-K10</f>
        <v>4727760.9172966853</v>
      </c>
      <c r="O10" s="74">
        <f t="shared" ref="O10:O12" si="2">L10-E10</f>
        <v>-195630.07292353082</v>
      </c>
    </row>
    <row r="11" spans="1:15" s="5" customFormat="1" x14ac:dyDescent="0.2">
      <c r="A11" s="6" t="s">
        <v>5</v>
      </c>
      <c r="B11" s="7" t="s">
        <v>9</v>
      </c>
      <c r="C11" s="7" t="s">
        <v>7</v>
      </c>
      <c r="D11" s="19">
        <v>12683144.399999999</v>
      </c>
      <c r="E11" s="8">
        <v>35126678.950000003</v>
      </c>
      <c r="F11" s="16">
        <f t="shared" si="0"/>
        <v>22443534.550000004</v>
      </c>
      <c r="H11" s="6" t="s">
        <v>5</v>
      </c>
      <c r="I11" s="7" t="s">
        <v>9</v>
      </c>
      <c r="J11" s="7" t="s">
        <v>7</v>
      </c>
      <c r="K11" s="19">
        <v>12683144.399999999</v>
      </c>
      <c r="L11" s="8">
        <v>34767899.288382247</v>
      </c>
      <c r="M11" s="16">
        <f t="shared" si="1"/>
        <v>22084754.888382249</v>
      </c>
      <c r="O11" s="74">
        <f t="shared" si="2"/>
        <v>-358779.66161775589</v>
      </c>
    </row>
    <row r="12" spans="1:15" s="5" customFormat="1" x14ac:dyDescent="0.2">
      <c r="A12" s="9" t="s">
        <v>5</v>
      </c>
      <c r="B12" s="10" t="s">
        <v>9</v>
      </c>
      <c r="C12" s="10" t="s">
        <v>8</v>
      </c>
      <c r="D12" s="20">
        <v>793601.64</v>
      </c>
      <c r="E12" s="11">
        <v>861313.09596105316</v>
      </c>
      <c r="F12" s="17">
        <f t="shared" si="0"/>
        <v>67711.455961053143</v>
      </c>
      <c r="H12" s="9" t="s">
        <v>5</v>
      </c>
      <c r="I12" s="10" t="s">
        <v>9</v>
      </c>
      <c r="J12" s="10" t="s">
        <v>8</v>
      </c>
      <c r="K12" s="20">
        <v>793601.64</v>
      </c>
      <c r="L12" s="11">
        <v>707849.59273871081</v>
      </c>
      <c r="M12" s="17">
        <f t="shared" si="1"/>
        <v>-85752.047261289204</v>
      </c>
      <c r="O12" s="75">
        <f t="shared" si="2"/>
        <v>-153463.50322234235</v>
      </c>
    </row>
    <row r="13" spans="1:15" s="5" customFormat="1" ht="13.5" thickBot="1" x14ac:dyDescent="0.25">
      <c r="A13" s="6"/>
      <c r="B13" s="7"/>
      <c r="C13" s="7"/>
      <c r="D13" s="18">
        <f>SUM(D9:D12)</f>
        <v>26181218.16</v>
      </c>
      <c r="E13" s="18">
        <f t="shared" ref="E13:F13" si="3">SUM(E9:E12)</f>
        <v>42519716.732260592</v>
      </c>
      <c r="F13" s="18">
        <f t="shared" si="3"/>
        <v>16338498.572260588</v>
      </c>
      <c r="H13" s="6"/>
      <c r="I13" s="7"/>
      <c r="J13" s="7"/>
      <c r="K13" s="18">
        <f>SUM(K9:K12)</f>
        <v>26181218.16</v>
      </c>
      <c r="L13" s="18">
        <f t="shared" ref="L13:O13" si="4">SUM(L9:L12)</f>
        <v>41735278.500725031</v>
      </c>
      <c r="M13" s="18">
        <f t="shared" si="4"/>
        <v>15554060.340725033</v>
      </c>
      <c r="O13" s="18">
        <f t="shared" si="4"/>
        <v>-784438.23153555859</v>
      </c>
    </row>
    <row r="14" spans="1:15" s="5" customFormat="1" ht="13.5" thickTop="1" x14ac:dyDescent="0.2">
      <c r="A14" s="6"/>
      <c r="B14" s="7"/>
      <c r="C14" s="7"/>
      <c r="D14" s="13"/>
      <c r="E14" s="8"/>
      <c r="F14" s="8"/>
      <c r="H14" s="6"/>
      <c r="I14" s="7"/>
      <c r="J14" s="7"/>
      <c r="K14" s="13"/>
      <c r="L14" s="8"/>
      <c r="M14" s="8"/>
    </row>
    <row r="15" spans="1:15" s="5" customFormat="1" x14ac:dyDescent="0.2">
      <c r="A15" s="21" t="s">
        <v>0</v>
      </c>
      <c r="B15" s="21" t="s">
        <v>1</v>
      </c>
      <c r="C15" s="21" t="s">
        <v>2</v>
      </c>
      <c r="D15" s="22" t="s">
        <v>12</v>
      </c>
      <c r="E15" s="22" t="s">
        <v>13</v>
      </c>
      <c r="F15" s="22" t="s">
        <v>14</v>
      </c>
      <c r="H15" s="21" t="s">
        <v>0</v>
      </c>
      <c r="I15" s="21" t="s">
        <v>1</v>
      </c>
      <c r="J15" s="21" t="s">
        <v>2</v>
      </c>
      <c r="K15" s="22" t="s">
        <v>12</v>
      </c>
      <c r="L15" s="22" t="s">
        <v>13</v>
      </c>
      <c r="M15" s="22" t="s">
        <v>14</v>
      </c>
    </row>
    <row r="16" spans="1:15" s="5" customFormat="1" x14ac:dyDescent="0.2">
      <c r="A16" s="2" t="s">
        <v>10</v>
      </c>
      <c r="B16" s="3" t="s">
        <v>6</v>
      </c>
      <c r="C16" s="3" t="s">
        <v>7</v>
      </c>
      <c r="D16" s="4">
        <v>0</v>
      </c>
      <c r="E16" s="4">
        <v>3273376.8691798202</v>
      </c>
      <c r="F16" s="15">
        <f>E16-D16</f>
        <v>3273376.8691798202</v>
      </c>
      <c r="H16" s="2" t="s">
        <v>10</v>
      </c>
      <c r="I16" s="3" t="s">
        <v>6</v>
      </c>
      <c r="J16" s="3" t="s">
        <v>7</v>
      </c>
      <c r="K16" s="4">
        <v>0</v>
      </c>
      <c r="L16" s="4">
        <v>2919587.2764645717</v>
      </c>
      <c r="M16" s="15">
        <f>L16-K16</f>
        <v>2919587.2764645717</v>
      </c>
      <c r="O16" s="73">
        <f>L16-E16</f>
        <v>-353789.59271524847</v>
      </c>
    </row>
    <row r="17" spans="1:15" s="5" customFormat="1" x14ac:dyDescent="0.2">
      <c r="A17" s="6" t="s">
        <v>10</v>
      </c>
      <c r="B17" s="7" t="s">
        <v>6</v>
      </c>
      <c r="C17" s="7" t="s">
        <v>8</v>
      </c>
      <c r="D17" s="8">
        <v>658327.92000000004</v>
      </c>
      <c r="E17" s="8">
        <v>7464685.0086784652</v>
      </c>
      <c r="F17" s="16">
        <f t="shared" ref="F17:F19" si="5">E17-D17</f>
        <v>6806357.0886784652</v>
      </c>
      <c r="H17" s="6" t="s">
        <v>10</v>
      </c>
      <c r="I17" s="7" t="s">
        <v>6</v>
      </c>
      <c r="J17" s="7" t="s">
        <v>8</v>
      </c>
      <c r="K17" s="8">
        <v>658327.92000000004</v>
      </c>
      <c r="L17" s="8">
        <v>7464685.0086784652</v>
      </c>
      <c r="M17" s="16">
        <f t="shared" ref="M17:M19" si="6">L17-K17</f>
        <v>6806357.0886784652</v>
      </c>
      <c r="O17" s="74">
        <f t="shared" ref="O17:O19" si="7">L17-E17</f>
        <v>0</v>
      </c>
    </row>
    <row r="18" spans="1:15" s="5" customFormat="1" x14ac:dyDescent="0.2">
      <c r="A18" s="6" t="s">
        <v>10</v>
      </c>
      <c r="B18" s="7" t="s">
        <v>9</v>
      </c>
      <c r="C18" s="7" t="s">
        <v>7</v>
      </c>
      <c r="D18" s="8">
        <v>0</v>
      </c>
      <c r="E18" s="8">
        <v>1103152.8825243623</v>
      </c>
      <c r="F18" s="16">
        <f t="shared" si="5"/>
        <v>1103152.8825243623</v>
      </c>
      <c r="H18" s="6" t="s">
        <v>10</v>
      </c>
      <c r="I18" s="7" t="s">
        <v>9</v>
      </c>
      <c r="J18" s="7" t="s">
        <v>7</v>
      </c>
      <c r="K18" s="8">
        <v>0</v>
      </c>
      <c r="L18" s="8">
        <v>1171934.0094407599</v>
      </c>
      <c r="M18" s="16">
        <f t="shared" si="6"/>
        <v>1171934.0094407599</v>
      </c>
      <c r="O18" s="74">
        <f t="shared" si="7"/>
        <v>68781.126916397596</v>
      </c>
    </row>
    <row r="19" spans="1:15" s="5" customFormat="1" x14ac:dyDescent="0.2">
      <c r="A19" s="9" t="s">
        <v>10</v>
      </c>
      <c r="B19" s="10" t="s">
        <v>9</v>
      </c>
      <c r="C19" s="10" t="s">
        <v>8</v>
      </c>
      <c r="D19" s="11">
        <v>0</v>
      </c>
      <c r="E19" s="11">
        <v>0</v>
      </c>
      <c r="F19" s="17">
        <f t="shared" si="5"/>
        <v>0</v>
      </c>
      <c r="H19" s="9" t="s">
        <v>10</v>
      </c>
      <c r="I19" s="10" t="s">
        <v>9</v>
      </c>
      <c r="J19" s="10" t="s">
        <v>8</v>
      </c>
      <c r="K19" s="11">
        <v>0</v>
      </c>
      <c r="L19" s="11">
        <v>0</v>
      </c>
      <c r="M19" s="17">
        <f t="shared" si="6"/>
        <v>0</v>
      </c>
      <c r="O19" s="75">
        <f t="shared" si="7"/>
        <v>0</v>
      </c>
    </row>
    <row r="20" spans="1:15" s="5" customFormat="1" ht="13.5" thickBot="1" x14ac:dyDescent="0.25">
      <c r="D20" s="14">
        <f>SUM(D16:D19)</f>
        <v>658327.92000000004</v>
      </c>
      <c r="E20" s="14">
        <f t="shared" ref="E20:F20" si="8">SUM(E16:E19)</f>
        <v>11841214.760382647</v>
      </c>
      <c r="F20" s="14">
        <f t="shared" si="8"/>
        <v>11182886.840382647</v>
      </c>
      <c r="K20" s="14">
        <f>SUM(K16:K19)</f>
        <v>658327.92000000004</v>
      </c>
      <c r="L20" s="14">
        <f t="shared" ref="L20:M20" si="9">SUM(L16:L19)</f>
        <v>11556206.294583796</v>
      </c>
      <c r="M20" s="14">
        <f t="shared" si="9"/>
        <v>10897878.374583796</v>
      </c>
      <c r="O20" s="18">
        <f t="shared" ref="O20" si="10">SUM(O16:O19)</f>
        <v>-285008.46579885087</v>
      </c>
    </row>
    <row r="21" spans="1:15" ht="13.5" thickTop="1" x14ac:dyDescent="0.2"/>
    <row r="22" spans="1:15" x14ac:dyDescent="0.2">
      <c r="A22" s="12" t="s">
        <v>11</v>
      </c>
      <c r="H22" s="12" t="s">
        <v>11</v>
      </c>
    </row>
    <row r="26" spans="1:15" x14ac:dyDescent="0.2">
      <c r="E26" s="23"/>
    </row>
    <row r="27" spans="1:15" x14ac:dyDescent="0.2">
      <c r="E27" s="13"/>
    </row>
  </sheetData>
  <mergeCells count="2">
    <mergeCell ref="A7:F7"/>
    <mergeCell ref="H7:M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64"/>
  <sheetViews>
    <sheetView tabSelected="1" zoomScaleNormal="100" workbookViewId="0">
      <pane ySplit="8" topLeftCell="A9" activePane="bottomLeft" state="frozen"/>
      <selection pane="bottomLeft" sqref="A1:A2"/>
    </sheetView>
  </sheetViews>
  <sheetFormatPr defaultColWidth="8.28515625" defaultRowHeight="15" x14ac:dyDescent="0.25"/>
  <cols>
    <col min="1" max="1" width="11" style="24" bestFit="1" customWidth="1"/>
    <col min="2" max="2" width="12.5703125" style="24" bestFit="1" customWidth="1"/>
    <col min="3" max="3" width="10.5703125" style="24" bestFit="1" customWidth="1"/>
    <col min="4" max="4" width="12.28515625" style="24" customWidth="1"/>
    <col min="5" max="5" width="24.85546875" style="24" bestFit="1" customWidth="1"/>
    <col min="6" max="6" width="11.5703125" style="24" customWidth="1"/>
    <col min="7" max="7" width="11.28515625" style="29" customWidth="1"/>
    <col min="8" max="8" width="12.85546875" style="29" bestFit="1" customWidth="1"/>
    <col min="9" max="9" width="12.28515625" style="24" customWidth="1"/>
    <col min="10" max="10" width="6.85546875" style="24" bestFit="1" customWidth="1"/>
    <col min="11" max="11" width="8.5703125" style="24" bestFit="1" customWidth="1"/>
    <col min="12" max="12" width="11.85546875" style="24" customWidth="1"/>
    <col min="13" max="13" width="16.7109375" style="24" bestFit="1" customWidth="1"/>
    <col min="14" max="14" width="26.7109375" style="29" bestFit="1" customWidth="1"/>
    <col min="15" max="15" width="11.140625" bestFit="1" customWidth="1"/>
    <col min="16" max="16" width="11.140625" style="24" bestFit="1" customWidth="1"/>
    <col min="17" max="17" width="13.140625" style="29" customWidth="1"/>
    <col min="18" max="16384" width="8.28515625" style="24"/>
  </cols>
  <sheetData>
    <row r="1" spans="1:17" x14ac:dyDescent="0.25">
      <c r="A1" s="126" t="s">
        <v>201</v>
      </c>
    </row>
    <row r="2" spans="1:17" x14ac:dyDescent="0.25">
      <c r="A2" s="126" t="s">
        <v>194</v>
      </c>
    </row>
    <row r="7" spans="1:17" ht="12.75" x14ac:dyDescent="0.2">
      <c r="A7" s="123" t="s">
        <v>190</v>
      </c>
      <c r="B7" s="124"/>
      <c r="C7" s="124"/>
      <c r="D7" s="124"/>
      <c r="E7" s="124"/>
      <c r="F7" s="124"/>
      <c r="G7" s="124"/>
      <c r="H7" s="125"/>
      <c r="J7" s="123" t="s">
        <v>192</v>
      </c>
      <c r="K7" s="124"/>
      <c r="L7" s="124"/>
      <c r="M7" s="124"/>
      <c r="N7" s="124"/>
      <c r="O7" s="124"/>
      <c r="P7" s="124"/>
      <c r="Q7" s="125"/>
    </row>
    <row r="8" spans="1:17" s="25" customFormat="1" ht="22.5" x14ac:dyDescent="0.25">
      <c r="A8" s="25" t="s">
        <v>0</v>
      </c>
      <c r="B8" s="25" t="s">
        <v>18</v>
      </c>
      <c r="C8" s="25" t="s">
        <v>1</v>
      </c>
      <c r="D8" s="25" t="s">
        <v>19</v>
      </c>
      <c r="E8" s="25" t="s">
        <v>20</v>
      </c>
      <c r="F8" s="25" t="s">
        <v>12</v>
      </c>
      <c r="G8" s="26" t="s">
        <v>21</v>
      </c>
      <c r="H8" s="27" t="s">
        <v>22</v>
      </c>
      <c r="J8" s="25" t="s">
        <v>0</v>
      </c>
      <c r="K8" s="25" t="s">
        <v>18</v>
      </c>
      <c r="L8" s="25" t="s">
        <v>1</v>
      </c>
      <c r="M8" s="25" t="s">
        <v>19</v>
      </c>
      <c r="N8" s="25" t="s">
        <v>20</v>
      </c>
      <c r="O8" s="25" t="s">
        <v>12</v>
      </c>
      <c r="P8" s="26" t="s">
        <v>21</v>
      </c>
      <c r="Q8" s="27" t="s">
        <v>22</v>
      </c>
    </row>
    <row r="9" spans="1:17" ht="11.25" x14ac:dyDescent="0.2">
      <c r="A9" s="24" t="s">
        <v>5</v>
      </c>
      <c r="B9" s="24" t="s">
        <v>7</v>
      </c>
      <c r="C9" s="24" t="s">
        <v>9</v>
      </c>
      <c r="D9" s="24" t="s">
        <v>23</v>
      </c>
      <c r="E9" s="28" t="s">
        <v>24</v>
      </c>
      <c r="F9" s="29">
        <v>439796.96556451102</v>
      </c>
      <c r="G9" s="29">
        <v>375146.18013020256</v>
      </c>
      <c r="H9" s="30">
        <v>-2198985</v>
      </c>
      <c r="J9" s="59" t="s">
        <v>5</v>
      </c>
      <c r="K9" s="59" t="s">
        <v>7</v>
      </c>
      <c r="L9" s="59" t="s">
        <v>9</v>
      </c>
      <c r="M9" s="59" t="s">
        <v>23</v>
      </c>
      <c r="N9" s="94" t="s">
        <v>24</v>
      </c>
      <c r="O9" s="29">
        <v>439796.96556451102</v>
      </c>
      <c r="P9" s="99">
        <v>378595.95128035184</v>
      </c>
      <c r="Q9" s="92">
        <v>-2198985</v>
      </c>
    </row>
    <row r="10" spans="1:17" ht="11.25" x14ac:dyDescent="0.2">
      <c r="A10" s="24" t="s">
        <v>5</v>
      </c>
      <c r="B10" s="24" t="s">
        <v>7</v>
      </c>
      <c r="C10" s="24" t="s">
        <v>9</v>
      </c>
      <c r="D10" s="24" t="s">
        <v>23</v>
      </c>
      <c r="E10" s="28" t="s">
        <v>25</v>
      </c>
      <c r="F10" s="29">
        <v>387069.46763397427</v>
      </c>
      <c r="G10" s="29">
        <v>341948.85119527875</v>
      </c>
      <c r="H10" s="30">
        <v>-1935347.4</v>
      </c>
      <c r="J10" s="59" t="s">
        <v>5</v>
      </c>
      <c r="K10" s="59" t="s">
        <v>7</v>
      </c>
      <c r="L10" s="59" t="s">
        <v>9</v>
      </c>
      <c r="M10" s="59" t="s">
        <v>23</v>
      </c>
      <c r="N10" s="94" t="s">
        <v>25</v>
      </c>
      <c r="O10" s="29">
        <v>387069.46763397427</v>
      </c>
      <c r="P10" s="99">
        <v>329821.95126686507</v>
      </c>
      <c r="Q10" s="92">
        <v>-1935347.4</v>
      </c>
    </row>
    <row r="11" spans="1:17" ht="11.25" x14ac:dyDescent="0.2">
      <c r="A11" s="24" t="s">
        <v>5</v>
      </c>
      <c r="B11" s="24" t="s">
        <v>7</v>
      </c>
      <c r="C11" s="24" t="s">
        <v>6</v>
      </c>
      <c r="D11" s="24" t="s">
        <v>26</v>
      </c>
      <c r="E11" s="24" t="s">
        <v>27</v>
      </c>
      <c r="F11" s="29">
        <v>1130062.5</v>
      </c>
      <c r="G11" s="29">
        <v>0</v>
      </c>
      <c r="H11" s="30">
        <v>70213.239999999802</v>
      </c>
      <c r="J11" s="59" t="s">
        <v>5</v>
      </c>
      <c r="K11" s="59" t="s">
        <v>7</v>
      </c>
      <c r="L11" s="59" t="s">
        <v>6</v>
      </c>
      <c r="M11" s="59" t="s">
        <v>26</v>
      </c>
      <c r="N11" s="59" t="s">
        <v>27</v>
      </c>
      <c r="O11" s="29">
        <v>1130062.5</v>
      </c>
      <c r="P11" s="99">
        <v>0</v>
      </c>
      <c r="Q11" s="93">
        <v>70213.239999999802</v>
      </c>
    </row>
    <row r="12" spans="1:17" ht="11.25" x14ac:dyDescent="0.2">
      <c r="A12" s="24" t="s">
        <v>5</v>
      </c>
      <c r="B12" s="24" t="s">
        <v>7</v>
      </c>
      <c r="C12" s="24" t="s">
        <v>9</v>
      </c>
      <c r="D12" s="24" t="s">
        <v>28</v>
      </c>
      <c r="E12" s="28" t="s">
        <v>29</v>
      </c>
      <c r="F12" s="29">
        <v>0</v>
      </c>
      <c r="G12" s="29">
        <v>141313.27423435211</v>
      </c>
      <c r="H12" s="30">
        <v>0</v>
      </c>
      <c r="J12" s="59" t="s">
        <v>5</v>
      </c>
      <c r="K12" s="59" t="s">
        <v>7</v>
      </c>
      <c r="L12" s="59" t="s">
        <v>9</v>
      </c>
      <c r="M12" s="59" t="s">
        <v>28</v>
      </c>
      <c r="N12" s="94" t="s">
        <v>29</v>
      </c>
      <c r="O12" s="29">
        <v>0</v>
      </c>
      <c r="P12" s="99">
        <v>140078.12881077209</v>
      </c>
      <c r="Q12" s="92"/>
    </row>
    <row r="13" spans="1:17" ht="11.25" x14ac:dyDescent="0.2">
      <c r="A13" s="24" t="s">
        <v>5</v>
      </c>
      <c r="B13" s="24" t="s">
        <v>7</v>
      </c>
      <c r="C13" s="24" t="s">
        <v>9</v>
      </c>
      <c r="D13" s="24" t="s">
        <v>28</v>
      </c>
      <c r="E13" s="28" t="s">
        <v>30</v>
      </c>
      <c r="F13" s="29">
        <v>0</v>
      </c>
      <c r="G13" s="29">
        <v>162447.9454057918</v>
      </c>
      <c r="H13" s="30">
        <v>0</v>
      </c>
      <c r="J13" s="59" t="s">
        <v>5</v>
      </c>
      <c r="K13" s="59" t="s">
        <v>7</v>
      </c>
      <c r="L13" s="59" t="s">
        <v>9</v>
      </c>
      <c r="M13" s="59" t="s">
        <v>28</v>
      </c>
      <c r="N13" s="94" t="s">
        <v>30</v>
      </c>
      <c r="O13" s="29">
        <v>0</v>
      </c>
      <c r="P13" s="99">
        <v>141954.63202333468</v>
      </c>
      <c r="Q13" s="92"/>
    </row>
    <row r="14" spans="1:17" ht="11.25" x14ac:dyDescent="0.2">
      <c r="A14" s="24" t="s">
        <v>5</v>
      </c>
      <c r="B14" s="24" t="s">
        <v>7</v>
      </c>
      <c r="C14" s="24" t="s">
        <v>9</v>
      </c>
      <c r="D14" s="24" t="s">
        <v>31</v>
      </c>
      <c r="E14" s="28" t="s">
        <v>32</v>
      </c>
      <c r="F14" s="29">
        <v>905086.56243033637</v>
      </c>
      <c r="G14" s="29">
        <v>1056737.0880922785</v>
      </c>
      <c r="H14" s="30">
        <v>-16962372.940000001</v>
      </c>
      <c r="J14" s="59" t="s">
        <v>5</v>
      </c>
      <c r="K14" s="59" t="s">
        <v>7</v>
      </c>
      <c r="L14" s="59" t="s">
        <v>9</v>
      </c>
      <c r="M14" s="59" t="s">
        <v>31</v>
      </c>
      <c r="N14" s="94" t="s">
        <v>32</v>
      </c>
      <c r="O14" s="29">
        <v>905086.56243033637</v>
      </c>
      <c r="P14" s="99">
        <v>1021519.6308945224</v>
      </c>
      <c r="Q14" s="92">
        <v>-16962372.940000001</v>
      </c>
    </row>
    <row r="15" spans="1:17" ht="11.25" x14ac:dyDescent="0.2">
      <c r="A15" s="24" t="s">
        <v>5</v>
      </c>
      <c r="B15" s="24" t="s">
        <v>7</v>
      </c>
      <c r="C15" s="24" t="s">
        <v>9</v>
      </c>
      <c r="D15" s="24" t="s">
        <v>31</v>
      </c>
      <c r="E15" s="28" t="s">
        <v>33</v>
      </c>
      <c r="F15" s="29">
        <v>39036.025977636375</v>
      </c>
      <c r="G15" s="29">
        <v>6229.1097545796365</v>
      </c>
      <c r="H15" s="30">
        <v>1698244.44</v>
      </c>
      <c r="J15" s="59" t="s">
        <v>5</v>
      </c>
      <c r="K15" s="59" t="s">
        <v>7</v>
      </c>
      <c r="L15" s="59" t="s">
        <v>9</v>
      </c>
      <c r="M15" s="59" t="s">
        <v>31</v>
      </c>
      <c r="N15" s="94" t="s">
        <v>33</v>
      </c>
      <c r="O15" s="29">
        <v>39036.025977636375</v>
      </c>
      <c r="P15" s="99">
        <v>3408.4414283315818</v>
      </c>
      <c r="Q15" s="92">
        <v>1698244.44</v>
      </c>
    </row>
    <row r="16" spans="1:17" ht="11.25" x14ac:dyDescent="0.2">
      <c r="A16" s="24" t="s">
        <v>5</v>
      </c>
      <c r="B16" s="24" t="s">
        <v>7</v>
      </c>
      <c r="C16" s="24" t="s">
        <v>9</v>
      </c>
      <c r="D16" s="24" t="s">
        <v>31</v>
      </c>
      <c r="E16" s="28" t="s">
        <v>34</v>
      </c>
      <c r="F16" s="29">
        <v>386256.28870669025</v>
      </c>
      <c r="G16" s="29">
        <v>458781.25906967669</v>
      </c>
      <c r="H16" s="30">
        <v>-11387101.470000001</v>
      </c>
      <c r="J16" s="59" t="s">
        <v>5</v>
      </c>
      <c r="K16" s="59" t="s">
        <v>7</v>
      </c>
      <c r="L16" s="59" t="s">
        <v>9</v>
      </c>
      <c r="M16" s="59" t="s">
        <v>31</v>
      </c>
      <c r="N16" s="94" t="s">
        <v>34</v>
      </c>
      <c r="O16" s="29">
        <v>386256.28870669025</v>
      </c>
      <c r="P16" s="99">
        <v>408984.54220825108</v>
      </c>
      <c r="Q16" s="92">
        <v>-11387101.470000001</v>
      </c>
    </row>
    <row r="17" spans="1:17" ht="11.25" x14ac:dyDescent="0.2">
      <c r="A17" s="24" t="s">
        <v>5</v>
      </c>
      <c r="B17" s="24" t="s">
        <v>7</v>
      </c>
      <c r="C17" s="24" t="s">
        <v>9</v>
      </c>
      <c r="D17" s="24" t="s">
        <v>31</v>
      </c>
      <c r="E17" s="28" t="s">
        <v>35</v>
      </c>
      <c r="F17" s="29">
        <v>157718.78213830438</v>
      </c>
      <c r="G17" s="29">
        <v>142316.06551029492</v>
      </c>
      <c r="H17" s="30">
        <v>-2362973.08314479</v>
      </c>
      <c r="J17" s="59" t="s">
        <v>5</v>
      </c>
      <c r="K17" s="59" t="s">
        <v>7</v>
      </c>
      <c r="L17" s="59" t="s">
        <v>9</v>
      </c>
      <c r="M17" s="59" t="s">
        <v>31</v>
      </c>
      <c r="N17" s="94" t="s">
        <v>35</v>
      </c>
      <c r="O17" s="29">
        <v>157718.78213830438</v>
      </c>
      <c r="P17" s="99">
        <v>127788.17729375712</v>
      </c>
      <c r="Q17" s="92">
        <v>-2362973.08314479</v>
      </c>
    </row>
    <row r="18" spans="1:17" ht="11.25" x14ac:dyDescent="0.2">
      <c r="A18" s="24" t="s">
        <v>5</v>
      </c>
      <c r="B18" s="24" t="s">
        <v>7</v>
      </c>
      <c r="C18" s="24" t="s">
        <v>6</v>
      </c>
      <c r="D18" s="24" t="s">
        <v>36</v>
      </c>
      <c r="E18" s="24" t="s">
        <v>37</v>
      </c>
      <c r="F18" s="29">
        <v>0</v>
      </c>
      <c r="G18" s="29">
        <v>0</v>
      </c>
      <c r="H18" s="30">
        <v>22503843.23</v>
      </c>
      <c r="J18" s="59" t="s">
        <v>5</v>
      </c>
      <c r="K18" s="59" t="s">
        <v>7</v>
      </c>
      <c r="L18" s="59" t="s">
        <v>6</v>
      </c>
      <c r="M18" s="59" t="s">
        <v>36</v>
      </c>
      <c r="N18" s="59" t="s">
        <v>37</v>
      </c>
      <c r="O18" s="29">
        <v>0</v>
      </c>
      <c r="P18" s="99">
        <v>0</v>
      </c>
      <c r="Q18" s="93">
        <v>22503843.23</v>
      </c>
    </row>
    <row r="19" spans="1:17" ht="11.25" x14ac:dyDescent="0.2">
      <c r="A19" s="24" t="s">
        <v>5</v>
      </c>
      <c r="B19" s="24" t="s">
        <v>7</v>
      </c>
      <c r="C19" s="24" t="s">
        <v>9</v>
      </c>
      <c r="D19" s="24" t="s">
        <v>38</v>
      </c>
      <c r="E19" s="28" t="s">
        <v>39</v>
      </c>
      <c r="F19" s="29">
        <v>1681633.1869602811</v>
      </c>
      <c r="G19" s="29">
        <v>541251.10293331428</v>
      </c>
      <c r="H19" s="30">
        <v>-8389058.6999999993</v>
      </c>
      <c r="J19" s="59" t="s">
        <v>5</v>
      </c>
      <c r="K19" s="59" t="s">
        <v>7</v>
      </c>
      <c r="L19" s="59" t="s">
        <v>9</v>
      </c>
      <c r="M19" s="59" t="s">
        <v>38</v>
      </c>
      <c r="N19" s="94" t="s">
        <v>39</v>
      </c>
      <c r="O19" s="29">
        <v>1681633.1869602811</v>
      </c>
      <c r="P19" s="99">
        <v>463990.2200359081</v>
      </c>
      <c r="Q19" s="92">
        <v>-10639335.055352896</v>
      </c>
    </row>
    <row r="20" spans="1:17" ht="11.25" x14ac:dyDescent="0.2">
      <c r="A20" s="24" t="s">
        <v>5</v>
      </c>
      <c r="B20" s="24" t="s">
        <v>7</v>
      </c>
      <c r="C20" s="24" t="s">
        <v>9</v>
      </c>
      <c r="D20" s="24" t="s">
        <v>38</v>
      </c>
      <c r="E20" s="28" t="s">
        <v>40</v>
      </c>
      <c r="F20" s="29">
        <v>37408.981983937592</v>
      </c>
      <c r="G20" s="29">
        <v>13378.661238432745</v>
      </c>
      <c r="H20" s="30">
        <v>7898697.4800000004</v>
      </c>
      <c r="J20" s="59" t="s">
        <v>5</v>
      </c>
      <c r="K20" s="59" t="s">
        <v>7</v>
      </c>
      <c r="L20" s="59" t="s">
        <v>9</v>
      </c>
      <c r="M20" s="59" t="s">
        <v>38</v>
      </c>
      <c r="N20" s="94" t="s">
        <v>40</v>
      </c>
      <c r="O20" s="29">
        <v>37408.981983937592</v>
      </c>
      <c r="P20" s="99">
        <v>7328.5075563299251</v>
      </c>
      <c r="Q20" s="92">
        <v>7898697.4800000004</v>
      </c>
    </row>
    <row r="21" spans="1:17" ht="11.25" x14ac:dyDescent="0.2">
      <c r="A21" s="24" t="s">
        <v>5</v>
      </c>
      <c r="B21" s="24" t="s">
        <v>7</v>
      </c>
      <c r="C21" s="24" t="s">
        <v>9</v>
      </c>
      <c r="D21" s="24" t="s">
        <v>38</v>
      </c>
      <c r="E21" s="28" t="s">
        <v>41</v>
      </c>
      <c r="F21" s="29">
        <v>160888.71644560795</v>
      </c>
      <c r="G21" s="29">
        <v>0</v>
      </c>
      <c r="H21" s="30">
        <v>5789528.8962094001</v>
      </c>
      <c r="J21" s="59" t="s">
        <v>5</v>
      </c>
      <c r="K21" s="59" t="s">
        <v>7</v>
      </c>
      <c r="L21" s="59" t="s">
        <v>9</v>
      </c>
      <c r="M21" s="59" t="s">
        <v>38</v>
      </c>
      <c r="N21" s="94" t="s">
        <v>41</v>
      </c>
      <c r="O21" s="29">
        <v>160888.71644560795</v>
      </c>
      <c r="P21" s="99">
        <v>0</v>
      </c>
      <c r="Q21" s="92">
        <v>6914667.0738858487</v>
      </c>
    </row>
    <row r="22" spans="1:17" ht="11.25" x14ac:dyDescent="0.2">
      <c r="A22" s="24" t="s">
        <v>5</v>
      </c>
      <c r="B22" s="24" t="s">
        <v>7</v>
      </c>
      <c r="C22" s="24" t="s">
        <v>9</v>
      </c>
      <c r="D22" s="24" t="s">
        <v>38</v>
      </c>
      <c r="E22" s="28" t="s">
        <v>42</v>
      </c>
      <c r="F22" s="29">
        <v>160703.43862512038</v>
      </c>
      <c r="G22" s="29">
        <v>0</v>
      </c>
      <c r="H22" s="30">
        <v>5795831.1631783005</v>
      </c>
      <c r="J22" s="59" t="s">
        <v>5</v>
      </c>
      <c r="K22" s="59" t="s">
        <v>7</v>
      </c>
      <c r="L22" s="59" t="s">
        <v>9</v>
      </c>
      <c r="M22" s="59" t="s">
        <v>38</v>
      </c>
      <c r="N22" s="94" t="s">
        <v>42</v>
      </c>
      <c r="O22" s="29">
        <v>160703.43862512038</v>
      </c>
      <c r="P22" s="99">
        <v>0</v>
      </c>
      <c r="Q22" s="92">
        <v>6920969.3408547491</v>
      </c>
    </row>
    <row r="23" spans="1:17" ht="11.25" x14ac:dyDescent="0.2">
      <c r="A23" s="24" t="s">
        <v>5</v>
      </c>
      <c r="B23" s="24" t="s">
        <v>7</v>
      </c>
      <c r="C23" s="24" t="s">
        <v>9</v>
      </c>
      <c r="D23" s="24" t="s">
        <v>38</v>
      </c>
      <c r="E23" s="28" t="s">
        <v>43</v>
      </c>
      <c r="F23" s="29">
        <v>221122.97399389488</v>
      </c>
      <c r="G23" s="29">
        <v>131817.6781395601</v>
      </c>
      <c r="H23" s="30">
        <v>-1105614.6000000001</v>
      </c>
      <c r="J23" s="59" t="s">
        <v>5</v>
      </c>
      <c r="K23" s="59" t="s">
        <v>7</v>
      </c>
      <c r="L23" s="59" t="s">
        <v>9</v>
      </c>
      <c r="M23" s="59" t="s">
        <v>38</v>
      </c>
      <c r="N23" s="94" t="s">
        <v>43</v>
      </c>
      <c r="O23" s="29">
        <v>221122.97399389488</v>
      </c>
      <c r="P23" s="99">
        <v>69830.880543548643</v>
      </c>
      <c r="Q23" s="92">
        <v>-1105614.6000000001</v>
      </c>
    </row>
    <row r="24" spans="1:17" ht="11.25" x14ac:dyDescent="0.2">
      <c r="A24" s="24" t="s">
        <v>5</v>
      </c>
      <c r="B24" s="24" t="s">
        <v>7</v>
      </c>
      <c r="C24" s="24" t="s">
        <v>9</v>
      </c>
      <c r="D24" s="24" t="s">
        <v>44</v>
      </c>
      <c r="E24" s="28" t="s">
        <v>45</v>
      </c>
      <c r="F24" s="29">
        <v>0</v>
      </c>
      <c r="G24" s="29">
        <v>768283.66126831435</v>
      </c>
      <c r="H24" s="30">
        <v>0</v>
      </c>
      <c r="J24" s="59" t="s">
        <v>5</v>
      </c>
      <c r="K24" s="59" t="s">
        <v>7</v>
      </c>
      <c r="L24" s="59" t="s">
        <v>9</v>
      </c>
      <c r="M24" s="59" t="s">
        <v>44</v>
      </c>
      <c r="N24" s="94" t="s">
        <v>45</v>
      </c>
      <c r="O24" s="29">
        <v>0</v>
      </c>
      <c r="P24" s="99">
        <v>754887.48368249368</v>
      </c>
      <c r="Q24" s="92">
        <v>0</v>
      </c>
    </row>
    <row r="25" spans="1:17" ht="11.25" x14ac:dyDescent="0.2">
      <c r="A25" s="24" t="s">
        <v>5</v>
      </c>
      <c r="B25" s="24" t="s">
        <v>7</v>
      </c>
      <c r="C25" s="24" t="s">
        <v>9</v>
      </c>
      <c r="D25" s="24" t="s">
        <v>44</v>
      </c>
      <c r="E25" s="32" t="s">
        <v>46</v>
      </c>
      <c r="F25" s="29">
        <v>0</v>
      </c>
      <c r="G25" s="29">
        <v>1249510.8431058286</v>
      </c>
      <c r="H25" s="30">
        <v>0</v>
      </c>
      <c r="J25" s="59" t="s">
        <v>5</v>
      </c>
      <c r="K25" s="59" t="s">
        <v>7</v>
      </c>
      <c r="L25" s="59" t="s">
        <v>9</v>
      </c>
      <c r="M25" s="59" t="s">
        <v>46</v>
      </c>
      <c r="N25" s="95" t="s">
        <v>179</v>
      </c>
      <c r="O25" s="29">
        <v>0</v>
      </c>
      <c r="P25" s="99">
        <v>1235374.8486792278</v>
      </c>
      <c r="Q25" s="92"/>
    </row>
    <row r="26" spans="1:17" ht="11.25" x14ac:dyDescent="0.2">
      <c r="A26" s="24" t="s">
        <v>5</v>
      </c>
      <c r="B26" s="24" t="s">
        <v>7</v>
      </c>
      <c r="C26" s="24" t="s">
        <v>6</v>
      </c>
      <c r="D26" s="24" t="s">
        <v>44</v>
      </c>
      <c r="E26" s="28" t="s">
        <v>47</v>
      </c>
      <c r="F26" s="29">
        <v>286139.98956312041</v>
      </c>
      <c r="G26" s="29">
        <v>0</v>
      </c>
      <c r="H26" s="30">
        <v>18995448.443619329</v>
      </c>
      <c r="J26" s="59" t="s">
        <v>5</v>
      </c>
      <c r="K26" s="59" t="s">
        <v>7</v>
      </c>
      <c r="L26" s="59" t="s">
        <v>6</v>
      </c>
      <c r="M26" s="59" t="s">
        <v>44</v>
      </c>
      <c r="N26" s="94" t="s">
        <v>47</v>
      </c>
      <c r="O26" s="29">
        <v>286139.98956312041</v>
      </c>
      <c r="P26" s="99">
        <v>0</v>
      </c>
      <c r="Q26" s="92">
        <v>18995448.443619329</v>
      </c>
    </row>
    <row r="27" spans="1:17" ht="11.25" x14ac:dyDescent="0.2">
      <c r="A27" s="24" t="s">
        <v>5</v>
      </c>
      <c r="B27" s="24" t="s">
        <v>7</v>
      </c>
      <c r="C27" s="24" t="s">
        <v>6</v>
      </c>
      <c r="D27" s="24" t="s">
        <v>44</v>
      </c>
      <c r="E27" s="28" t="s">
        <v>48</v>
      </c>
      <c r="F27" s="29">
        <v>291750.57759376994</v>
      </c>
      <c r="G27" s="29">
        <v>0</v>
      </c>
      <c r="H27" s="30">
        <v>19042222.018043138</v>
      </c>
      <c r="J27" s="59" t="s">
        <v>5</v>
      </c>
      <c r="K27" s="59" t="s">
        <v>7</v>
      </c>
      <c r="L27" s="59" t="s">
        <v>6</v>
      </c>
      <c r="M27" s="59" t="s">
        <v>44</v>
      </c>
      <c r="N27" s="94" t="s">
        <v>48</v>
      </c>
      <c r="O27" s="29">
        <v>291750.57759376994</v>
      </c>
      <c r="P27" s="99">
        <v>0</v>
      </c>
      <c r="Q27" s="92">
        <v>19042222.018043138</v>
      </c>
    </row>
    <row r="28" spans="1:17" ht="11.25" x14ac:dyDescent="0.2">
      <c r="A28" s="24" t="s">
        <v>5</v>
      </c>
      <c r="B28" s="24" t="s">
        <v>7</v>
      </c>
      <c r="C28" s="24" t="s">
        <v>9</v>
      </c>
      <c r="D28" s="24" t="s">
        <v>44</v>
      </c>
      <c r="E28" s="28" t="s">
        <v>49</v>
      </c>
      <c r="F28" s="29">
        <v>427667.09125896945</v>
      </c>
      <c r="G28" s="29">
        <v>272284.29265768529</v>
      </c>
      <c r="H28" s="30">
        <v>-2138335.2000000002</v>
      </c>
      <c r="J28" s="59" t="s">
        <v>5</v>
      </c>
      <c r="K28" s="59" t="s">
        <v>7</v>
      </c>
      <c r="L28" s="59" t="s">
        <v>9</v>
      </c>
      <c r="M28" s="59" t="s">
        <v>44</v>
      </c>
      <c r="N28" s="94" t="s">
        <v>49</v>
      </c>
      <c r="O28" s="29">
        <v>427667.09125896945</v>
      </c>
      <c r="P28" s="99">
        <v>218195.22895484298</v>
      </c>
      <c r="Q28" s="92">
        <v>-2138335.2000000002</v>
      </c>
    </row>
    <row r="29" spans="1:17" ht="11.25" x14ac:dyDescent="0.2">
      <c r="A29" s="24" t="s">
        <v>5</v>
      </c>
      <c r="B29" s="24" t="s">
        <v>7</v>
      </c>
      <c r="C29" s="24" t="s">
        <v>9</v>
      </c>
      <c r="D29" s="24" t="s">
        <v>50</v>
      </c>
      <c r="E29" s="28" t="s">
        <v>51</v>
      </c>
      <c r="F29" s="29">
        <v>0</v>
      </c>
      <c r="G29" s="29">
        <v>1852818.8661257934</v>
      </c>
      <c r="H29" s="30">
        <v>-22546456</v>
      </c>
      <c r="J29" s="59" t="s">
        <v>5</v>
      </c>
      <c r="K29" s="59" t="s">
        <v>7</v>
      </c>
      <c r="L29" s="59" t="s">
        <v>9</v>
      </c>
      <c r="M29" s="59" t="s">
        <v>50</v>
      </c>
      <c r="N29" s="94" t="s">
        <v>51</v>
      </c>
      <c r="O29" s="29">
        <v>0</v>
      </c>
      <c r="P29" s="99">
        <v>1683717.5477098464</v>
      </c>
      <c r="Q29" s="92">
        <v>-22546456</v>
      </c>
    </row>
    <row r="30" spans="1:17" ht="11.25" x14ac:dyDescent="0.2">
      <c r="A30" s="24" t="s">
        <v>5</v>
      </c>
      <c r="B30" s="24" t="s">
        <v>8</v>
      </c>
      <c r="C30" s="24" t="s">
        <v>9</v>
      </c>
      <c r="D30" s="24" t="s">
        <v>50</v>
      </c>
      <c r="E30" s="28" t="s">
        <v>52</v>
      </c>
      <c r="F30" s="29">
        <v>594661.81386110384</v>
      </c>
      <c r="G30" s="29">
        <v>760261.46567183884</v>
      </c>
      <c r="H30" s="30">
        <v>-5079140</v>
      </c>
      <c r="J30" s="59" t="s">
        <v>5</v>
      </c>
      <c r="K30" s="59" t="s">
        <v>8</v>
      </c>
      <c r="L30" s="59" t="s">
        <v>9</v>
      </c>
      <c r="M30" s="59" t="s">
        <v>50</v>
      </c>
      <c r="N30" s="94" t="s">
        <v>52</v>
      </c>
      <c r="O30" s="29">
        <v>594661.81386110384</v>
      </c>
      <c r="P30" s="99">
        <v>612262.12013912643</v>
      </c>
      <c r="Q30" s="92">
        <v>-5079140</v>
      </c>
    </row>
    <row r="31" spans="1:17" ht="11.25" x14ac:dyDescent="0.2">
      <c r="A31" s="24" t="s">
        <v>5</v>
      </c>
      <c r="B31" s="24" t="s">
        <v>7</v>
      </c>
      <c r="C31" s="24" t="s">
        <v>6</v>
      </c>
      <c r="D31" s="24" t="s">
        <v>50</v>
      </c>
      <c r="E31" s="28" t="s">
        <v>53</v>
      </c>
      <c r="F31" s="29">
        <v>290330.51093489374</v>
      </c>
      <c r="G31" s="29">
        <v>1.0710209608078003E-8</v>
      </c>
      <c r="H31" s="30">
        <v>22407011.078013599</v>
      </c>
      <c r="J31" s="59" t="s">
        <v>5</v>
      </c>
      <c r="K31" s="59" t="s">
        <v>7</v>
      </c>
      <c r="L31" s="59" t="s">
        <v>6</v>
      </c>
      <c r="M31" s="59" t="s">
        <v>50</v>
      </c>
      <c r="N31" s="94" t="s">
        <v>53</v>
      </c>
      <c r="O31" s="29">
        <v>290330.51093489374</v>
      </c>
      <c r="P31" s="99">
        <v>1.0710209608078003E-8</v>
      </c>
      <c r="Q31" s="92">
        <v>22407011.078013599</v>
      </c>
    </row>
    <row r="32" spans="1:17" ht="11.25" x14ac:dyDescent="0.2">
      <c r="A32" s="24" t="s">
        <v>5</v>
      </c>
      <c r="B32" s="24" t="s">
        <v>7</v>
      </c>
      <c r="C32" s="24" t="s">
        <v>6</v>
      </c>
      <c r="D32" s="24" t="s">
        <v>50</v>
      </c>
      <c r="E32" s="28" t="s">
        <v>54</v>
      </c>
      <c r="F32" s="29">
        <v>296137.12115359167</v>
      </c>
      <c r="G32" s="29">
        <v>-2.2351741790771484E-8</v>
      </c>
      <c r="H32" s="30">
        <v>22483447.4702341</v>
      </c>
      <c r="J32" s="59" t="s">
        <v>5</v>
      </c>
      <c r="K32" s="59" t="s">
        <v>7</v>
      </c>
      <c r="L32" s="59" t="s">
        <v>6</v>
      </c>
      <c r="M32" s="59" t="s">
        <v>50</v>
      </c>
      <c r="N32" s="94" t="s">
        <v>54</v>
      </c>
      <c r="O32" s="29">
        <v>296137.12115359167</v>
      </c>
      <c r="P32" s="99">
        <v>-2.2351741790771484E-8</v>
      </c>
      <c r="Q32" s="92">
        <v>22483447.4702341</v>
      </c>
    </row>
    <row r="33" spans="1:17" ht="11.25" x14ac:dyDescent="0.2">
      <c r="A33" s="24" t="s">
        <v>5</v>
      </c>
      <c r="B33" s="24" t="s">
        <v>7</v>
      </c>
      <c r="C33" s="24" t="s">
        <v>9</v>
      </c>
      <c r="D33" s="24" t="s">
        <v>50</v>
      </c>
      <c r="E33" s="28" t="s">
        <v>55</v>
      </c>
      <c r="F33" s="29">
        <v>110543.70277323158</v>
      </c>
      <c r="G33" s="29">
        <v>60607.412561650934</v>
      </c>
      <c r="H33" s="30">
        <v>-2137586.2547812401</v>
      </c>
      <c r="J33" s="59" t="s">
        <v>5</v>
      </c>
      <c r="K33" s="59" t="s">
        <v>7</v>
      </c>
      <c r="L33" s="59" t="s">
        <v>9</v>
      </c>
      <c r="M33" s="59" t="s">
        <v>50</v>
      </c>
      <c r="N33" s="94" t="s">
        <v>55</v>
      </c>
      <c r="O33" s="29">
        <v>110543.70277323158</v>
      </c>
      <c r="P33" s="99">
        <v>33112.707685286339</v>
      </c>
      <c r="Q33" s="92">
        <v>-2936276.8083449402</v>
      </c>
    </row>
    <row r="34" spans="1:17" ht="11.25" x14ac:dyDescent="0.2">
      <c r="A34" s="24" t="s">
        <v>5</v>
      </c>
      <c r="B34" s="24" t="s">
        <v>7</v>
      </c>
      <c r="C34" s="24" t="s">
        <v>9</v>
      </c>
      <c r="D34" s="24" t="s">
        <v>50</v>
      </c>
      <c r="E34" s="28" t="s">
        <v>56</v>
      </c>
      <c r="F34" s="29">
        <v>110535.32105003904</v>
      </c>
      <c r="G34" s="29">
        <v>60844.780956212628</v>
      </c>
      <c r="H34" s="30">
        <v>-2125295.5891053099</v>
      </c>
      <c r="J34" s="59" t="s">
        <v>5</v>
      </c>
      <c r="K34" s="59" t="s">
        <v>7</v>
      </c>
      <c r="L34" s="59" t="s">
        <v>9</v>
      </c>
      <c r="M34" s="59" t="s">
        <v>50</v>
      </c>
      <c r="N34" s="94" t="s">
        <v>56</v>
      </c>
      <c r="O34" s="29">
        <v>110535.32105003904</v>
      </c>
      <c r="P34" s="99">
        <v>34032.97836944001</v>
      </c>
      <c r="Q34" s="92">
        <v>-2905578.6869185702</v>
      </c>
    </row>
    <row r="35" spans="1:17" ht="11.25" x14ac:dyDescent="0.2">
      <c r="A35" s="24" t="s">
        <v>5</v>
      </c>
      <c r="B35" s="24" t="s">
        <v>7</v>
      </c>
      <c r="C35" s="24" t="s">
        <v>9</v>
      </c>
      <c r="D35" s="24" t="s">
        <v>50</v>
      </c>
      <c r="E35" s="28" t="s">
        <v>57</v>
      </c>
      <c r="F35" s="29">
        <v>425447.92464182031</v>
      </c>
      <c r="G35" s="29">
        <v>338424.26235344808</v>
      </c>
      <c r="H35" s="30">
        <v>-2127239.4</v>
      </c>
      <c r="J35" s="59" t="s">
        <v>5</v>
      </c>
      <c r="K35" s="59" t="s">
        <v>7</v>
      </c>
      <c r="L35" s="59" t="s">
        <v>9</v>
      </c>
      <c r="M35" s="59" t="s">
        <v>50</v>
      </c>
      <c r="N35" s="94" t="s">
        <v>57</v>
      </c>
      <c r="O35" s="29">
        <v>425447.92464182031</v>
      </c>
      <c r="P35" s="99">
        <v>226786.78408467415</v>
      </c>
      <c r="Q35" s="92">
        <v>-2127239.4</v>
      </c>
    </row>
    <row r="36" spans="1:17" ht="11.25" x14ac:dyDescent="0.2">
      <c r="A36" s="24" t="s">
        <v>5</v>
      </c>
      <c r="B36" s="24" t="s">
        <v>7</v>
      </c>
      <c r="C36" s="24" t="s">
        <v>6</v>
      </c>
      <c r="D36" s="24" t="s">
        <v>58</v>
      </c>
      <c r="E36" s="33" t="s">
        <v>59</v>
      </c>
      <c r="F36" s="29">
        <v>0</v>
      </c>
      <c r="G36" s="29">
        <v>0</v>
      </c>
      <c r="H36" s="30">
        <v>1184370.22</v>
      </c>
      <c r="J36" s="59" t="s">
        <v>5</v>
      </c>
      <c r="K36" s="59" t="s">
        <v>7</v>
      </c>
      <c r="L36" s="59" t="s">
        <v>6</v>
      </c>
      <c r="M36" s="59" t="s">
        <v>58</v>
      </c>
      <c r="N36" s="111" t="s">
        <v>59</v>
      </c>
      <c r="O36" s="29">
        <v>0</v>
      </c>
      <c r="P36" s="99">
        <v>0</v>
      </c>
      <c r="Q36" s="92">
        <v>1184370.22</v>
      </c>
    </row>
    <row r="37" spans="1:17" ht="11.25" x14ac:dyDescent="0.2">
      <c r="A37" s="24" t="s">
        <v>5</v>
      </c>
      <c r="B37" s="24" t="s">
        <v>7</v>
      </c>
      <c r="C37" s="24" t="s">
        <v>6</v>
      </c>
      <c r="D37" s="24" t="s">
        <v>58</v>
      </c>
      <c r="E37" s="34" t="s">
        <v>60</v>
      </c>
      <c r="F37" s="29">
        <v>2120091.6865346571</v>
      </c>
      <c r="G37" s="29">
        <v>0</v>
      </c>
      <c r="H37" s="30">
        <v>-33827110.520000003</v>
      </c>
      <c r="J37" s="59" t="s">
        <v>5</v>
      </c>
      <c r="K37" s="59" t="s">
        <v>7</v>
      </c>
      <c r="L37" s="59" t="s">
        <v>6</v>
      </c>
      <c r="M37" s="59" t="s">
        <v>58</v>
      </c>
      <c r="N37" s="112" t="s">
        <v>60</v>
      </c>
      <c r="O37" s="29">
        <v>2120091.6865346571</v>
      </c>
      <c r="P37" s="99">
        <v>0</v>
      </c>
      <c r="Q37" s="92">
        <v>-33827110.520000003</v>
      </c>
    </row>
    <row r="38" spans="1:17" ht="11.25" x14ac:dyDescent="0.2">
      <c r="A38" s="24" t="s">
        <v>5</v>
      </c>
      <c r="B38" s="24" t="s">
        <v>7</v>
      </c>
      <c r="C38" s="24" t="s">
        <v>6</v>
      </c>
      <c r="D38" s="24" t="s">
        <v>58</v>
      </c>
      <c r="E38" s="34" t="s">
        <v>61</v>
      </c>
      <c r="F38" s="29">
        <v>2381153.3096504812</v>
      </c>
      <c r="G38" s="29">
        <v>0</v>
      </c>
      <c r="H38" s="30">
        <v>-24538810.789999999</v>
      </c>
      <c r="J38" s="59" t="s">
        <v>5</v>
      </c>
      <c r="K38" s="59" t="s">
        <v>7</v>
      </c>
      <c r="L38" s="59" t="s">
        <v>6</v>
      </c>
      <c r="M38" s="59" t="s">
        <v>58</v>
      </c>
      <c r="N38" s="112" t="s">
        <v>61</v>
      </c>
      <c r="O38" s="29">
        <v>2381153.3096504812</v>
      </c>
      <c r="P38" s="99">
        <v>0</v>
      </c>
      <c r="Q38" s="92">
        <v>-24538810.789999999</v>
      </c>
    </row>
    <row r="39" spans="1:17" ht="11.25" x14ac:dyDescent="0.2">
      <c r="A39" s="24" t="s">
        <v>5</v>
      </c>
      <c r="B39" s="24" t="s">
        <v>7</v>
      </c>
      <c r="C39" s="24" t="s">
        <v>6</v>
      </c>
      <c r="D39" s="24" t="s">
        <v>58</v>
      </c>
      <c r="E39" s="35" t="s">
        <v>62</v>
      </c>
      <c r="F39" s="29">
        <v>0</v>
      </c>
      <c r="G39" s="29">
        <v>0</v>
      </c>
      <c r="H39" s="30">
        <v>728993.15999999805</v>
      </c>
      <c r="J39" s="59" t="s">
        <v>5</v>
      </c>
      <c r="K39" s="59" t="s">
        <v>7</v>
      </c>
      <c r="L39" s="59" t="s">
        <v>6</v>
      </c>
      <c r="M39" s="59" t="s">
        <v>58</v>
      </c>
      <c r="N39" s="113" t="s">
        <v>62</v>
      </c>
      <c r="O39" s="29">
        <v>0</v>
      </c>
      <c r="P39" s="99">
        <v>0</v>
      </c>
      <c r="Q39" s="92">
        <v>728993.15999999805</v>
      </c>
    </row>
    <row r="40" spans="1:17" ht="11.25" x14ac:dyDescent="0.2">
      <c r="A40" s="24" t="s">
        <v>5</v>
      </c>
      <c r="B40" s="24" t="s">
        <v>7</v>
      </c>
      <c r="C40" s="24" t="s">
        <v>9</v>
      </c>
      <c r="D40" s="24" t="s">
        <v>58</v>
      </c>
      <c r="E40" s="34" t="s">
        <v>63</v>
      </c>
      <c r="F40" s="29">
        <v>0</v>
      </c>
      <c r="G40" s="29">
        <v>0</v>
      </c>
      <c r="H40" s="30">
        <v>498426.04</v>
      </c>
      <c r="J40" s="59" t="s">
        <v>5</v>
      </c>
      <c r="K40" s="59" t="s">
        <v>7</v>
      </c>
      <c r="L40" s="59" t="s">
        <v>9</v>
      </c>
      <c r="M40" s="59" t="s">
        <v>58</v>
      </c>
      <c r="N40" s="112" t="s">
        <v>63</v>
      </c>
      <c r="O40" s="29">
        <v>0</v>
      </c>
      <c r="P40" s="99">
        <v>0</v>
      </c>
      <c r="Q40" s="92">
        <v>498426.04</v>
      </c>
    </row>
    <row r="41" spans="1:17" ht="11.25" x14ac:dyDescent="0.2">
      <c r="A41" s="24" t="s">
        <v>5</v>
      </c>
      <c r="B41" s="24" t="s">
        <v>7</v>
      </c>
      <c r="C41" s="24" t="s">
        <v>6</v>
      </c>
      <c r="D41" s="24" t="s">
        <v>58</v>
      </c>
      <c r="E41" s="36" t="s">
        <v>64</v>
      </c>
      <c r="F41" s="29">
        <v>0</v>
      </c>
      <c r="G41" s="29">
        <v>0</v>
      </c>
      <c r="H41" s="30">
        <v>-937.9</v>
      </c>
      <c r="J41" s="59" t="s">
        <v>5</v>
      </c>
      <c r="K41" s="59" t="s">
        <v>7</v>
      </c>
      <c r="L41" s="59" t="s">
        <v>6</v>
      </c>
      <c r="M41" s="59" t="s">
        <v>58</v>
      </c>
      <c r="N41" s="114" t="s">
        <v>64</v>
      </c>
      <c r="O41" s="29">
        <v>0</v>
      </c>
      <c r="P41" s="99">
        <v>0</v>
      </c>
      <c r="Q41" s="92">
        <v>-937.9</v>
      </c>
    </row>
    <row r="42" spans="1:17" ht="11.25" x14ac:dyDescent="0.2">
      <c r="A42" s="24" t="s">
        <v>5</v>
      </c>
      <c r="B42" s="24" t="s">
        <v>7</v>
      </c>
      <c r="C42" s="24" t="s">
        <v>6</v>
      </c>
      <c r="D42" s="24" t="s">
        <v>58</v>
      </c>
      <c r="E42" s="37" t="s">
        <v>65</v>
      </c>
      <c r="F42" s="29">
        <v>786478.44057850307</v>
      </c>
      <c r="G42" s="29">
        <v>0</v>
      </c>
      <c r="H42" s="30">
        <v>-3932392.1999999997</v>
      </c>
      <c r="J42" s="59" t="s">
        <v>5</v>
      </c>
      <c r="K42" s="59" t="s">
        <v>7</v>
      </c>
      <c r="L42" s="59" t="s">
        <v>6</v>
      </c>
      <c r="M42" s="59" t="s">
        <v>58</v>
      </c>
      <c r="N42" s="115" t="s">
        <v>65</v>
      </c>
      <c r="O42" s="29">
        <v>786478.44057850307</v>
      </c>
      <c r="P42" s="99">
        <v>0</v>
      </c>
      <c r="Q42" s="92">
        <v>-3932392.1999999997</v>
      </c>
    </row>
    <row r="43" spans="1:17" ht="11.25" x14ac:dyDescent="0.2">
      <c r="A43" s="24" t="s">
        <v>5</v>
      </c>
      <c r="B43" s="24" t="s">
        <v>7</v>
      </c>
      <c r="C43" s="24" t="s">
        <v>6</v>
      </c>
      <c r="D43" s="24" t="s">
        <v>58</v>
      </c>
      <c r="E43" s="37" t="s">
        <v>66</v>
      </c>
      <c r="F43" s="29">
        <v>815845.81461302238</v>
      </c>
      <c r="G43" s="29">
        <v>0</v>
      </c>
      <c r="H43" s="30">
        <v>21285945.140000004</v>
      </c>
      <c r="J43" s="59" t="s">
        <v>5</v>
      </c>
      <c r="K43" s="59" t="s">
        <v>7</v>
      </c>
      <c r="L43" s="59" t="s">
        <v>6</v>
      </c>
      <c r="M43" s="59" t="s">
        <v>58</v>
      </c>
      <c r="N43" s="115" t="s">
        <v>66</v>
      </c>
      <c r="O43" s="29">
        <v>815845.81461302238</v>
      </c>
      <c r="P43" s="99">
        <v>0</v>
      </c>
      <c r="Q43" s="92">
        <v>21285945.140000004</v>
      </c>
    </row>
    <row r="44" spans="1:17" ht="11.25" x14ac:dyDescent="0.2">
      <c r="A44" s="24" t="s">
        <v>5</v>
      </c>
      <c r="B44" s="24" t="s">
        <v>7</v>
      </c>
      <c r="C44" s="24" t="s">
        <v>6</v>
      </c>
      <c r="D44" s="24" t="s">
        <v>58</v>
      </c>
      <c r="E44" s="37" t="s">
        <v>67</v>
      </c>
      <c r="F44" s="29">
        <v>1029988.9340428873</v>
      </c>
      <c r="G44" s="29">
        <v>0</v>
      </c>
      <c r="H44" s="30">
        <v>4466004.9199999981</v>
      </c>
      <c r="J44" s="59" t="s">
        <v>5</v>
      </c>
      <c r="K44" s="59" t="s">
        <v>7</v>
      </c>
      <c r="L44" s="59" t="s">
        <v>6</v>
      </c>
      <c r="M44" s="59" t="s">
        <v>58</v>
      </c>
      <c r="N44" s="115" t="s">
        <v>67</v>
      </c>
      <c r="O44" s="29">
        <v>1029988.9340428873</v>
      </c>
      <c r="P44" s="99">
        <v>0</v>
      </c>
      <c r="Q44" s="92">
        <v>4466004.9199999981</v>
      </c>
    </row>
    <row r="45" spans="1:17" ht="11.25" x14ac:dyDescent="0.2">
      <c r="A45" s="24" t="s">
        <v>5</v>
      </c>
      <c r="B45" s="24" t="s">
        <v>7</v>
      </c>
      <c r="C45" s="24" t="s">
        <v>9</v>
      </c>
      <c r="D45" s="24" t="s">
        <v>68</v>
      </c>
      <c r="E45" s="28" t="s">
        <v>69</v>
      </c>
      <c r="F45" s="29">
        <v>140169.22007809288</v>
      </c>
      <c r="G45" s="29">
        <v>779887.13652711408</v>
      </c>
      <c r="H45" s="30">
        <v>-700846.2</v>
      </c>
      <c r="J45" s="59" t="s">
        <v>5</v>
      </c>
      <c r="K45" s="59" t="s">
        <v>7</v>
      </c>
      <c r="L45" s="59" t="s">
        <v>9</v>
      </c>
      <c r="M45" s="59" t="s">
        <v>68</v>
      </c>
      <c r="N45" s="94" t="s">
        <v>69</v>
      </c>
      <c r="O45" s="29">
        <v>140169.22007809288</v>
      </c>
      <c r="P45" s="99">
        <v>778877.33801363409</v>
      </c>
      <c r="Q45" s="92">
        <v>-700846.2</v>
      </c>
    </row>
    <row r="46" spans="1:17" ht="11.25" x14ac:dyDescent="0.2">
      <c r="A46" s="24" t="s">
        <v>5</v>
      </c>
      <c r="B46" s="24" t="s">
        <v>7</v>
      </c>
      <c r="C46" s="24" t="s">
        <v>9</v>
      </c>
      <c r="D46" s="24" t="s">
        <v>68</v>
      </c>
      <c r="E46" s="28" t="s">
        <v>70</v>
      </c>
      <c r="F46" s="29">
        <v>172790.68837305252</v>
      </c>
      <c r="G46" s="29">
        <v>300116.42105921521</v>
      </c>
      <c r="H46" s="30">
        <v>-863953.2</v>
      </c>
      <c r="J46" s="59" t="s">
        <v>5</v>
      </c>
      <c r="K46" s="59" t="s">
        <v>7</v>
      </c>
      <c r="L46" s="59" t="s">
        <v>9</v>
      </c>
      <c r="M46" s="59" t="s">
        <v>68</v>
      </c>
      <c r="N46" s="94" t="s">
        <v>70</v>
      </c>
      <c r="O46" s="29">
        <v>172790.68837305252</v>
      </c>
      <c r="P46" s="99">
        <v>265693.46018963738</v>
      </c>
      <c r="Q46" s="92">
        <v>-863953.2</v>
      </c>
    </row>
    <row r="47" spans="1:17" ht="11.25" x14ac:dyDescent="0.2">
      <c r="A47" s="24" t="s">
        <v>5</v>
      </c>
      <c r="B47" s="24" t="s">
        <v>7</v>
      </c>
      <c r="C47" s="24" t="s">
        <v>9</v>
      </c>
      <c r="D47" s="24" t="s">
        <v>71</v>
      </c>
      <c r="E47" s="28" t="s">
        <v>72</v>
      </c>
      <c r="F47" s="29">
        <v>319563.16072815203</v>
      </c>
      <c r="G47" s="29">
        <v>331875.66500144772</v>
      </c>
      <c r="H47" s="30">
        <v>-1597815.5999999999</v>
      </c>
      <c r="J47" s="59" t="s">
        <v>5</v>
      </c>
      <c r="K47" s="59" t="s">
        <v>7</v>
      </c>
      <c r="L47" s="59" t="s">
        <v>9</v>
      </c>
      <c r="M47" s="59" t="s">
        <v>71</v>
      </c>
      <c r="N47" s="94" t="s">
        <v>72</v>
      </c>
      <c r="O47" s="29">
        <v>319563.16072815203</v>
      </c>
      <c r="P47" s="99">
        <v>328206.68477635784</v>
      </c>
      <c r="Q47" s="92">
        <v>-1597815.5999999999</v>
      </c>
    </row>
    <row r="48" spans="1:17" ht="11.25" x14ac:dyDescent="0.2">
      <c r="A48" s="24" t="s">
        <v>5</v>
      </c>
      <c r="B48" s="24" t="s">
        <v>7</v>
      </c>
      <c r="C48" s="24" t="s">
        <v>9</v>
      </c>
      <c r="D48" s="24" t="s">
        <v>71</v>
      </c>
      <c r="E48" s="28" t="s">
        <v>73</v>
      </c>
      <c r="F48" s="29">
        <v>413730.32831764896</v>
      </c>
      <c r="G48" s="29">
        <v>0</v>
      </c>
      <c r="H48" s="30">
        <v>-67504.339999999895</v>
      </c>
      <c r="J48" s="59" t="s">
        <v>5</v>
      </c>
      <c r="K48" s="59" t="s">
        <v>7</v>
      </c>
      <c r="L48" s="59" t="s">
        <v>9</v>
      </c>
      <c r="M48" s="59" t="s">
        <v>71</v>
      </c>
      <c r="N48" s="94" t="s">
        <v>73</v>
      </c>
      <c r="O48" s="29">
        <v>413730.32831764896</v>
      </c>
      <c r="P48" s="99">
        <v>0</v>
      </c>
      <c r="Q48" s="92">
        <v>-67504.339999999895</v>
      </c>
    </row>
    <row r="49" spans="1:17" ht="11.25" x14ac:dyDescent="0.2">
      <c r="A49" s="24" t="s">
        <v>5</v>
      </c>
      <c r="B49" s="24" t="s">
        <v>7</v>
      </c>
      <c r="C49" s="24" t="s">
        <v>9</v>
      </c>
      <c r="D49" s="24" t="s">
        <v>71</v>
      </c>
      <c r="E49" s="28" t="s">
        <v>74</v>
      </c>
      <c r="F49" s="29">
        <v>325345.22100867727</v>
      </c>
      <c r="G49" s="29">
        <v>192320.97679434714</v>
      </c>
      <c r="H49" s="30">
        <v>-1626726</v>
      </c>
      <c r="J49" s="59" t="s">
        <v>5</v>
      </c>
      <c r="K49" s="59" t="s">
        <v>7</v>
      </c>
      <c r="L49" s="59" t="s">
        <v>9</v>
      </c>
      <c r="M49" s="59" t="s">
        <v>71</v>
      </c>
      <c r="N49" s="94" t="s">
        <v>74</v>
      </c>
      <c r="O49" s="29">
        <v>325345.22100867727</v>
      </c>
      <c r="P49" s="99">
        <v>163565.819400924</v>
      </c>
      <c r="Q49" s="92">
        <v>-1626726</v>
      </c>
    </row>
    <row r="50" spans="1:17" ht="11.25" x14ac:dyDescent="0.2">
      <c r="A50" s="24" t="s">
        <v>5</v>
      </c>
      <c r="B50" s="24" t="s">
        <v>7</v>
      </c>
      <c r="C50" s="24" t="s">
        <v>9</v>
      </c>
      <c r="D50" s="24" t="s">
        <v>75</v>
      </c>
      <c r="E50" s="28" t="s">
        <v>76</v>
      </c>
      <c r="F50" s="29">
        <v>318266.80726719927</v>
      </c>
      <c r="G50" s="29">
        <v>216313.62133764266</v>
      </c>
      <c r="H50" s="30">
        <v>-1591333.7999999998</v>
      </c>
      <c r="J50" s="59" t="s">
        <v>5</v>
      </c>
      <c r="K50" s="59" t="s">
        <v>7</v>
      </c>
      <c r="L50" s="59" t="s">
        <v>9</v>
      </c>
      <c r="M50" s="59" t="s">
        <v>75</v>
      </c>
      <c r="N50" s="94" t="s">
        <v>76</v>
      </c>
      <c r="O50" s="29">
        <v>318266.80726719927</v>
      </c>
      <c r="P50" s="99">
        <v>212219.30064755504</v>
      </c>
      <c r="Q50" s="92">
        <v>-1591333.7999999998</v>
      </c>
    </row>
    <row r="51" spans="1:17" ht="11.25" x14ac:dyDescent="0.2">
      <c r="A51" s="24" t="s">
        <v>5</v>
      </c>
      <c r="B51" s="24" t="s">
        <v>7</v>
      </c>
      <c r="C51" s="24" t="s">
        <v>9</v>
      </c>
      <c r="D51" s="24" t="s">
        <v>75</v>
      </c>
      <c r="E51" s="28" t="s">
        <v>77</v>
      </c>
      <c r="F51" s="29">
        <v>377046.32972107845</v>
      </c>
      <c r="G51" s="29">
        <v>36251.057542733244</v>
      </c>
      <c r="H51" s="30">
        <v>-1885231.7999999998</v>
      </c>
      <c r="J51" s="59" t="s">
        <v>5</v>
      </c>
      <c r="K51" s="59" t="s">
        <v>7</v>
      </c>
      <c r="L51" s="59" t="s">
        <v>9</v>
      </c>
      <c r="M51" s="59" t="s">
        <v>75</v>
      </c>
      <c r="N51" s="94" t="s">
        <v>77</v>
      </c>
      <c r="O51" s="29">
        <v>377046.32972107845</v>
      </c>
      <c r="P51" s="99">
        <v>138514.56299971178</v>
      </c>
      <c r="Q51" s="92">
        <v>-1885231.7999999998</v>
      </c>
    </row>
    <row r="52" spans="1:17" ht="11.25" x14ac:dyDescent="0.2">
      <c r="A52" s="24" t="s">
        <v>5</v>
      </c>
      <c r="B52" s="24" t="s">
        <v>7</v>
      </c>
      <c r="C52" s="24" t="s">
        <v>9</v>
      </c>
      <c r="D52" s="24" t="s">
        <v>78</v>
      </c>
      <c r="E52" s="28" t="s">
        <v>79</v>
      </c>
      <c r="F52" s="29">
        <v>411074.9833086509</v>
      </c>
      <c r="G52" s="29">
        <v>461742.18951918569</v>
      </c>
      <c r="H52" s="30">
        <v>-10793405.65</v>
      </c>
      <c r="J52" s="59" t="s">
        <v>5</v>
      </c>
      <c r="K52" s="59" t="s">
        <v>7</v>
      </c>
      <c r="L52" s="59" t="s">
        <v>9</v>
      </c>
      <c r="M52" s="59" t="s">
        <v>78</v>
      </c>
      <c r="N52" s="94" t="s">
        <v>79</v>
      </c>
      <c r="O52" s="29">
        <v>411074.9833086509</v>
      </c>
      <c r="P52" s="99">
        <v>464917.09308827721</v>
      </c>
      <c r="Q52" s="92">
        <v>-10793405.65</v>
      </c>
    </row>
    <row r="53" spans="1:17" ht="11.25" x14ac:dyDescent="0.2">
      <c r="A53" s="24" t="s">
        <v>5</v>
      </c>
      <c r="B53" s="24" t="s">
        <v>7</v>
      </c>
      <c r="C53" s="24" t="s">
        <v>9</v>
      </c>
      <c r="D53" s="24" t="s">
        <v>78</v>
      </c>
      <c r="E53" s="28" t="s">
        <v>80</v>
      </c>
      <c r="F53" s="29">
        <v>338153.04948584916</v>
      </c>
      <c r="G53" s="29">
        <v>402934.09658206347</v>
      </c>
      <c r="H53" s="30">
        <v>-5437403.4876443306</v>
      </c>
      <c r="J53" s="59" t="s">
        <v>5</v>
      </c>
      <c r="K53" s="59" t="s">
        <v>7</v>
      </c>
      <c r="L53" s="59" t="s">
        <v>9</v>
      </c>
      <c r="M53" s="59" t="s">
        <v>78</v>
      </c>
      <c r="N53" s="94" t="s">
        <v>80</v>
      </c>
      <c r="O53" s="29">
        <v>338153.04948584916</v>
      </c>
      <c r="P53" s="99">
        <v>368890.92847807723</v>
      </c>
      <c r="Q53" s="92">
        <v>-5437403.4876443306</v>
      </c>
    </row>
    <row r="54" spans="1:17" ht="11.25" x14ac:dyDescent="0.2">
      <c r="A54" s="24" t="s">
        <v>5</v>
      </c>
      <c r="B54" s="24" t="s">
        <v>7</v>
      </c>
      <c r="C54" s="24" t="s">
        <v>9</v>
      </c>
      <c r="D54" s="24" t="s">
        <v>78</v>
      </c>
      <c r="E54" s="28" t="s">
        <v>81</v>
      </c>
      <c r="F54" s="29">
        <v>271212.02018422127</v>
      </c>
      <c r="G54" s="29">
        <v>426555.47565844422</v>
      </c>
      <c r="H54" s="30">
        <v>-7982488.2294700705</v>
      </c>
      <c r="J54" s="59" t="s">
        <v>5</v>
      </c>
      <c r="K54" s="59" t="s">
        <v>7</v>
      </c>
      <c r="L54" s="59" t="s">
        <v>9</v>
      </c>
      <c r="M54" s="59" t="s">
        <v>78</v>
      </c>
      <c r="N54" s="94" t="s">
        <v>81</v>
      </c>
      <c r="O54" s="29">
        <v>271212.02018422127</v>
      </c>
      <c r="P54" s="99">
        <v>390279.92450206843</v>
      </c>
      <c r="Q54" s="92">
        <v>-7982488.2294700705</v>
      </c>
    </row>
    <row r="55" spans="1:17" ht="12.75" x14ac:dyDescent="0.2">
      <c r="A55" s="24" t="s">
        <v>5</v>
      </c>
      <c r="B55" s="24" t="s">
        <v>8</v>
      </c>
      <c r="C55" s="24" t="s">
        <v>6</v>
      </c>
      <c r="D55" s="24" t="s">
        <v>82</v>
      </c>
      <c r="E55" s="28" t="s">
        <v>83</v>
      </c>
      <c r="F55" s="29">
        <v>0</v>
      </c>
      <c r="G55" s="29">
        <v>4923390.9902202161</v>
      </c>
      <c r="H55" s="30">
        <v>85455683.375240296</v>
      </c>
      <c r="J55" s="59" t="s">
        <v>5</v>
      </c>
      <c r="K55" s="59" t="s">
        <v>8</v>
      </c>
      <c r="L55" s="59" t="s">
        <v>6</v>
      </c>
      <c r="M55" s="59" t="s">
        <v>82</v>
      </c>
      <c r="N55" s="94" t="s">
        <v>83</v>
      </c>
      <c r="O55" s="29">
        <v>0</v>
      </c>
      <c r="P55" s="99">
        <v>4727760.9172966853</v>
      </c>
      <c r="Q55" s="92">
        <v>87103658.159471974</v>
      </c>
    </row>
    <row r="56" spans="1:17" ht="12.75" x14ac:dyDescent="0.2">
      <c r="A56" s="24" t="s">
        <v>5</v>
      </c>
      <c r="B56" s="24" t="s">
        <v>7</v>
      </c>
      <c r="C56" s="24" t="s">
        <v>6</v>
      </c>
      <c r="D56" s="24" t="s">
        <v>82</v>
      </c>
      <c r="E56" s="28" t="s">
        <v>84</v>
      </c>
      <c r="F56" s="29">
        <v>31798.891859556614</v>
      </c>
      <c r="G56" s="29">
        <v>56699.383771130277</v>
      </c>
      <c r="H56" s="30">
        <v>-1445885.7230972401</v>
      </c>
      <c r="J56" s="59" t="s">
        <v>5</v>
      </c>
      <c r="K56" s="59" t="s">
        <v>7</v>
      </c>
      <c r="L56" s="59" t="s">
        <v>6</v>
      </c>
      <c r="M56" s="59" t="s">
        <v>82</v>
      </c>
      <c r="N56" s="94" t="s">
        <v>84</v>
      </c>
      <c r="O56" s="29">
        <v>31798.891859556614</v>
      </c>
      <c r="P56" s="99">
        <v>51214.353775822034</v>
      </c>
      <c r="Q56" s="92">
        <v>-1445885.7230972401</v>
      </c>
    </row>
    <row r="57" spans="1:17" ht="12.75" x14ac:dyDescent="0.2">
      <c r="A57" s="24" t="s">
        <v>5</v>
      </c>
      <c r="B57" s="24" t="s">
        <v>7</v>
      </c>
      <c r="C57" s="24" t="s">
        <v>6</v>
      </c>
      <c r="D57" s="24" t="s">
        <v>82</v>
      </c>
      <c r="E57" s="28" t="s">
        <v>85</v>
      </c>
      <c r="F57" s="29">
        <v>1800260.597710073</v>
      </c>
      <c r="G57" s="29">
        <v>553941.86002390436</v>
      </c>
      <c r="H57" s="30">
        <v>-12476865.7020048</v>
      </c>
      <c r="J57" s="59" t="s">
        <v>5</v>
      </c>
      <c r="K57" s="59" t="s">
        <v>7</v>
      </c>
      <c r="L57" s="59" t="s">
        <v>6</v>
      </c>
      <c r="M57" s="59" t="s">
        <v>82</v>
      </c>
      <c r="N57" s="94" t="s">
        <v>85</v>
      </c>
      <c r="O57" s="29">
        <v>1800260.597710073</v>
      </c>
      <c r="P57" s="99">
        <v>552616.25302490371</v>
      </c>
      <c r="Q57" s="92">
        <v>-12476865.7020048</v>
      </c>
    </row>
    <row r="58" spans="1:17" ht="12.75" x14ac:dyDescent="0.2">
      <c r="A58" s="24" t="s">
        <v>5</v>
      </c>
      <c r="B58" s="24" t="s">
        <v>7</v>
      </c>
      <c r="C58" s="24" t="s">
        <v>6</v>
      </c>
      <c r="D58" s="24" t="s">
        <v>82</v>
      </c>
      <c r="E58" s="28" t="s">
        <v>86</v>
      </c>
      <c r="F58" s="29">
        <v>485496.7159651519</v>
      </c>
      <c r="G58" s="29">
        <v>997692.45228429721</v>
      </c>
      <c r="H58" s="30">
        <v>-21518467.120000001</v>
      </c>
      <c r="J58" s="59" t="s">
        <v>5</v>
      </c>
      <c r="K58" s="59" t="s">
        <v>7</v>
      </c>
      <c r="L58" s="59" t="s">
        <v>6</v>
      </c>
      <c r="M58" s="59" t="s">
        <v>82</v>
      </c>
      <c r="N58" s="94" t="s">
        <v>86</v>
      </c>
      <c r="O58" s="29">
        <v>485496.7159651519</v>
      </c>
      <c r="P58" s="99">
        <v>927938.09550667671</v>
      </c>
      <c r="Q58" s="92">
        <v>-21518467.120000001</v>
      </c>
    </row>
    <row r="59" spans="1:17" ht="12.75" x14ac:dyDescent="0.2">
      <c r="A59" s="24" t="s">
        <v>5</v>
      </c>
      <c r="B59" s="24" t="s">
        <v>7</v>
      </c>
      <c r="C59" s="24" t="s">
        <v>6</v>
      </c>
      <c r="D59" s="24" t="s">
        <v>87</v>
      </c>
      <c r="E59" s="28" t="s">
        <v>88</v>
      </c>
      <c r="F59" s="29">
        <v>723308.44181230338</v>
      </c>
      <c r="G59" s="29">
        <v>-1.862645149230957E-9</v>
      </c>
      <c r="H59" s="30">
        <v>1572176.8</v>
      </c>
      <c r="J59" s="59" t="s">
        <v>5</v>
      </c>
      <c r="K59" s="59" t="s">
        <v>7</v>
      </c>
      <c r="L59" s="59" t="s">
        <v>6</v>
      </c>
      <c r="M59" s="59" t="s">
        <v>87</v>
      </c>
      <c r="N59" s="94" t="s">
        <v>88</v>
      </c>
      <c r="O59" s="29">
        <v>723308.44181230338</v>
      </c>
      <c r="P59" s="99">
        <v>-1.862645149230957E-9</v>
      </c>
      <c r="Q59" s="92">
        <v>1572176.8</v>
      </c>
    </row>
    <row r="60" spans="1:17" ht="12.75" x14ac:dyDescent="0.2">
      <c r="A60" s="24" t="s">
        <v>5</v>
      </c>
      <c r="B60" s="24" t="s">
        <v>7</v>
      </c>
      <c r="C60" s="24" t="s">
        <v>6</v>
      </c>
      <c r="D60" s="24" t="s">
        <v>87</v>
      </c>
      <c r="E60" s="28" t="s">
        <v>89</v>
      </c>
      <c r="F60" s="29">
        <v>34407.773537942849</v>
      </c>
      <c r="G60" s="29">
        <v>0</v>
      </c>
      <c r="H60" s="30">
        <v>-1568018.07354102</v>
      </c>
      <c r="J60" s="59" t="s">
        <v>5</v>
      </c>
      <c r="K60" s="59" t="s">
        <v>7</v>
      </c>
      <c r="L60" s="59" t="s">
        <v>6</v>
      </c>
      <c r="M60" s="59" t="s">
        <v>87</v>
      </c>
      <c r="N60" s="94" t="s">
        <v>89</v>
      </c>
      <c r="O60" s="29">
        <v>34407.773537942849</v>
      </c>
      <c r="P60" s="99">
        <v>0</v>
      </c>
      <c r="Q60" s="92">
        <v>-1568018.07354102</v>
      </c>
    </row>
    <row r="61" spans="1:17" ht="12.75" x14ac:dyDescent="0.2">
      <c r="A61" s="24" t="s">
        <v>5</v>
      </c>
      <c r="B61" s="24" t="s">
        <v>7</v>
      </c>
      <c r="C61" s="24" t="s">
        <v>6</v>
      </c>
      <c r="D61" s="24" t="s">
        <v>87</v>
      </c>
      <c r="E61" s="28" t="s">
        <v>90</v>
      </c>
      <c r="F61" s="29">
        <v>99614.283519040589</v>
      </c>
      <c r="G61" s="29">
        <v>0</v>
      </c>
      <c r="H61" s="30">
        <v>-4825190.18576336</v>
      </c>
      <c r="J61" s="59" t="s">
        <v>5</v>
      </c>
      <c r="K61" s="59" t="s">
        <v>7</v>
      </c>
      <c r="L61" s="59" t="s">
        <v>6</v>
      </c>
      <c r="M61" s="59" t="s">
        <v>87</v>
      </c>
      <c r="N61" s="94" t="s">
        <v>90</v>
      </c>
      <c r="O61" s="29">
        <v>99614.283519040589</v>
      </c>
      <c r="P61" s="99">
        <v>0</v>
      </c>
      <c r="Q61" s="92">
        <v>-4825190.18576336</v>
      </c>
    </row>
    <row r="62" spans="1:17" ht="12.75" x14ac:dyDescent="0.2">
      <c r="A62" s="24" t="s">
        <v>5</v>
      </c>
      <c r="B62" s="24" t="s">
        <v>7</v>
      </c>
      <c r="C62" s="24" t="s">
        <v>6</v>
      </c>
      <c r="D62" s="24" t="s">
        <v>87</v>
      </c>
      <c r="E62" s="28" t="s">
        <v>91</v>
      </c>
      <c r="F62" s="29">
        <v>101606.56918942153</v>
      </c>
      <c r="G62" s="29">
        <v>0</v>
      </c>
      <c r="H62" s="30">
        <v>-4774571.7227626704</v>
      </c>
      <c r="J62" s="59" t="s">
        <v>5</v>
      </c>
      <c r="K62" s="59" t="s">
        <v>7</v>
      </c>
      <c r="L62" s="59" t="s">
        <v>6</v>
      </c>
      <c r="M62" s="59" t="s">
        <v>87</v>
      </c>
      <c r="N62" s="94" t="s">
        <v>91</v>
      </c>
      <c r="O62" s="29">
        <v>101606.56918942153</v>
      </c>
      <c r="P62" s="99">
        <v>0</v>
      </c>
      <c r="Q62" s="92">
        <v>-4774571.7227626704</v>
      </c>
    </row>
    <row r="63" spans="1:17" ht="11.25" x14ac:dyDescent="0.2">
      <c r="A63" s="24" t="s">
        <v>5</v>
      </c>
      <c r="B63" s="24" t="s">
        <v>7</v>
      </c>
      <c r="C63" s="24" t="s">
        <v>9</v>
      </c>
      <c r="D63" s="24" t="s">
        <v>92</v>
      </c>
      <c r="E63" s="24" t="s">
        <v>93</v>
      </c>
      <c r="F63" s="29">
        <v>0</v>
      </c>
      <c r="G63" s="29">
        <v>373867.02755999286</v>
      </c>
      <c r="H63" s="30">
        <v>0</v>
      </c>
      <c r="J63" s="59" t="s">
        <v>5</v>
      </c>
      <c r="K63" s="59" t="s">
        <v>7</v>
      </c>
      <c r="L63" s="59" t="s">
        <v>9</v>
      </c>
      <c r="M63" s="59" t="s">
        <v>92</v>
      </c>
      <c r="N63" s="59" t="s">
        <v>93</v>
      </c>
      <c r="O63" s="29">
        <v>0</v>
      </c>
      <c r="P63" s="99">
        <v>364328.4966270859</v>
      </c>
      <c r="Q63" s="93"/>
    </row>
    <row r="64" spans="1:17" ht="11.25" x14ac:dyDescent="0.2">
      <c r="A64" s="24" t="s">
        <v>5</v>
      </c>
      <c r="B64" s="24" t="s">
        <v>7</v>
      </c>
      <c r="C64" s="24" t="s">
        <v>9</v>
      </c>
      <c r="D64" s="24" t="s">
        <v>92</v>
      </c>
      <c r="E64" s="28" t="s">
        <v>94</v>
      </c>
      <c r="F64" s="29">
        <v>380368.92724113504</v>
      </c>
      <c r="G64" s="29">
        <v>421401.72909512115</v>
      </c>
      <c r="H64" s="30">
        <v>-1901844.6</v>
      </c>
      <c r="J64" s="59" t="s">
        <v>5</v>
      </c>
      <c r="K64" s="59" t="s">
        <v>7</v>
      </c>
      <c r="L64" s="59" t="s">
        <v>9</v>
      </c>
      <c r="M64" s="59" t="s">
        <v>92</v>
      </c>
      <c r="N64" s="94" t="s">
        <v>94</v>
      </c>
      <c r="O64" s="29">
        <v>380368.92724113504</v>
      </c>
      <c r="P64" s="99">
        <v>400861.40331980458</v>
      </c>
      <c r="Q64" s="92">
        <v>-1901844.6</v>
      </c>
    </row>
    <row r="65" spans="1:17" ht="11.25" x14ac:dyDescent="0.2">
      <c r="A65" s="24" t="s">
        <v>5</v>
      </c>
      <c r="B65" s="24" t="s">
        <v>7</v>
      </c>
      <c r="C65" s="24" t="s">
        <v>9</v>
      </c>
      <c r="D65" s="24" t="s">
        <v>92</v>
      </c>
      <c r="E65" s="24" t="s">
        <v>95</v>
      </c>
      <c r="F65" s="29">
        <v>0</v>
      </c>
      <c r="G65" s="29">
        <v>407641.5856972551</v>
      </c>
      <c r="H65" s="30">
        <v>0</v>
      </c>
      <c r="J65" s="59" t="s">
        <v>5</v>
      </c>
      <c r="K65" s="59" t="s">
        <v>7</v>
      </c>
      <c r="L65" s="59" t="s">
        <v>9</v>
      </c>
      <c r="M65" s="59" t="s">
        <v>92</v>
      </c>
      <c r="N65" s="59" t="s">
        <v>95</v>
      </c>
      <c r="O65" s="29">
        <v>0</v>
      </c>
      <c r="P65" s="99">
        <v>404909.98436304805</v>
      </c>
      <c r="Q65" s="93"/>
    </row>
    <row r="66" spans="1:17" ht="11.25" x14ac:dyDescent="0.2">
      <c r="A66" s="24" t="s">
        <v>5</v>
      </c>
      <c r="B66" s="24" t="s">
        <v>7</v>
      </c>
      <c r="C66" s="24" t="s">
        <v>9</v>
      </c>
      <c r="D66" s="24" t="s">
        <v>92</v>
      </c>
      <c r="E66" s="24" t="s">
        <v>96</v>
      </c>
      <c r="F66" s="29">
        <v>0</v>
      </c>
      <c r="G66" s="29">
        <v>399679.75637996208</v>
      </c>
      <c r="H66" s="30">
        <v>0</v>
      </c>
      <c r="J66" s="59" t="s">
        <v>5</v>
      </c>
      <c r="K66" s="59" t="s">
        <v>7</v>
      </c>
      <c r="L66" s="59" t="s">
        <v>9</v>
      </c>
      <c r="M66" s="59" t="s">
        <v>92</v>
      </c>
      <c r="N66" s="59" t="s">
        <v>96</v>
      </c>
      <c r="O66" s="29">
        <v>0</v>
      </c>
      <c r="P66" s="99">
        <v>374291.56265028048</v>
      </c>
      <c r="Q66" s="93"/>
    </row>
    <row r="67" spans="1:17" ht="11.25" x14ac:dyDescent="0.2">
      <c r="A67" s="24" t="s">
        <v>5</v>
      </c>
      <c r="B67" s="24" t="s">
        <v>7</v>
      </c>
      <c r="C67" s="24" t="s">
        <v>9</v>
      </c>
      <c r="D67" s="24" t="s">
        <v>92</v>
      </c>
      <c r="E67" s="24" t="s">
        <v>97</v>
      </c>
      <c r="F67" s="29">
        <v>0</v>
      </c>
      <c r="G67" s="29">
        <v>366364.79403042741</v>
      </c>
      <c r="H67" s="30">
        <v>0</v>
      </c>
      <c r="J67" s="59" t="s">
        <v>5</v>
      </c>
      <c r="K67" s="59" t="s">
        <v>7</v>
      </c>
      <c r="L67" s="59" t="s">
        <v>9</v>
      </c>
      <c r="M67" s="59" t="s">
        <v>92</v>
      </c>
      <c r="N67" s="59" t="s">
        <v>97</v>
      </c>
      <c r="O67" s="29">
        <v>0</v>
      </c>
      <c r="P67" s="99">
        <v>363423.56637762499</v>
      </c>
      <c r="Q67" s="93"/>
    </row>
    <row r="68" spans="1:17" ht="11.25" x14ac:dyDescent="0.2">
      <c r="A68" s="24" t="s">
        <v>5</v>
      </c>
      <c r="B68" s="24" t="s">
        <v>7</v>
      </c>
      <c r="C68" s="24" t="s">
        <v>9</v>
      </c>
      <c r="D68" s="24" t="s">
        <v>92</v>
      </c>
      <c r="E68" s="24" t="s">
        <v>98</v>
      </c>
      <c r="F68" s="29">
        <v>0</v>
      </c>
      <c r="G68" s="29">
        <v>289782.97922278021</v>
      </c>
      <c r="H68" s="30">
        <v>0</v>
      </c>
      <c r="J68" s="59" t="s">
        <v>5</v>
      </c>
      <c r="K68" s="59" t="s">
        <v>7</v>
      </c>
      <c r="L68" s="59" t="s">
        <v>9</v>
      </c>
      <c r="M68" s="59" t="s">
        <v>92</v>
      </c>
      <c r="N68" s="59" t="s">
        <v>98</v>
      </c>
      <c r="O68" s="29">
        <v>0</v>
      </c>
      <c r="P68" s="99">
        <v>286572.17397911701</v>
      </c>
      <c r="Q68" s="93"/>
    </row>
    <row r="69" spans="1:17" ht="11.25" x14ac:dyDescent="0.2">
      <c r="A69" s="24" t="s">
        <v>5</v>
      </c>
      <c r="B69" s="24" t="s">
        <v>7</v>
      </c>
      <c r="C69" s="24" t="s">
        <v>9</v>
      </c>
      <c r="D69" s="24" t="s">
        <v>92</v>
      </c>
      <c r="E69" s="28" t="s">
        <v>99</v>
      </c>
      <c r="F69" s="29">
        <v>380368.92724113504</v>
      </c>
      <c r="G69" s="29">
        <v>401726.0368191108</v>
      </c>
      <c r="H69" s="30">
        <v>-1901844.6</v>
      </c>
      <c r="J69" s="59" t="s">
        <v>5</v>
      </c>
      <c r="K69" s="59" t="s">
        <v>7</v>
      </c>
      <c r="L69" s="59" t="s">
        <v>9</v>
      </c>
      <c r="M69" s="59" t="s">
        <v>92</v>
      </c>
      <c r="N69" s="94" t="s">
        <v>99</v>
      </c>
      <c r="O69" s="29">
        <v>380368.92724113504</v>
      </c>
      <c r="P69" s="99">
        <v>391001.74811702693</v>
      </c>
      <c r="Q69" s="92">
        <v>-1901844.6</v>
      </c>
    </row>
    <row r="70" spans="1:17" ht="11.25" x14ac:dyDescent="0.2">
      <c r="A70" s="24" t="s">
        <v>5</v>
      </c>
      <c r="B70" s="24" t="s">
        <v>7</v>
      </c>
      <c r="C70" s="24" t="s">
        <v>9</v>
      </c>
      <c r="D70" s="24" t="s">
        <v>92</v>
      </c>
      <c r="E70" s="24" t="s">
        <v>100</v>
      </c>
      <c r="F70" s="29">
        <v>0</v>
      </c>
      <c r="G70" s="29">
        <v>378600.85064873158</v>
      </c>
      <c r="H70" s="30">
        <v>0</v>
      </c>
      <c r="J70" s="59" t="s">
        <v>5</v>
      </c>
      <c r="K70" s="59" t="s">
        <v>7</v>
      </c>
      <c r="L70" s="59" t="s">
        <v>9</v>
      </c>
      <c r="M70" s="59" t="s">
        <v>92</v>
      </c>
      <c r="N70" s="59" t="s">
        <v>100</v>
      </c>
      <c r="O70" s="29">
        <v>0</v>
      </c>
      <c r="P70" s="99">
        <v>374113.46102672623</v>
      </c>
      <c r="Q70" s="93"/>
    </row>
    <row r="71" spans="1:17" ht="11.25" x14ac:dyDescent="0.2">
      <c r="A71" s="24" t="s">
        <v>5</v>
      </c>
      <c r="B71" s="24" t="s">
        <v>8</v>
      </c>
      <c r="C71" s="24" t="s">
        <v>9</v>
      </c>
      <c r="D71" s="24" t="s">
        <v>92</v>
      </c>
      <c r="E71" s="38" t="s">
        <v>101</v>
      </c>
      <c r="F71" s="29">
        <v>146240.88442803311</v>
      </c>
      <c r="G71" s="29">
        <v>79519.442141040767</v>
      </c>
      <c r="H71" s="30">
        <v>-24250.648015392399</v>
      </c>
      <c r="J71" s="59" t="s">
        <v>5</v>
      </c>
      <c r="K71" s="59" t="s">
        <v>8</v>
      </c>
      <c r="L71" s="59" t="s">
        <v>9</v>
      </c>
      <c r="M71" s="59" t="s">
        <v>92</v>
      </c>
      <c r="N71" s="96" t="s">
        <v>101</v>
      </c>
      <c r="O71" s="29">
        <v>146240.88442803311</v>
      </c>
      <c r="P71" s="99">
        <v>77099.164441915578</v>
      </c>
      <c r="Q71" s="92">
        <v>-56360.0874052906</v>
      </c>
    </row>
    <row r="72" spans="1:17" ht="11.25" x14ac:dyDescent="0.2">
      <c r="A72" s="24" t="s">
        <v>5</v>
      </c>
      <c r="B72" s="24" t="s">
        <v>7</v>
      </c>
      <c r="C72" s="24" t="s">
        <v>9</v>
      </c>
      <c r="D72" s="24" t="s">
        <v>92</v>
      </c>
      <c r="E72" s="24" t="s">
        <v>102</v>
      </c>
      <c r="F72" s="29">
        <v>0</v>
      </c>
      <c r="G72" s="29">
        <v>262297.3951000853</v>
      </c>
      <c r="H72" s="30">
        <v>0</v>
      </c>
      <c r="J72" s="59" t="s">
        <v>5</v>
      </c>
      <c r="K72" s="59" t="s">
        <v>7</v>
      </c>
      <c r="L72" s="59" t="s">
        <v>9</v>
      </c>
      <c r="M72" s="59" t="s">
        <v>92</v>
      </c>
      <c r="N72" s="59" t="s">
        <v>102</v>
      </c>
      <c r="O72" s="29">
        <v>0</v>
      </c>
      <c r="P72" s="99">
        <v>310996.88111453812</v>
      </c>
      <c r="Q72" s="93"/>
    </row>
    <row r="73" spans="1:17" ht="12.75" x14ac:dyDescent="0.2">
      <c r="A73" s="24" t="s">
        <v>5</v>
      </c>
      <c r="B73" s="24" t="s">
        <v>7</v>
      </c>
      <c r="C73" s="24" t="s">
        <v>9</v>
      </c>
      <c r="D73" s="24" t="s">
        <v>92</v>
      </c>
      <c r="E73" s="24" t="s">
        <v>103</v>
      </c>
      <c r="F73" s="29">
        <v>0</v>
      </c>
      <c r="G73" s="29">
        <v>367570.18735951622</v>
      </c>
      <c r="H73" s="30">
        <v>0</v>
      </c>
      <c r="J73" s="59" t="s">
        <v>5</v>
      </c>
      <c r="K73" s="59" t="s">
        <v>7</v>
      </c>
      <c r="L73" s="59" t="s">
        <v>9</v>
      </c>
      <c r="M73" s="59" t="s">
        <v>92</v>
      </c>
      <c r="N73" s="59" t="s">
        <v>103</v>
      </c>
      <c r="O73" s="29">
        <v>0</v>
      </c>
      <c r="P73" s="99">
        <v>392720.45981832506</v>
      </c>
      <c r="Q73" s="93"/>
    </row>
    <row r="74" spans="1:17" ht="11.25" x14ac:dyDescent="0.2">
      <c r="A74" s="24" t="s">
        <v>5</v>
      </c>
      <c r="B74" s="24" t="s">
        <v>7</v>
      </c>
      <c r="C74" s="24" t="s">
        <v>9</v>
      </c>
      <c r="D74" s="24" t="s">
        <v>92</v>
      </c>
      <c r="E74" s="24" t="s">
        <v>104</v>
      </c>
      <c r="F74" s="29">
        <v>0</v>
      </c>
      <c r="G74" s="29">
        <v>394265.34831810818</v>
      </c>
      <c r="H74" s="30">
        <v>0</v>
      </c>
      <c r="J74" s="59" t="s">
        <v>5</v>
      </c>
      <c r="K74" s="59" t="s">
        <v>7</v>
      </c>
      <c r="L74" s="59" t="s">
        <v>9</v>
      </c>
      <c r="M74" s="59" t="s">
        <v>92</v>
      </c>
      <c r="N74" s="59" t="s">
        <v>104</v>
      </c>
      <c r="O74" s="29">
        <v>0</v>
      </c>
      <c r="P74" s="99">
        <v>373334.14086742781</v>
      </c>
      <c r="Q74" s="93"/>
    </row>
    <row r="75" spans="1:17" ht="11.25" x14ac:dyDescent="0.2">
      <c r="A75" s="24" t="s">
        <v>5</v>
      </c>
      <c r="B75" s="24" t="s">
        <v>7</v>
      </c>
      <c r="C75" s="24" t="s">
        <v>9</v>
      </c>
      <c r="D75" s="24" t="s">
        <v>92</v>
      </c>
      <c r="E75" s="24" t="s">
        <v>105</v>
      </c>
      <c r="F75" s="29">
        <v>0</v>
      </c>
      <c r="G75" s="29">
        <v>277076.84184850386</v>
      </c>
      <c r="H75" s="30">
        <v>0</v>
      </c>
      <c r="J75" s="59" t="s">
        <v>5</v>
      </c>
      <c r="K75" s="59" t="s">
        <v>7</v>
      </c>
      <c r="L75" s="59" t="s">
        <v>9</v>
      </c>
      <c r="M75" s="59" t="s">
        <v>92</v>
      </c>
      <c r="N75" s="59" t="s">
        <v>105</v>
      </c>
      <c r="O75" s="29">
        <v>0</v>
      </c>
      <c r="P75" s="99">
        <v>298295.40302466007</v>
      </c>
      <c r="Q75" s="93"/>
    </row>
    <row r="76" spans="1:17" ht="11.25" x14ac:dyDescent="0.2">
      <c r="A76" s="24" t="s">
        <v>5</v>
      </c>
      <c r="B76" s="24" t="s">
        <v>7</v>
      </c>
      <c r="C76" s="24" t="s">
        <v>9</v>
      </c>
      <c r="D76" s="24" t="s">
        <v>92</v>
      </c>
      <c r="E76" s="24" t="s">
        <v>106</v>
      </c>
      <c r="F76" s="29">
        <v>0</v>
      </c>
      <c r="G76" s="29">
        <v>425154.4232742067</v>
      </c>
      <c r="H76" s="30">
        <v>0</v>
      </c>
      <c r="J76" s="59" t="s">
        <v>5</v>
      </c>
      <c r="K76" s="59" t="s">
        <v>7</v>
      </c>
      <c r="L76" s="59" t="s">
        <v>9</v>
      </c>
      <c r="M76" s="59" t="s">
        <v>92</v>
      </c>
      <c r="N76" s="59" t="s">
        <v>106</v>
      </c>
      <c r="O76" s="29">
        <v>0</v>
      </c>
      <c r="P76" s="99">
        <v>422446.55868764204</v>
      </c>
      <c r="Q76" s="93"/>
    </row>
    <row r="77" spans="1:17" ht="11.25" x14ac:dyDescent="0.2">
      <c r="A77" s="24" t="s">
        <v>5</v>
      </c>
      <c r="B77" s="24" t="s">
        <v>7</v>
      </c>
      <c r="C77" s="24" t="s">
        <v>9</v>
      </c>
      <c r="D77" s="24" t="s">
        <v>92</v>
      </c>
      <c r="E77" s="24" t="s">
        <v>107</v>
      </c>
      <c r="F77" s="29">
        <v>0</v>
      </c>
      <c r="G77" s="29">
        <v>448687.15677146363</v>
      </c>
      <c r="H77" s="30">
        <v>0</v>
      </c>
      <c r="J77" s="59" t="s">
        <v>5</v>
      </c>
      <c r="K77" s="59" t="s">
        <v>7</v>
      </c>
      <c r="L77" s="59" t="s">
        <v>9</v>
      </c>
      <c r="M77" s="59" t="s">
        <v>92</v>
      </c>
      <c r="N77" s="59" t="s">
        <v>107</v>
      </c>
      <c r="O77" s="29">
        <v>0</v>
      </c>
      <c r="P77" s="99">
        <v>438024.42780013569</v>
      </c>
      <c r="Q77" s="93"/>
    </row>
    <row r="78" spans="1:17" ht="11.25" x14ac:dyDescent="0.2">
      <c r="A78" s="24" t="s">
        <v>5</v>
      </c>
      <c r="B78" s="24" t="s">
        <v>7</v>
      </c>
      <c r="C78" s="24" t="s">
        <v>9</v>
      </c>
      <c r="D78" s="24" t="s">
        <v>92</v>
      </c>
      <c r="E78" s="24" t="s">
        <v>108</v>
      </c>
      <c r="F78" s="29">
        <v>0</v>
      </c>
      <c r="G78" s="29">
        <v>296687.98839819827</v>
      </c>
      <c r="H78" s="30">
        <v>0</v>
      </c>
      <c r="J78" s="59" t="s">
        <v>5</v>
      </c>
      <c r="K78" s="59" t="s">
        <v>7</v>
      </c>
      <c r="L78" s="59" t="s">
        <v>9</v>
      </c>
      <c r="M78" s="59" t="s">
        <v>92</v>
      </c>
      <c r="N78" s="59" t="s">
        <v>108</v>
      </c>
      <c r="O78" s="29">
        <v>0</v>
      </c>
      <c r="P78" s="99">
        <v>322549.68340164481</v>
      </c>
      <c r="Q78" s="93"/>
    </row>
    <row r="79" spans="1:17" ht="12.75" x14ac:dyDescent="0.2">
      <c r="A79" s="24" t="s">
        <v>5</v>
      </c>
      <c r="B79" s="24" t="s">
        <v>7</v>
      </c>
      <c r="C79" s="24" t="s">
        <v>9</v>
      </c>
      <c r="D79" s="24" t="s">
        <v>92</v>
      </c>
      <c r="E79" s="24" t="s">
        <v>109</v>
      </c>
      <c r="F79" s="29">
        <v>0</v>
      </c>
      <c r="G79" s="29">
        <v>367570.18735951622</v>
      </c>
      <c r="H79" s="30">
        <v>0</v>
      </c>
      <c r="J79" s="59" t="s">
        <v>5</v>
      </c>
      <c r="K79" s="59" t="s">
        <v>7</v>
      </c>
      <c r="L79" s="59" t="s">
        <v>9</v>
      </c>
      <c r="M79" s="59" t="s">
        <v>92</v>
      </c>
      <c r="N79" s="59" t="s">
        <v>109</v>
      </c>
      <c r="O79" s="29">
        <v>0</v>
      </c>
      <c r="P79" s="99">
        <v>392720.45981832506</v>
      </c>
      <c r="Q79" s="93"/>
    </row>
    <row r="80" spans="1:17" ht="11.25" x14ac:dyDescent="0.2">
      <c r="A80" s="24" t="s">
        <v>5</v>
      </c>
      <c r="B80" s="24" t="s">
        <v>7</v>
      </c>
      <c r="C80" s="24" t="s">
        <v>9</v>
      </c>
      <c r="D80" s="24" t="s">
        <v>92</v>
      </c>
      <c r="E80" s="24" t="s">
        <v>110</v>
      </c>
      <c r="F80" s="29">
        <v>0</v>
      </c>
      <c r="G80" s="29">
        <v>395636.04101573757</v>
      </c>
      <c r="H80" s="30">
        <v>0</v>
      </c>
      <c r="J80" s="59" t="s">
        <v>5</v>
      </c>
      <c r="K80" s="59" t="s">
        <v>7</v>
      </c>
      <c r="L80" s="59" t="s">
        <v>9</v>
      </c>
      <c r="M80" s="59" t="s">
        <v>92</v>
      </c>
      <c r="N80" s="59" t="s">
        <v>110</v>
      </c>
      <c r="O80" s="29">
        <v>0</v>
      </c>
      <c r="P80" s="99">
        <v>383413.19881689193</v>
      </c>
      <c r="Q80" s="93"/>
    </row>
    <row r="81" spans="1:17" ht="12.75" x14ac:dyDescent="0.2">
      <c r="A81" s="24" t="s">
        <v>5</v>
      </c>
      <c r="B81" s="24" t="s">
        <v>7</v>
      </c>
      <c r="C81" s="24" t="s">
        <v>9</v>
      </c>
      <c r="D81" s="24" t="s">
        <v>92</v>
      </c>
      <c r="E81" s="24" t="s">
        <v>111</v>
      </c>
      <c r="F81" s="29">
        <v>0</v>
      </c>
      <c r="G81" s="29">
        <v>367570.18735951622</v>
      </c>
      <c r="H81" s="30">
        <v>0</v>
      </c>
      <c r="J81" s="59" t="s">
        <v>5</v>
      </c>
      <c r="K81" s="59" t="s">
        <v>7</v>
      </c>
      <c r="L81" s="59" t="s">
        <v>9</v>
      </c>
      <c r="M81" s="59" t="s">
        <v>92</v>
      </c>
      <c r="N81" s="59" t="s">
        <v>111</v>
      </c>
      <c r="O81" s="29">
        <v>0</v>
      </c>
      <c r="P81" s="99">
        <v>392720.45981832506</v>
      </c>
      <c r="Q81" s="93"/>
    </row>
    <row r="82" spans="1:17" ht="11.25" x14ac:dyDescent="0.2">
      <c r="A82" s="24" t="s">
        <v>5</v>
      </c>
      <c r="B82" s="24" t="s">
        <v>7</v>
      </c>
      <c r="C82" s="24" t="s">
        <v>9</v>
      </c>
      <c r="D82" s="24" t="s">
        <v>92</v>
      </c>
      <c r="E82" s="28" t="s">
        <v>112</v>
      </c>
      <c r="F82" s="29">
        <v>380368.92724113504</v>
      </c>
      <c r="G82" s="29">
        <v>424585.13946501969</v>
      </c>
      <c r="H82" s="30">
        <v>-1901844.6</v>
      </c>
      <c r="J82" s="59" t="s">
        <v>5</v>
      </c>
      <c r="K82" s="59" t="s">
        <v>7</v>
      </c>
      <c r="L82" s="59" t="s">
        <v>9</v>
      </c>
      <c r="M82" s="59" t="s">
        <v>92</v>
      </c>
      <c r="N82" s="94" t="s">
        <v>112</v>
      </c>
      <c r="O82" s="29">
        <v>380368.92724113504</v>
      </c>
      <c r="P82" s="99">
        <v>416724.61608849885</v>
      </c>
      <c r="Q82" s="92">
        <v>-1901844.6</v>
      </c>
    </row>
    <row r="83" spans="1:17" ht="11.25" x14ac:dyDescent="0.2">
      <c r="A83" s="24" t="s">
        <v>5</v>
      </c>
      <c r="B83" s="24" t="s">
        <v>7</v>
      </c>
      <c r="C83" s="24" t="s">
        <v>9</v>
      </c>
      <c r="D83" s="24" t="s">
        <v>92</v>
      </c>
      <c r="E83" s="24" t="s">
        <v>113</v>
      </c>
      <c r="F83" s="29">
        <v>0</v>
      </c>
      <c r="G83" s="29">
        <v>313580.12981426576</v>
      </c>
      <c r="H83" s="30">
        <v>0</v>
      </c>
      <c r="J83" s="59" t="s">
        <v>5</v>
      </c>
      <c r="K83" s="59" t="s">
        <v>7</v>
      </c>
      <c r="L83" s="59" t="s">
        <v>9</v>
      </c>
      <c r="M83" s="59" t="s">
        <v>92</v>
      </c>
      <c r="N83" s="59" t="s">
        <v>113</v>
      </c>
      <c r="O83" s="29">
        <v>0</v>
      </c>
      <c r="P83" s="99">
        <v>303655.61362239346</v>
      </c>
      <c r="Q83" s="93"/>
    </row>
    <row r="84" spans="1:17" ht="12.75" x14ac:dyDescent="0.2">
      <c r="A84" s="24" t="s">
        <v>5</v>
      </c>
      <c r="B84" s="24" t="s">
        <v>7</v>
      </c>
      <c r="C84" s="24" t="s">
        <v>9</v>
      </c>
      <c r="D84" s="24" t="s">
        <v>92</v>
      </c>
      <c r="E84" s="24" t="s">
        <v>114</v>
      </c>
      <c r="F84" s="29">
        <v>0</v>
      </c>
      <c r="G84" s="29">
        <v>367570.18735951622</v>
      </c>
      <c r="H84" s="30">
        <v>0</v>
      </c>
      <c r="J84" s="59" t="s">
        <v>5</v>
      </c>
      <c r="K84" s="59" t="s">
        <v>7</v>
      </c>
      <c r="L84" s="59" t="s">
        <v>9</v>
      </c>
      <c r="M84" s="59" t="s">
        <v>92</v>
      </c>
      <c r="N84" s="59" t="s">
        <v>114</v>
      </c>
      <c r="O84" s="29">
        <v>0</v>
      </c>
      <c r="P84" s="99">
        <v>392720.45981832506</v>
      </c>
      <c r="Q84" s="93"/>
    </row>
    <row r="85" spans="1:17" ht="11.25" x14ac:dyDescent="0.2">
      <c r="A85" s="24" t="s">
        <v>5</v>
      </c>
      <c r="B85" s="24" t="s">
        <v>7</v>
      </c>
      <c r="C85" s="24" t="s">
        <v>9</v>
      </c>
      <c r="D85" s="24" t="s">
        <v>92</v>
      </c>
      <c r="E85" s="24" t="s">
        <v>115</v>
      </c>
      <c r="F85" s="29">
        <v>0</v>
      </c>
      <c r="G85" s="29">
        <v>342272.89513269288</v>
      </c>
      <c r="H85" s="30">
        <v>0</v>
      </c>
      <c r="J85" s="59" t="s">
        <v>5</v>
      </c>
      <c r="K85" s="59" t="s">
        <v>7</v>
      </c>
      <c r="L85" s="59" t="s">
        <v>9</v>
      </c>
      <c r="M85" s="59" t="s">
        <v>92</v>
      </c>
      <c r="N85" s="59" t="s">
        <v>115</v>
      </c>
      <c r="O85" s="29">
        <v>0</v>
      </c>
      <c r="P85" s="99">
        <v>335534.90502603637</v>
      </c>
      <c r="Q85" s="93"/>
    </row>
    <row r="86" spans="1:17" ht="11.25" x14ac:dyDescent="0.2">
      <c r="A86" s="24" t="s">
        <v>5</v>
      </c>
      <c r="B86" s="24" t="s">
        <v>7</v>
      </c>
      <c r="C86" s="24" t="s">
        <v>9</v>
      </c>
      <c r="D86" s="24" t="s">
        <v>92</v>
      </c>
      <c r="E86" s="24" t="s">
        <v>116</v>
      </c>
      <c r="F86" s="29">
        <v>0</v>
      </c>
      <c r="G86" s="29">
        <v>404785.22844195494</v>
      </c>
      <c r="H86" s="30">
        <v>0</v>
      </c>
      <c r="J86" s="59" t="s">
        <v>5</v>
      </c>
      <c r="K86" s="59" t="s">
        <v>7</v>
      </c>
      <c r="L86" s="59" t="s">
        <v>9</v>
      </c>
      <c r="M86" s="59" t="s">
        <v>92</v>
      </c>
      <c r="N86" s="59" t="s">
        <v>116</v>
      </c>
      <c r="O86" s="29">
        <v>0</v>
      </c>
      <c r="P86" s="99">
        <v>404007.79732675152</v>
      </c>
      <c r="Q86" s="93"/>
    </row>
    <row r="87" spans="1:17" ht="11.25" x14ac:dyDescent="0.2">
      <c r="A87" s="24" t="s">
        <v>5</v>
      </c>
      <c r="B87" s="24" t="s">
        <v>7</v>
      </c>
      <c r="C87" s="24" t="s">
        <v>9</v>
      </c>
      <c r="D87" s="24" t="s">
        <v>92</v>
      </c>
      <c r="E87" s="24" t="s">
        <v>117</v>
      </c>
      <c r="F87" s="29">
        <v>0</v>
      </c>
      <c r="G87" s="29">
        <v>402472.10907506151</v>
      </c>
      <c r="H87" s="30">
        <v>0</v>
      </c>
      <c r="J87" s="59" t="s">
        <v>5</v>
      </c>
      <c r="K87" s="59" t="s">
        <v>7</v>
      </c>
      <c r="L87" s="59" t="s">
        <v>9</v>
      </c>
      <c r="M87" s="59" t="s">
        <v>92</v>
      </c>
      <c r="N87" s="59" t="s">
        <v>117</v>
      </c>
      <c r="O87" s="29">
        <v>0</v>
      </c>
      <c r="P87" s="99">
        <v>398209.64976696344</v>
      </c>
      <c r="Q87" s="93"/>
    </row>
    <row r="88" spans="1:17" ht="12.75" x14ac:dyDescent="0.2">
      <c r="A88" s="24" t="s">
        <v>5</v>
      </c>
      <c r="B88" s="24" t="s">
        <v>7</v>
      </c>
      <c r="C88" s="24" t="s">
        <v>9</v>
      </c>
      <c r="D88" s="24" t="s">
        <v>92</v>
      </c>
      <c r="E88" s="24" t="s">
        <v>118</v>
      </c>
      <c r="F88" s="29">
        <v>0</v>
      </c>
      <c r="G88" s="29">
        <v>2884543.5129937604</v>
      </c>
      <c r="H88" s="30">
        <v>0</v>
      </c>
      <c r="J88" s="59" t="s">
        <v>5</v>
      </c>
      <c r="K88" s="59" t="s">
        <v>7</v>
      </c>
      <c r="L88" s="59" t="s">
        <v>9</v>
      </c>
      <c r="M88" s="59" t="s">
        <v>92</v>
      </c>
      <c r="N88" s="59" t="s">
        <v>118</v>
      </c>
      <c r="O88" s="29">
        <v>0</v>
      </c>
      <c r="P88" s="99">
        <v>3081067.3125728932</v>
      </c>
      <c r="Q88" s="92"/>
    </row>
    <row r="89" spans="1:17" ht="12.75" x14ac:dyDescent="0.2">
      <c r="A89" s="24" t="s">
        <v>5</v>
      </c>
      <c r="B89" s="24" t="s">
        <v>7</v>
      </c>
      <c r="C89" s="24" t="s">
        <v>9</v>
      </c>
      <c r="D89" s="24" t="s">
        <v>92</v>
      </c>
      <c r="E89" s="24" t="s">
        <v>119</v>
      </c>
      <c r="F89" s="29">
        <v>0</v>
      </c>
      <c r="G89" s="29">
        <v>2200037.0738211405</v>
      </c>
      <c r="H89" s="30">
        <v>0</v>
      </c>
      <c r="J89" s="59" t="s">
        <v>5</v>
      </c>
      <c r="K89" s="59" t="s">
        <v>7</v>
      </c>
      <c r="L89" s="59" t="s">
        <v>9</v>
      </c>
      <c r="M89" s="59" t="s">
        <v>92</v>
      </c>
      <c r="N89" s="59" t="s">
        <v>119</v>
      </c>
      <c r="O89" s="29">
        <v>0</v>
      </c>
      <c r="P89" s="99">
        <v>2349135.7835003249</v>
      </c>
      <c r="Q89" s="93"/>
    </row>
    <row r="90" spans="1:17" ht="12.75" x14ac:dyDescent="0.2">
      <c r="A90" s="24" t="s">
        <v>5</v>
      </c>
      <c r="B90" s="24" t="s">
        <v>7</v>
      </c>
      <c r="C90" s="24" t="s">
        <v>9</v>
      </c>
      <c r="D90" s="24" t="s">
        <v>92</v>
      </c>
      <c r="E90" s="24" t="s">
        <v>120</v>
      </c>
      <c r="F90" s="29">
        <v>0</v>
      </c>
      <c r="G90" s="29">
        <v>2747434.1698209643</v>
      </c>
      <c r="H90" s="30">
        <v>0</v>
      </c>
      <c r="J90" s="59" t="s">
        <v>5</v>
      </c>
      <c r="K90" s="59" t="s">
        <v>7</v>
      </c>
      <c r="L90" s="59" t="s">
        <v>9</v>
      </c>
      <c r="M90" s="59" t="s">
        <v>92</v>
      </c>
      <c r="N90" s="59" t="s">
        <v>120</v>
      </c>
      <c r="O90" s="29">
        <v>0</v>
      </c>
      <c r="P90" s="99">
        <v>2934344.9215989644</v>
      </c>
      <c r="Q90" s="93"/>
    </row>
    <row r="91" spans="1:17" ht="12.75" x14ac:dyDescent="0.2">
      <c r="A91" s="24" t="s">
        <v>5</v>
      </c>
      <c r="B91" s="24" t="s">
        <v>7</v>
      </c>
      <c r="C91" s="24" t="s">
        <v>9</v>
      </c>
      <c r="D91" s="24" t="s">
        <v>92</v>
      </c>
      <c r="E91" s="24" t="s">
        <v>121</v>
      </c>
      <c r="F91" s="29">
        <v>0</v>
      </c>
      <c r="G91" s="29">
        <v>1827749.6690282433</v>
      </c>
      <c r="H91" s="30">
        <v>0</v>
      </c>
      <c r="J91" s="59" t="s">
        <v>5</v>
      </c>
      <c r="K91" s="59" t="s">
        <v>7</v>
      </c>
      <c r="L91" s="59" t="s">
        <v>9</v>
      </c>
      <c r="M91" s="59" t="s">
        <v>92</v>
      </c>
      <c r="N91" s="59" t="s">
        <v>121</v>
      </c>
      <c r="O91" s="29">
        <v>0</v>
      </c>
      <c r="P91" s="99">
        <v>1952635.4500116361</v>
      </c>
      <c r="Q91" s="92"/>
    </row>
    <row r="92" spans="1:17" ht="12.75" x14ac:dyDescent="0.2">
      <c r="A92" s="24" t="s">
        <v>5</v>
      </c>
      <c r="B92" s="24" t="s">
        <v>7</v>
      </c>
      <c r="C92" s="24" t="s">
        <v>9</v>
      </c>
      <c r="D92" s="24" t="s">
        <v>92</v>
      </c>
      <c r="E92" s="24" t="s">
        <v>122</v>
      </c>
      <c r="F92" s="29">
        <v>0</v>
      </c>
      <c r="G92" s="29">
        <v>637626.01902122132</v>
      </c>
      <c r="H92" s="30">
        <v>0</v>
      </c>
      <c r="J92" s="59" t="s">
        <v>5</v>
      </c>
      <c r="K92" s="59" t="s">
        <v>7</v>
      </c>
      <c r="L92" s="59" t="s">
        <v>9</v>
      </c>
      <c r="M92" s="59" t="s">
        <v>92</v>
      </c>
      <c r="N92" s="59" t="s">
        <v>122</v>
      </c>
      <c r="O92" s="29">
        <v>0</v>
      </c>
      <c r="P92" s="99">
        <v>681404.67861172429</v>
      </c>
      <c r="Q92" s="93"/>
    </row>
    <row r="93" spans="1:17" ht="11.25" x14ac:dyDescent="0.2">
      <c r="A93" s="24" t="s">
        <v>5</v>
      </c>
      <c r="B93" s="24" t="s">
        <v>7</v>
      </c>
      <c r="C93" s="24" t="s">
        <v>9</v>
      </c>
      <c r="D93" s="24" t="s">
        <v>92</v>
      </c>
      <c r="E93" s="24" t="s">
        <v>123</v>
      </c>
      <c r="F93" s="29">
        <v>0</v>
      </c>
      <c r="G93" s="29">
        <v>287786.90134394832</v>
      </c>
      <c r="H93" s="30">
        <v>0</v>
      </c>
      <c r="J93" s="59" t="s">
        <v>5</v>
      </c>
      <c r="K93" s="59" t="s">
        <v>7</v>
      </c>
      <c r="L93" s="59" t="s">
        <v>9</v>
      </c>
      <c r="M93" s="59" t="s">
        <v>92</v>
      </c>
      <c r="N93" s="59" t="s">
        <v>123</v>
      </c>
      <c r="O93" s="29">
        <v>0</v>
      </c>
      <c r="P93" s="99">
        <v>287043.42110302905</v>
      </c>
      <c r="Q93" s="93"/>
    </row>
    <row r="94" spans="1:17" ht="11.25" x14ac:dyDescent="0.2">
      <c r="A94" s="24" t="s">
        <v>5</v>
      </c>
      <c r="B94" s="24" t="s">
        <v>8</v>
      </c>
      <c r="C94" s="24" t="s">
        <v>9</v>
      </c>
      <c r="D94" s="24" t="s">
        <v>92</v>
      </c>
      <c r="E94" s="28" t="s">
        <v>124</v>
      </c>
      <c r="F94" s="29">
        <v>52698.932632169002</v>
      </c>
      <c r="G94" s="29">
        <v>21532.188148173529</v>
      </c>
      <c r="H94" s="30">
        <v>-176985.785207963</v>
      </c>
      <c r="J94" s="59" t="s">
        <v>5</v>
      </c>
      <c r="K94" s="59" t="s">
        <v>8</v>
      </c>
      <c r="L94" s="59" t="s">
        <v>9</v>
      </c>
      <c r="M94" s="59" t="s">
        <v>92</v>
      </c>
      <c r="N94" s="94" t="s">
        <v>124</v>
      </c>
      <c r="O94" s="29">
        <v>52698.932632169002</v>
      </c>
      <c r="P94" s="99">
        <v>18488.308157668853</v>
      </c>
      <c r="Q94" s="92">
        <v>-213877.47867275399</v>
      </c>
    </row>
    <row r="95" spans="1:17" ht="11.25" x14ac:dyDescent="0.2">
      <c r="A95" s="24" t="s">
        <v>5</v>
      </c>
      <c r="B95" s="24" t="s">
        <v>7</v>
      </c>
      <c r="C95" s="24" t="s">
        <v>9</v>
      </c>
      <c r="D95" s="24" t="s">
        <v>92</v>
      </c>
      <c r="E95" s="24" t="s">
        <v>125</v>
      </c>
      <c r="F95" s="29">
        <v>0</v>
      </c>
      <c r="G95" s="29">
        <v>413000.54177840159</v>
      </c>
      <c r="H95" s="30">
        <v>0</v>
      </c>
      <c r="J95" s="59" t="s">
        <v>5</v>
      </c>
      <c r="K95" s="59" t="s">
        <v>7</v>
      </c>
      <c r="L95" s="59" t="s">
        <v>9</v>
      </c>
      <c r="M95" s="59" t="s">
        <v>92</v>
      </c>
      <c r="N95" s="59" t="s">
        <v>125</v>
      </c>
      <c r="O95" s="29">
        <v>0</v>
      </c>
      <c r="P95" s="99">
        <v>409933.17377380701</v>
      </c>
      <c r="Q95" s="93"/>
    </row>
    <row r="96" spans="1:17" ht="11.25" x14ac:dyDescent="0.2">
      <c r="A96" s="24" t="s">
        <v>5</v>
      </c>
      <c r="B96" s="24" t="s">
        <v>7</v>
      </c>
      <c r="C96" s="24" t="s">
        <v>9</v>
      </c>
      <c r="D96" s="24" t="s">
        <v>92</v>
      </c>
      <c r="E96" s="24" t="s">
        <v>126</v>
      </c>
      <c r="F96" s="29">
        <v>0</v>
      </c>
      <c r="G96" s="29">
        <v>274229.86120522412</v>
      </c>
      <c r="H96" s="30">
        <v>0</v>
      </c>
      <c r="J96" s="59" t="s">
        <v>5</v>
      </c>
      <c r="K96" s="59" t="s">
        <v>7</v>
      </c>
      <c r="L96" s="59" t="s">
        <v>9</v>
      </c>
      <c r="M96" s="59" t="s">
        <v>92</v>
      </c>
      <c r="N96" s="59" t="s">
        <v>126</v>
      </c>
      <c r="O96" s="29">
        <v>0</v>
      </c>
      <c r="P96" s="99">
        <v>265427.16249597643</v>
      </c>
      <c r="Q96" s="93"/>
    </row>
    <row r="97" spans="1:17" ht="12.75" x14ac:dyDescent="0.2">
      <c r="A97" s="24" t="s">
        <v>5</v>
      </c>
      <c r="B97" s="24" t="s">
        <v>7</v>
      </c>
      <c r="C97" s="24" t="s">
        <v>9</v>
      </c>
      <c r="D97" s="24" t="s">
        <v>92</v>
      </c>
      <c r="E97" s="24" t="s">
        <v>127</v>
      </c>
      <c r="F97" s="29">
        <v>0</v>
      </c>
      <c r="G97" s="29">
        <v>367570.18735951622</v>
      </c>
      <c r="H97" s="30">
        <v>0</v>
      </c>
      <c r="J97" s="59" t="s">
        <v>5</v>
      </c>
      <c r="K97" s="59" t="s">
        <v>7</v>
      </c>
      <c r="L97" s="59" t="s">
        <v>9</v>
      </c>
      <c r="M97" s="59" t="s">
        <v>92</v>
      </c>
      <c r="N97" s="59" t="s">
        <v>127</v>
      </c>
      <c r="O97" s="29">
        <v>0</v>
      </c>
      <c r="P97" s="99">
        <v>392720.45981832506</v>
      </c>
      <c r="Q97" s="93"/>
    </row>
    <row r="98" spans="1:17" ht="11.25" x14ac:dyDescent="0.2">
      <c r="A98" s="24" t="s">
        <v>5</v>
      </c>
      <c r="B98" s="24" t="s">
        <v>7</v>
      </c>
      <c r="C98" s="24" t="s">
        <v>9</v>
      </c>
      <c r="D98" s="24" t="s">
        <v>92</v>
      </c>
      <c r="E98" s="24" t="s">
        <v>128</v>
      </c>
      <c r="F98" s="29">
        <v>0</v>
      </c>
      <c r="G98" s="29">
        <v>336509.12218671833</v>
      </c>
      <c r="H98" s="30">
        <v>0</v>
      </c>
      <c r="J98" s="59" t="s">
        <v>5</v>
      </c>
      <c r="K98" s="59" t="s">
        <v>7</v>
      </c>
      <c r="L98" s="59" t="s">
        <v>9</v>
      </c>
      <c r="M98" s="59" t="s">
        <v>92</v>
      </c>
      <c r="N98" s="59" t="s">
        <v>128</v>
      </c>
      <c r="O98" s="29">
        <v>0</v>
      </c>
      <c r="P98" s="99">
        <v>329403.24029854167</v>
      </c>
      <c r="Q98" s="93"/>
    </row>
    <row r="99" spans="1:17" ht="12.75" x14ac:dyDescent="0.2">
      <c r="A99" s="24" t="s">
        <v>5</v>
      </c>
      <c r="B99" s="24" t="s">
        <v>7</v>
      </c>
      <c r="C99" s="24" t="s">
        <v>9</v>
      </c>
      <c r="D99" s="24" t="s">
        <v>92</v>
      </c>
      <c r="E99" s="24" t="s">
        <v>129</v>
      </c>
      <c r="F99" s="29">
        <v>0</v>
      </c>
      <c r="G99" s="29">
        <v>367570.18735951622</v>
      </c>
      <c r="H99" s="30">
        <v>0</v>
      </c>
      <c r="J99" s="59" t="s">
        <v>5</v>
      </c>
      <c r="K99" s="59" t="s">
        <v>7</v>
      </c>
      <c r="L99" s="59" t="s">
        <v>9</v>
      </c>
      <c r="M99" s="59" t="s">
        <v>92</v>
      </c>
      <c r="N99" s="59" t="s">
        <v>129</v>
      </c>
      <c r="O99" s="29">
        <v>0</v>
      </c>
      <c r="P99" s="99">
        <v>392720.45981832506</v>
      </c>
      <c r="Q99" s="93"/>
    </row>
    <row r="100" spans="1:17" ht="11.25" x14ac:dyDescent="0.2">
      <c r="A100" s="24" t="s">
        <v>5</v>
      </c>
      <c r="B100" s="24" t="s">
        <v>7</v>
      </c>
      <c r="C100" s="24" t="s">
        <v>9</v>
      </c>
      <c r="D100" s="24" t="s">
        <v>92</v>
      </c>
      <c r="E100" s="24" t="s">
        <v>130</v>
      </c>
      <c r="F100" s="29">
        <v>0</v>
      </c>
      <c r="G100" s="29">
        <v>397328.36828265112</v>
      </c>
      <c r="H100" s="30">
        <v>0</v>
      </c>
      <c r="J100" s="59" t="s">
        <v>5</v>
      </c>
      <c r="K100" s="59" t="s">
        <v>7</v>
      </c>
      <c r="L100" s="59" t="s">
        <v>9</v>
      </c>
      <c r="M100" s="59" t="s">
        <v>92</v>
      </c>
      <c r="N100" s="59" t="s">
        <v>130</v>
      </c>
      <c r="O100" s="29">
        <v>0</v>
      </c>
      <c r="P100" s="99">
        <v>380012.21167845302</v>
      </c>
      <c r="Q100" s="93"/>
    </row>
    <row r="101" spans="1:17" ht="11.25" x14ac:dyDescent="0.2">
      <c r="A101" s="24" t="s">
        <v>5</v>
      </c>
      <c r="B101" s="24" t="s">
        <v>7</v>
      </c>
      <c r="C101" s="24" t="s">
        <v>9</v>
      </c>
      <c r="D101" s="24" t="s">
        <v>131</v>
      </c>
      <c r="E101" s="28" t="s">
        <v>132</v>
      </c>
      <c r="F101" s="29">
        <v>0</v>
      </c>
      <c r="G101" s="29">
        <v>214784.78684947011</v>
      </c>
      <c r="H101" s="30">
        <v>0</v>
      </c>
      <c r="J101" s="59" t="s">
        <v>5</v>
      </c>
      <c r="K101" s="59" t="s">
        <v>7</v>
      </c>
      <c r="L101" s="59" t="s">
        <v>9</v>
      </c>
      <c r="M101" s="59" t="s">
        <v>131</v>
      </c>
      <c r="N101" s="94" t="s">
        <v>132</v>
      </c>
      <c r="O101" s="29">
        <v>0</v>
      </c>
      <c r="P101" s="99">
        <v>223821.59883451357</v>
      </c>
      <c r="Q101" s="92">
        <v>0</v>
      </c>
    </row>
    <row r="102" spans="1:17" ht="11.25" x14ac:dyDescent="0.2">
      <c r="A102" s="24" t="s">
        <v>5</v>
      </c>
      <c r="B102" s="24" t="s">
        <v>7</v>
      </c>
      <c r="C102" s="24" t="s">
        <v>9</v>
      </c>
      <c r="D102" s="24" t="s">
        <v>131</v>
      </c>
      <c r="E102" s="28" t="s">
        <v>133</v>
      </c>
      <c r="F102" s="29">
        <v>0</v>
      </c>
      <c r="G102" s="29">
        <v>37321.322671569651</v>
      </c>
      <c r="H102" s="30">
        <v>0</v>
      </c>
      <c r="J102" s="59" t="s">
        <v>5</v>
      </c>
      <c r="K102" s="59" t="s">
        <v>7</v>
      </c>
      <c r="L102" s="59" t="s">
        <v>9</v>
      </c>
      <c r="M102" s="59" t="s">
        <v>131</v>
      </c>
      <c r="N102" s="94" t="s">
        <v>133</v>
      </c>
      <c r="O102" s="29">
        <v>0</v>
      </c>
      <c r="P102" s="99">
        <v>49985.062200922679</v>
      </c>
      <c r="Q102" s="92">
        <v>0</v>
      </c>
    </row>
    <row r="103" spans="1:17" ht="11.25" x14ac:dyDescent="0.2">
      <c r="A103" s="24" t="s">
        <v>5</v>
      </c>
      <c r="B103" s="24" t="s">
        <v>7</v>
      </c>
      <c r="C103" s="24" t="s">
        <v>9</v>
      </c>
      <c r="D103" s="24" t="s">
        <v>131</v>
      </c>
      <c r="E103" s="28" t="s">
        <v>134</v>
      </c>
      <c r="F103" s="29">
        <v>0</v>
      </c>
      <c r="G103" s="29">
        <v>37321.322671569651</v>
      </c>
      <c r="H103" s="30">
        <v>0</v>
      </c>
      <c r="J103" s="59" t="s">
        <v>5</v>
      </c>
      <c r="K103" s="59" t="s">
        <v>7</v>
      </c>
      <c r="L103" s="59" t="s">
        <v>9</v>
      </c>
      <c r="M103" s="59" t="s">
        <v>131</v>
      </c>
      <c r="N103" s="94" t="s">
        <v>134</v>
      </c>
      <c r="O103" s="29">
        <v>0</v>
      </c>
      <c r="P103" s="99">
        <v>49985.062200922679</v>
      </c>
      <c r="Q103" s="92">
        <v>0</v>
      </c>
    </row>
    <row r="104" spans="1:17" ht="11.25" x14ac:dyDescent="0.2">
      <c r="A104" s="24" t="s">
        <v>5</v>
      </c>
      <c r="B104" s="24" t="s">
        <v>7</v>
      </c>
      <c r="C104" s="24" t="s">
        <v>9</v>
      </c>
      <c r="D104" s="24" t="s">
        <v>131</v>
      </c>
      <c r="E104" s="28" t="s">
        <v>135</v>
      </c>
      <c r="F104" s="29">
        <v>626577.66723505594</v>
      </c>
      <c r="G104" s="29">
        <v>152891.99411303431</v>
      </c>
      <c r="H104" s="30">
        <v>-3132888.5999999996</v>
      </c>
      <c r="J104" s="59" t="s">
        <v>5</v>
      </c>
      <c r="K104" s="59" t="s">
        <v>7</v>
      </c>
      <c r="L104" s="59" t="s">
        <v>9</v>
      </c>
      <c r="M104" s="59" t="s">
        <v>131</v>
      </c>
      <c r="N104" s="94" t="s">
        <v>135</v>
      </c>
      <c r="O104" s="29">
        <v>626577.66723505594</v>
      </c>
      <c r="P104" s="99">
        <v>150788.49922509014</v>
      </c>
      <c r="Q104" s="92">
        <v>-3132888.5999999996</v>
      </c>
    </row>
    <row r="105" spans="1:17" ht="11.25" x14ac:dyDescent="0.2">
      <c r="A105" s="24" t="s">
        <v>5</v>
      </c>
      <c r="B105" s="24" t="s">
        <v>7</v>
      </c>
      <c r="C105" s="24" t="s">
        <v>9</v>
      </c>
      <c r="D105" s="24" t="s">
        <v>136</v>
      </c>
      <c r="E105" s="28" t="s">
        <v>137</v>
      </c>
      <c r="F105" s="29">
        <v>1023233.6333689806</v>
      </c>
      <c r="G105" s="29">
        <v>692849.88420838607</v>
      </c>
      <c r="H105" s="30">
        <v>-5116168.2</v>
      </c>
      <c r="J105" s="59" t="s">
        <v>5</v>
      </c>
      <c r="K105" s="59" t="s">
        <v>7</v>
      </c>
      <c r="L105" s="59" t="s">
        <v>9</v>
      </c>
      <c r="M105" s="59" t="s">
        <v>136</v>
      </c>
      <c r="N105" s="94" t="s">
        <v>137</v>
      </c>
      <c r="O105" s="29">
        <v>1023233.6333689806</v>
      </c>
      <c r="P105" s="99">
        <v>591421.98803468572</v>
      </c>
      <c r="Q105" s="92">
        <v>-5116168.2</v>
      </c>
    </row>
    <row r="106" spans="1:17" ht="11.25" x14ac:dyDescent="0.2">
      <c r="A106" s="24" t="s">
        <v>5</v>
      </c>
      <c r="B106" s="24" t="s">
        <v>7</v>
      </c>
      <c r="C106" s="24" t="s">
        <v>9</v>
      </c>
      <c r="D106" s="24" t="s">
        <v>136</v>
      </c>
      <c r="E106" s="28" t="s">
        <v>138</v>
      </c>
      <c r="F106" s="29">
        <v>387333.3515033187</v>
      </c>
      <c r="G106" s="29">
        <v>415675.66289069271</v>
      </c>
      <c r="H106" s="30">
        <v>-1936666.7999999998</v>
      </c>
      <c r="J106" s="59" t="s">
        <v>5</v>
      </c>
      <c r="K106" s="59" t="s">
        <v>7</v>
      </c>
      <c r="L106" s="59" t="s">
        <v>9</v>
      </c>
      <c r="M106" s="59" t="s">
        <v>136</v>
      </c>
      <c r="N106" s="94" t="s">
        <v>138</v>
      </c>
      <c r="O106" s="29">
        <v>387333.3515033187</v>
      </c>
      <c r="P106" s="99">
        <v>309794.36147347477</v>
      </c>
      <c r="Q106" s="92">
        <v>-1936666.7999999998</v>
      </c>
    </row>
    <row r="107" spans="1:17" ht="11.25" x14ac:dyDescent="0.2">
      <c r="A107" s="24" t="s">
        <v>5</v>
      </c>
      <c r="B107" s="24" t="s">
        <v>7</v>
      </c>
      <c r="C107" s="24" t="s">
        <v>9</v>
      </c>
      <c r="D107" s="24" t="s">
        <v>136</v>
      </c>
      <c r="E107" s="28" t="s">
        <v>139</v>
      </c>
      <c r="F107" s="29">
        <v>388871.94247850182</v>
      </c>
      <c r="G107" s="29">
        <v>415675.66289069271</v>
      </c>
      <c r="H107" s="30">
        <v>-1944360</v>
      </c>
      <c r="J107" s="59" t="s">
        <v>5</v>
      </c>
      <c r="K107" s="59" t="s">
        <v>7</v>
      </c>
      <c r="L107" s="59" t="s">
        <v>9</v>
      </c>
      <c r="M107" s="59" t="s">
        <v>136</v>
      </c>
      <c r="N107" s="94" t="s">
        <v>139</v>
      </c>
      <c r="O107" s="29">
        <v>388871.94247850182</v>
      </c>
      <c r="P107" s="99">
        <v>309794.36147347477</v>
      </c>
      <c r="Q107" s="92">
        <v>-1944360</v>
      </c>
    </row>
    <row r="108" spans="1:17" ht="11.25" x14ac:dyDescent="0.2">
      <c r="A108" s="24" t="s">
        <v>5</v>
      </c>
      <c r="B108" s="24" t="s">
        <v>7</v>
      </c>
      <c r="C108" s="24" t="s">
        <v>9</v>
      </c>
      <c r="D108" s="24" t="s">
        <v>136</v>
      </c>
      <c r="E108" s="28" t="s">
        <v>140</v>
      </c>
      <c r="F108" s="29">
        <v>377753.86213901918</v>
      </c>
      <c r="G108" s="29">
        <v>399788.52284147224</v>
      </c>
      <c r="H108" s="30">
        <v>-1888769.4000000001</v>
      </c>
      <c r="J108" s="59" t="s">
        <v>5</v>
      </c>
      <c r="K108" s="59" t="s">
        <v>7</v>
      </c>
      <c r="L108" s="59" t="s">
        <v>9</v>
      </c>
      <c r="M108" s="59" t="s">
        <v>136</v>
      </c>
      <c r="N108" s="94" t="s">
        <v>140</v>
      </c>
      <c r="O108" s="29">
        <v>377753.86213901918</v>
      </c>
      <c r="P108" s="99">
        <v>298309.21377552376</v>
      </c>
      <c r="Q108" s="92">
        <v>-1888769.4000000001</v>
      </c>
    </row>
    <row r="109" spans="1:17" x14ac:dyDescent="0.25">
      <c r="E109" s="36"/>
      <c r="F109" s="36"/>
      <c r="H109" s="30"/>
    </row>
    <row r="110" spans="1:17" ht="12" thickBot="1" x14ac:dyDescent="0.25">
      <c r="E110" s="40" t="s">
        <v>174</v>
      </c>
      <c r="F110" s="41">
        <f>SUM(F9:F109)</f>
        <v>26181218.26628498</v>
      </c>
      <c r="G110" s="41">
        <f>SUM(G9:G109)</f>
        <v>42519716.735900439</v>
      </c>
      <c r="H110" s="41">
        <f>SUM(H9:H109)</f>
        <v>-2.9569491744041443E-8</v>
      </c>
      <c r="N110" s="40" t="s">
        <v>174</v>
      </c>
      <c r="O110" s="41">
        <f>SUM(O9:O109)</f>
        <v>26181218.26628498</v>
      </c>
      <c r="P110" s="41">
        <f>SUM(P9:P109)</f>
        <v>41735278.500725046</v>
      </c>
      <c r="Q110" s="41">
        <f>SUM(Q9:Q109)</f>
        <v>-3.4924596548080444E-9</v>
      </c>
    </row>
    <row r="111" spans="1:17" ht="15.75" thickTop="1" x14ac:dyDescent="0.25"/>
    <row r="113" spans="1:17" ht="11.25" x14ac:dyDescent="0.2">
      <c r="A113" s="42" t="s">
        <v>5</v>
      </c>
      <c r="B113" s="43" t="s">
        <v>6</v>
      </c>
      <c r="C113" s="43" t="s">
        <v>7</v>
      </c>
      <c r="D113" s="43"/>
      <c r="E113" s="43"/>
      <c r="F113" s="44">
        <f t="shared" ref="F113:F120" si="0">SUMIFS($F$9:$F$108,$B$9:$B$108,C113,$C$9:$C$108,B113,$A$9:$A$108,A113)</f>
        <v>12704472.158258418</v>
      </c>
      <c r="G113" s="44">
        <f t="shared" ref="G113:G120" si="1">SUMIFS($G$9:$G$108,$B$9:$B$108,C113,$C$9:$C$108,B113,$A$9:$A$108,A113)</f>
        <v>1608333.6960793184</v>
      </c>
      <c r="H113" s="45">
        <f t="shared" ref="H113:H120" si="2">SUMIFS($H$9:$H$108,$B$9:$B$108,C113,$C$9:$C$108,B113,$A$9:$A$108,A113)</f>
        <v>25831425.782741066</v>
      </c>
      <c r="J113" s="42" t="s">
        <v>5</v>
      </c>
      <c r="K113" s="43" t="s">
        <v>6</v>
      </c>
      <c r="L113" s="43" t="s">
        <v>7</v>
      </c>
      <c r="M113" s="43"/>
      <c r="N113" s="43"/>
      <c r="O113" s="44">
        <f>SUMIFS($O$9:$O$108,$K$9:$K$108,L113,$L$9:$L$108,K113,$J$9:$J$108,J113)</f>
        <v>12704472.158258418</v>
      </c>
      <c r="P113" s="44">
        <f>SUMIFS($P$9:$P$108,$K$9:$K$108,L113,$L$9:$L$108,K113,$J$9:$J$108,J113)</f>
        <v>1531768.7023073889</v>
      </c>
      <c r="Q113" s="45">
        <f>SUMIFS($Q$9:$Q$108,$K$9:$K$108,L113,$L$9:$L$108,K113,$J$9:$J$108,J113)</f>
        <v>25831425.782741066</v>
      </c>
    </row>
    <row r="114" spans="1:17" ht="11.25" x14ac:dyDescent="0.2">
      <c r="A114" s="46" t="s">
        <v>5</v>
      </c>
      <c r="B114" s="47" t="s">
        <v>6</v>
      </c>
      <c r="C114" s="47" t="s">
        <v>8</v>
      </c>
      <c r="D114" s="47"/>
      <c r="E114" s="47"/>
      <c r="F114" s="48">
        <f t="shared" si="0"/>
        <v>0</v>
      </c>
      <c r="G114" s="48">
        <f t="shared" si="1"/>
        <v>4923390.9902202161</v>
      </c>
      <c r="H114" s="49">
        <f t="shared" si="2"/>
        <v>85455683.375240296</v>
      </c>
      <c r="J114" s="46" t="s">
        <v>5</v>
      </c>
      <c r="K114" s="47" t="s">
        <v>6</v>
      </c>
      <c r="L114" s="47" t="s">
        <v>8</v>
      </c>
      <c r="M114" s="47"/>
      <c r="N114" s="47"/>
      <c r="O114" s="48">
        <f t="shared" ref="O114:O120" si="3">SUMIFS($O$9:$O$108,$K$9:$K$108,L114,$L$9:$L$108,K114,$J$9:$J$108,J114)</f>
        <v>0</v>
      </c>
      <c r="P114" s="48">
        <f t="shared" ref="P114:P120" si="4">SUMIFS($P$9:$P$108,$K$9:$K$108,L114,$L$9:$L$108,K114,$J$9:$J$108,J114)</f>
        <v>4727760.9172966853</v>
      </c>
      <c r="Q114" s="49">
        <f t="shared" ref="Q114:Q120" si="5">SUMIFS($Q$9:$Q$108,$K$9:$K$108,L114,$L$9:$L$108,K114,$J$9:$J$108,J114)</f>
        <v>87103658.159471974</v>
      </c>
    </row>
    <row r="115" spans="1:17" ht="11.25" x14ac:dyDescent="0.2">
      <c r="A115" s="46" t="s">
        <v>5</v>
      </c>
      <c r="B115" s="47" t="s">
        <v>9</v>
      </c>
      <c r="C115" s="47" t="s">
        <v>7</v>
      </c>
      <c r="D115" s="47"/>
      <c r="E115" s="47"/>
      <c r="F115" s="48">
        <f t="shared" si="0"/>
        <v>12683144.47710526</v>
      </c>
      <c r="G115" s="48">
        <f t="shared" si="1"/>
        <v>35126678.953639828</v>
      </c>
      <c r="H115" s="49">
        <f t="shared" si="2"/>
        <v>-106006732.72475803</v>
      </c>
      <c r="J115" s="46" t="s">
        <v>5</v>
      </c>
      <c r="K115" s="47" t="s">
        <v>9</v>
      </c>
      <c r="L115" s="47" t="s">
        <v>7</v>
      </c>
      <c r="M115" s="47"/>
      <c r="N115" s="47"/>
      <c r="O115" s="48">
        <f t="shared" si="3"/>
        <v>12683144.47710526</v>
      </c>
      <c r="P115" s="48">
        <f t="shared" si="4"/>
        <v>34767899.288382247</v>
      </c>
      <c r="Q115" s="49">
        <f t="shared" si="5"/>
        <v>-107585706.37613499</v>
      </c>
    </row>
    <row r="116" spans="1:17" ht="11.25" x14ac:dyDescent="0.2">
      <c r="A116" s="50" t="s">
        <v>5</v>
      </c>
      <c r="B116" s="51" t="s">
        <v>9</v>
      </c>
      <c r="C116" s="51" t="s">
        <v>8</v>
      </c>
      <c r="D116" s="51"/>
      <c r="E116" s="51"/>
      <c r="F116" s="52">
        <f t="shared" si="0"/>
        <v>793601.63092130597</v>
      </c>
      <c r="G116" s="52">
        <f t="shared" si="1"/>
        <v>861313.09596105316</v>
      </c>
      <c r="H116" s="53">
        <f t="shared" si="2"/>
        <v>-5280376.4332233546</v>
      </c>
      <c r="J116" s="50" t="s">
        <v>5</v>
      </c>
      <c r="K116" s="51" t="s">
        <v>9</v>
      </c>
      <c r="L116" s="51" t="s">
        <v>8</v>
      </c>
      <c r="M116" s="51"/>
      <c r="N116" s="51"/>
      <c r="O116" s="52">
        <f t="shared" si="3"/>
        <v>793601.63092130597</v>
      </c>
      <c r="P116" s="52">
        <f t="shared" si="4"/>
        <v>707849.59273871081</v>
      </c>
      <c r="Q116" s="53">
        <f t="shared" si="5"/>
        <v>-5349377.5660780445</v>
      </c>
    </row>
    <row r="117" spans="1:17" ht="11.25" x14ac:dyDescent="0.2">
      <c r="A117" s="42" t="s">
        <v>10</v>
      </c>
      <c r="B117" s="43" t="s">
        <v>6</v>
      </c>
      <c r="C117" s="43" t="s">
        <v>7</v>
      </c>
      <c r="D117" s="43"/>
      <c r="E117" s="43"/>
      <c r="F117" s="44">
        <f t="shared" si="0"/>
        <v>0</v>
      </c>
      <c r="G117" s="44">
        <f t="shared" si="1"/>
        <v>0</v>
      </c>
      <c r="H117" s="45">
        <f t="shared" si="2"/>
        <v>0</v>
      </c>
      <c r="J117" s="42" t="s">
        <v>10</v>
      </c>
      <c r="K117" s="43" t="s">
        <v>6</v>
      </c>
      <c r="L117" s="43" t="s">
        <v>7</v>
      </c>
      <c r="M117" s="43"/>
      <c r="N117" s="43"/>
      <c r="O117" s="44">
        <f t="shared" si="3"/>
        <v>0</v>
      </c>
      <c r="P117" s="44">
        <f t="shared" si="4"/>
        <v>0</v>
      </c>
      <c r="Q117" s="45">
        <f t="shared" si="5"/>
        <v>0</v>
      </c>
    </row>
    <row r="118" spans="1:17" ht="11.25" x14ac:dyDescent="0.2">
      <c r="A118" s="46" t="s">
        <v>10</v>
      </c>
      <c r="B118" s="47" t="s">
        <v>6</v>
      </c>
      <c r="C118" s="47" t="s">
        <v>8</v>
      </c>
      <c r="D118" s="47"/>
      <c r="E118" s="47"/>
      <c r="F118" s="48">
        <f t="shared" si="0"/>
        <v>0</v>
      </c>
      <c r="G118" s="48">
        <f t="shared" si="1"/>
        <v>0</v>
      </c>
      <c r="H118" s="49">
        <f t="shared" si="2"/>
        <v>0</v>
      </c>
      <c r="J118" s="46" t="s">
        <v>10</v>
      </c>
      <c r="K118" s="47" t="s">
        <v>6</v>
      </c>
      <c r="L118" s="47" t="s">
        <v>8</v>
      </c>
      <c r="M118" s="47"/>
      <c r="N118" s="47"/>
      <c r="O118" s="48">
        <f t="shared" si="3"/>
        <v>0</v>
      </c>
      <c r="P118" s="48">
        <f t="shared" si="4"/>
        <v>0</v>
      </c>
      <c r="Q118" s="49">
        <f t="shared" si="5"/>
        <v>0</v>
      </c>
    </row>
    <row r="119" spans="1:17" ht="11.25" x14ac:dyDescent="0.2">
      <c r="A119" s="46" t="s">
        <v>10</v>
      </c>
      <c r="B119" s="47" t="s">
        <v>9</v>
      </c>
      <c r="C119" s="47" t="s">
        <v>7</v>
      </c>
      <c r="D119" s="47"/>
      <c r="E119" s="47"/>
      <c r="F119" s="48">
        <f t="shared" si="0"/>
        <v>0</v>
      </c>
      <c r="G119" s="48">
        <f t="shared" si="1"/>
        <v>0</v>
      </c>
      <c r="H119" s="49">
        <f t="shared" si="2"/>
        <v>0</v>
      </c>
      <c r="J119" s="46" t="s">
        <v>10</v>
      </c>
      <c r="K119" s="47" t="s">
        <v>9</v>
      </c>
      <c r="L119" s="47" t="s">
        <v>7</v>
      </c>
      <c r="M119" s="47"/>
      <c r="N119" s="47"/>
      <c r="O119" s="48">
        <f t="shared" si="3"/>
        <v>0</v>
      </c>
      <c r="P119" s="48">
        <f t="shared" si="4"/>
        <v>0</v>
      </c>
      <c r="Q119" s="49">
        <f t="shared" si="5"/>
        <v>0</v>
      </c>
    </row>
    <row r="120" spans="1:17" ht="11.25" x14ac:dyDescent="0.2">
      <c r="A120" s="50" t="s">
        <v>10</v>
      </c>
      <c r="B120" s="51" t="s">
        <v>9</v>
      </c>
      <c r="C120" s="51" t="s">
        <v>8</v>
      </c>
      <c r="D120" s="51"/>
      <c r="E120" s="51"/>
      <c r="F120" s="52">
        <f t="shared" si="0"/>
        <v>0</v>
      </c>
      <c r="G120" s="52">
        <f t="shared" si="1"/>
        <v>0</v>
      </c>
      <c r="H120" s="53">
        <f t="shared" si="2"/>
        <v>0</v>
      </c>
      <c r="J120" s="50" t="s">
        <v>10</v>
      </c>
      <c r="K120" s="51" t="s">
        <v>9</v>
      </c>
      <c r="L120" s="51" t="s">
        <v>8</v>
      </c>
      <c r="M120" s="51"/>
      <c r="N120" s="51"/>
      <c r="O120" s="52">
        <f t="shared" si="3"/>
        <v>0</v>
      </c>
      <c r="P120" s="52">
        <f t="shared" si="4"/>
        <v>0</v>
      </c>
      <c r="Q120" s="53">
        <f t="shared" si="5"/>
        <v>0</v>
      </c>
    </row>
    <row r="121" spans="1:17" x14ac:dyDescent="0.25">
      <c r="A121" s="54" t="s">
        <v>11</v>
      </c>
    </row>
    <row r="124" spans="1:17" ht="12.75" x14ac:dyDescent="0.2">
      <c r="A124" s="123" t="s">
        <v>191</v>
      </c>
      <c r="B124" s="124"/>
      <c r="C124" s="124"/>
      <c r="D124" s="124"/>
      <c r="E124" s="124"/>
      <c r="F124" s="124"/>
      <c r="G124" s="124"/>
      <c r="H124" s="125"/>
      <c r="J124" s="123" t="s">
        <v>193</v>
      </c>
      <c r="K124" s="124"/>
      <c r="L124" s="124"/>
      <c r="M124" s="124"/>
      <c r="N124" s="124"/>
      <c r="O124" s="124"/>
      <c r="P124" s="124"/>
      <c r="Q124" s="125"/>
    </row>
    <row r="125" spans="1:17" ht="22.5" x14ac:dyDescent="0.2">
      <c r="A125" s="25" t="s">
        <v>0</v>
      </c>
      <c r="B125" s="25" t="s">
        <v>18</v>
      </c>
      <c r="C125" s="25" t="s">
        <v>1</v>
      </c>
      <c r="D125" s="25" t="s">
        <v>19</v>
      </c>
      <c r="E125" s="25" t="s">
        <v>20</v>
      </c>
      <c r="F125" s="25" t="s">
        <v>12</v>
      </c>
      <c r="G125" s="26" t="s">
        <v>21</v>
      </c>
      <c r="H125" s="27" t="s">
        <v>22</v>
      </c>
      <c r="J125" s="25" t="s">
        <v>0</v>
      </c>
      <c r="K125" s="25" t="s">
        <v>18</v>
      </c>
      <c r="L125" s="25" t="s">
        <v>1</v>
      </c>
      <c r="M125" s="25" t="s">
        <v>19</v>
      </c>
      <c r="N125" s="25" t="s">
        <v>20</v>
      </c>
      <c r="O125" s="25" t="s">
        <v>12</v>
      </c>
      <c r="P125" s="26" t="s">
        <v>21</v>
      </c>
      <c r="Q125" s="27" t="s">
        <v>22</v>
      </c>
    </row>
    <row r="126" spans="1:17" ht="12.75" customHeight="1" x14ac:dyDescent="0.2">
      <c r="A126" s="24" t="s">
        <v>10</v>
      </c>
      <c r="B126" s="24" t="s">
        <v>8</v>
      </c>
      <c r="C126" s="24" t="s">
        <v>6</v>
      </c>
      <c r="D126" s="24" t="s">
        <v>141</v>
      </c>
      <c r="E126" s="24" t="s">
        <v>142</v>
      </c>
      <c r="F126" s="29">
        <v>307875.96000000002</v>
      </c>
      <c r="G126" s="29">
        <v>0</v>
      </c>
      <c r="H126" s="30">
        <v>-16607932.82</v>
      </c>
      <c r="J126" s="100" t="s">
        <v>10</v>
      </c>
      <c r="K126" s="100" t="s">
        <v>8</v>
      </c>
      <c r="L126" s="100" t="s">
        <v>6</v>
      </c>
      <c r="M126" s="100" t="s">
        <v>141</v>
      </c>
      <c r="N126" s="100" t="s">
        <v>142</v>
      </c>
      <c r="O126" s="29">
        <v>307875.96000000002</v>
      </c>
      <c r="P126" s="101">
        <v>0</v>
      </c>
      <c r="Q126" s="102">
        <v>-16607932.82</v>
      </c>
    </row>
    <row r="127" spans="1:17" ht="12.75" customHeight="1" x14ac:dyDescent="0.2">
      <c r="A127" s="24" t="s">
        <v>10</v>
      </c>
      <c r="B127" s="24" t="s">
        <v>7</v>
      </c>
      <c r="C127" s="24" t="s">
        <v>6</v>
      </c>
      <c r="D127" s="24" t="s">
        <v>141</v>
      </c>
      <c r="E127" s="24" t="s">
        <v>143</v>
      </c>
      <c r="F127" s="29">
        <v>0</v>
      </c>
      <c r="G127" s="29">
        <v>33040.239002611605</v>
      </c>
      <c r="H127" s="30">
        <v>2077040.24719022</v>
      </c>
      <c r="J127" s="100" t="s">
        <v>10</v>
      </c>
      <c r="K127" s="100" t="s">
        <v>7</v>
      </c>
      <c r="L127" s="100" t="s">
        <v>6</v>
      </c>
      <c r="M127" s="100" t="s">
        <v>141</v>
      </c>
      <c r="N127" s="100" t="s">
        <v>143</v>
      </c>
      <c r="O127" s="29">
        <v>0</v>
      </c>
      <c r="P127" s="101">
        <v>32705.071053101583</v>
      </c>
      <c r="Q127" s="103">
        <v>2056000.80238691</v>
      </c>
    </row>
    <row r="128" spans="1:17" ht="11.25" x14ac:dyDescent="0.2">
      <c r="A128" s="24" t="s">
        <v>10</v>
      </c>
      <c r="B128" s="24" t="s">
        <v>7</v>
      </c>
      <c r="C128" s="24" t="s">
        <v>6</v>
      </c>
      <c r="D128" s="24" t="s">
        <v>141</v>
      </c>
      <c r="E128" s="24" t="s">
        <v>144</v>
      </c>
      <c r="F128" s="29">
        <v>0</v>
      </c>
      <c r="G128" s="29">
        <v>1058350.6659870138</v>
      </c>
      <c r="H128" s="30">
        <v>-20608037.810000002</v>
      </c>
      <c r="J128" s="100" t="s">
        <v>10</v>
      </c>
      <c r="K128" s="100" t="s">
        <v>7</v>
      </c>
      <c r="L128" s="100" t="s">
        <v>6</v>
      </c>
      <c r="M128" s="100" t="s">
        <v>141</v>
      </c>
      <c r="N128" s="100" t="s">
        <v>144</v>
      </c>
      <c r="O128" s="29">
        <v>0</v>
      </c>
      <c r="P128" s="101">
        <v>1054317.6662860434</v>
      </c>
      <c r="Q128" s="102">
        <v>-20608037.810000002</v>
      </c>
    </row>
    <row r="129" spans="1:17" ht="11.25" x14ac:dyDescent="0.2">
      <c r="A129" s="24" t="s">
        <v>10</v>
      </c>
      <c r="B129" s="24" t="s">
        <v>7</v>
      </c>
      <c r="C129" s="24" t="s">
        <v>6</v>
      </c>
      <c r="D129" s="24" t="s">
        <v>141</v>
      </c>
      <c r="E129" s="24" t="s">
        <v>145</v>
      </c>
      <c r="F129" s="29">
        <v>0</v>
      </c>
      <c r="G129" s="29">
        <v>34981.332749937195</v>
      </c>
      <c r="H129" s="30">
        <v>2891790.1739948699</v>
      </c>
      <c r="J129" s="100" t="s">
        <v>10</v>
      </c>
      <c r="K129" s="100" t="s">
        <v>7</v>
      </c>
      <c r="L129" s="100" t="s">
        <v>6</v>
      </c>
      <c r="M129" s="100" t="s">
        <v>141</v>
      </c>
      <c r="N129" s="100" t="s">
        <v>145</v>
      </c>
      <c r="O129" s="29">
        <v>0</v>
      </c>
      <c r="P129" s="101">
        <v>30914.864141205922</v>
      </c>
      <c r="Q129" s="103">
        <v>2555628.7690062602</v>
      </c>
    </row>
    <row r="130" spans="1:17" ht="11.25" x14ac:dyDescent="0.2">
      <c r="A130" s="24" t="s">
        <v>10</v>
      </c>
      <c r="B130" s="24" t="s">
        <v>7</v>
      </c>
      <c r="C130" s="24" t="s">
        <v>6</v>
      </c>
      <c r="D130" s="24" t="s">
        <v>141</v>
      </c>
      <c r="E130" s="24" t="s">
        <v>146</v>
      </c>
      <c r="F130" s="29">
        <v>0</v>
      </c>
      <c r="G130" s="29">
        <v>49202.90101021048</v>
      </c>
      <c r="H130" s="30">
        <v>2992538.3126735599</v>
      </c>
      <c r="J130" s="100" t="s">
        <v>10</v>
      </c>
      <c r="K130" s="100" t="s">
        <v>7</v>
      </c>
      <c r="L130" s="100" t="s">
        <v>6</v>
      </c>
      <c r="M130" s="100" t="s">
        <v>141</v>
      </c>
      <c r="N130" s="100" t="s">
        <v>146</v>
      </c>
      <c r="O130" s="29">
        <v>0</v>
      </c>
      <c r="P130" s="101">
        <v>43722.008329219352</v>
      </c>
      <c r="Q130" s="103">
        <v>2659584.53054338</v>
      </c>
    </row>
    <row r="131" spans="1:17" ht="11.25" x14ac:dyDescent="0.2">
      <c r="A131" s="24" t="s">
        <v>10</v>
      </c>
      <c r="B131" s="24" t="s">
        <v>7</v>
      </c>
      <c r="C131" s="24" t="s">
        <v>6</v>
      </c>
      <c r="D131" s="24" t="s">
        <v>141</v>
      </c>
      <c r="E131" s="24" t="s">
        <v>147</v>
      </c>
      <c r="F131" s="29">
        <v>0</v>
      </c>
      <c r="G131" s="29">
        <v>163907.55132727174</v>
      </c>
      <c r="H131" s="30">
        <v>9871899.7900218591</v>
      </c>
      <c r="J131" s="100" t="s">
        <v>10</v>
      </c>
      <c r="K131" s="100" t="s">
        <v>7</v>
      </c>
      <c r="L131" s="100" t="s">
        <v>6</v>
      </c>
      <c r="M131" s="100" t="s">
        <v>141</v>
      </c>
      <c r="N131" s="100" t="s">
        <v>147</v>
      </c>
      <c r="O131" s="29">
        <v>0</v>
      </c>
      <c r="P131" s="101">
        <v>146726.73871950459</v>
      </c>
      <c r="Q131" s="103">
        <v>8931879.5810988192</v>
      </c>
    </row>
    <row r="132" spans="1:17" ht="11.25" x14ac:dyDescent="0.2">
      <c r="A132" s="24" t="s">
        <v>10</v>
      </c>
      <c r="B132" s="24" t="s">
        <v>7</v>
      </c>
      <c r="C132" s="24" t="s">
        <v>6</v>
      </c>
      <c r="D132" s="24" t="s">
        <v>141</v>
      </c>
      <c r="E132" s="24" t="s">
        <v>148</v>
      </c>
      <c r="F132" s="29">
        <v>0</v>
      </c>
      <c r="G132" s="29">
        <v>508913.88390080724</v>
      </c>
      <c r="H132" s="30">
        <v>5672934.9702994013</v>
      </c>
      <c r="J132" s="100" t="s">
        <v>10</v>
      </c>
      <c r="K132" s="100" t="s">
        <v>7</v>
      </c>
      <c r="L132" s="100" t="s">
        <v>6</v>
      </c>
      <c r="M132" s="100" t="s">
        <v>141</v>
      </c>
      <c r="N132" s="100" t="s">
        <v>148</v>
      </c>
      <c r="O132" s="29">
        <v>0</v>
      </c>
      <c r="P132" s="101">
        <v>348432.24313159275</v>
      </c>
      <c r="Q132" s="103">
        <v>7409616.1527474402</v>
      </c>
    </row>
    <row r="133" spans="1:17" ht="11.25" x14ac:dyDescent="0.2">
      <c r="A133" s="24" t="s">
        <v>10</v>
      </c>
      <c r="B133" s="24" t="s">
        <v>7</v>
      </c>
      <c r="C133" s="58" t="s">
        <v>6</v>
      </c>
      <c r="D133" s="24" t="s">
        <v>141</v>
      </c>
      <c r="E133" s="24" t="s">
        <v>149</v>
      </c>
      <c r="F133" s="29">
        <v>0</v>
      </c>
      <c r="G133" s="29">
        <v>93647.932169252163</v>
      </c>
      <c r="H133" s="30">
        <v>0</v>
      </c>
      <c r="J133" s="100" t="s">
        <v>10</v>
      </c>
      <c r="K133" s="100" t="s">
        <v>7</v>
      </c>
      <c r="L133" s="100" t="s">
        <v>9</v>
      </c>
      <c r="M133" s="100" t="s">
        <v>141</v>
      </c>
      <c r="N133" s="100" t="s">
        <v>149</v>
      </c>
      <c r="O133" s="29">
        <v>0</v>
      </c>
      <c r="P133" s="101">
        <v>76675.009194089187</v>
      </c>
      <c r="Q133" s="103">
        <v>0</v>
      </c>
    </row>
    <row r="134" spans="1:17" ht="12.75" x14ac:dyDescent="0.2">
      <c r="A134" s="24" t="s">
        <v>10</v>
      </c>
      <c r="B134" s="24" t="s">
        <v>8</v>
      </c>
      <c r="C134" s="24" t="s">
        <v>6</v>
      </c>
      <c r="D134" s="24" t="s">
        <v>150</v>
      </c>
      <c r="E134" s="24" t="s">
        <v>151</v>
      </c>
      <c r="F134" s="29">
        <v>317178.96000000002</v>
      </c>
      <c r="G134" s="29">
        <v>0</v>
      </c>
      <c r="H134" s="30">
        <v>14619707.800000001</v>
      </c>
      <c r="J134" s="100" t="s">
        <v>10</v>
      </c>
      <c r="K134" s="100" t="s">
        <v>8</v>
      </c>
      <c r="L134" s="100" t="s">
        <v>6</v>
      </c>
      <c r="M134" s="100" t="s">
        <v>150</v>
      </c>
      <c r="N134" s="100" t="s">
        <v>151</v>
      </c>
      <c r="O134" s="29">
        <v>317178.96000000002</v>
      </c>
      <c r="P134" s="101">
        <v>0</v>
      </c>
      <c r="Q134" s="103">
        <v>14619707.800000001</v>
      </c>
    </row>
    <row r="135" spans="1:17" ht="12.75" x14ac:dyDescent="0.2">
      <c r="A135" s="24" t="s">
        <v>10</v>
      </c>
      <c r="B135" s="24" t="s">
        <v>7</v>
      </c>
      <c r="C135" s="24" t="s">
        <v>6</v>
      </c>
      <c r="D135" s="24" t="s">
        <v>150</v>
      </c>
      <c r="E135" s="24" t="s">
        <v>152</v>
      </c>
      <c r="F135" s="29">
        <v>0</v>
      </c>
      <c r="G135" s="29">
        <v>137076.55053077274</v>
      </c>
      <c r="H135" s="30">
        <v>0</v>
      </c>
      <c r="J135" s="100" t="s">
        <v>10</v>
      </c>
      <c r="K135" s="100" t="s">
        <v>7</v>
      </c>
      <c r="L135" s="100" t="s">
        <v>6</v>
      </c>
      <c r="M135" s="100" t="s">
        <v>150</v>
      </c>
      <c r="N135" s="100" t="s">
        <v>152</v>
      </c>
      <c r="O135" s="29">
        <v>0</v>
      </c>
      <c r="P135" s="101">
        <v>136353.77190878429</v>
      </c>
      <c r="Q135" s="103">
        <v>0</v>
      </c>
    </row>
    <row r="136" spans="1:17" ht="12.75" x14ac:dyDescent="0.2">
      <c r="A136" s="24" t="s">
        <v>10</v>
      </c>
      <c r="B136" s="24" t="s">
        <v>7</v>
      </c>
      <c r="C136" s="24" t="s">
        <v>6</v>
      </c>
      <c r="D136" s="24" t="s">
        <v>150</v>
      </c>
      <c r="E136" s="24" t="s">
        <v>153</v>
      </c>
      <c r="F136" s="29">
        <v>0</v>
      </c>
      <c r="G136" s="29">
        <v>290866.77823254146</v>
      </c>
      <c r="H136" s="30">
        <v>-18818271.299999997</v>
      </c>
      <c r="J136" s="100" t="s">
        <v>10</v>
      </c>
      <c r="K136" s="100" t="s">
        <v>7</v>
      </c>
      <c r="L136" s="100" t="s">
        <v>6</v>
      </c>
      <c r="M136" s="100" t="s">
        <v>150</v>
      </c>
      <c r="N136" s="100" t="s">
        <v>153</v>
      </c>
      <c r="O136" s="29">
        <v>0</v>
      </c>
      <c r="P136" s="101">
        <v>290043.31729475118</v>
      </c>
      <c r="Q136" s="103">
        <v>-18818271.299999997</v>
      </c>
    </row>
    <row r="137" spans="1:17" ht="12.75" x14ac:dyDescent="0.2">
      <c r="A137" s="24" t="s">
        <v>10</v>
      </c>
      <c r="B137" s="24" t="s">
        <v>7</v>
      </c>
      <c r="C137" s="24" t="s">
        <v>6</v>
      </c>
      <c r="D137" s="24" t="s">
        <v>150</v>
      </c>
      <c r="E137" s="24" t="s">
        <v>154</v>
      </c>
      <c r="F137" s="29">
        <v>0</v>
      </c>
      <c r="G137" s="29">
        <v>201213.52357047846</v>
      </c>
      <c r="H137" s="30">
        <v>0</v>
      </c>
      <c r="J137" s="100" t="s">
        <v>10</v>
      </c>
      <c r="K137" s="100" t="s">
        <v>7</v>
      </c>
      <c r="L137" s="100" t="s">
        <v>6</v>
      </c>
      <c r="M137" s="100" t="s">
        <v>150</v>
      </c>
      <c r="N137" s="100" t="s">
        <v>154</v>
      </c>
      <c r="O137" s="29">
        <v>0</v>
      </c>
      <c r="P137" s="101">
        <v>180237.82473748407</v>
      </c>
      <c r="Q137" s="103">
        <v>0</v>
      </c>
    </row>
    <row r="138" spans="1:17" ht="12.75" x14ac:dyDescent="0.2">
      <c r="A138" s="24" t="s">
        <v>10</v>
      </c>
      <c r="B138" s="24" t="s">
        <v>7</v>
      </c>
      <c r="C138" s="24" t="s">
        <v>6</v>
      </c>
      <c r="D138" s="24" t="s">
        <v>150</v>
      </c>
      <c r="E138" s="24" t="s">
        <v>155</v>
      </c>
      <c r="F138" s="29">
        <v>0</v>
      </c>
      <c r="G138" s="29">
        <v>201431.54965526453</v>
      </c>
      <c r="H138" s="30">
        <v>0</v>
      </c>
      <c r="J138" s="100" t="s">
        <v>10</v>
      </c>
      <c r="K138" s="100" t="s">
        <v>7</v>
      </c>
      <c r="L138" s="100" t="s">
        <v>6</v>
      </c>
      <c r="M138" s="100" t="s">
        <v>150</v>
      </c>
      <c r="N138" s="100" t="s">
        <v>155</v>
      </c>
      <c r="O138" s="29">
        <v>0</v>
      </c>
      <c r="P138" s="101">
        <v>180548.71560034467</v>
      </c>
      <c r="Q138" s="103">
        <v>0</v>
      </c>
    </row>
    <row r="139" spans="1:17" ht="11.25" x14ac:dyDescent="0.2">
      <c r="A139" s="24" t="s">
        <v>10</v>
      </c>
      <c r="B139" s="24" t="s">
        <v>7</v>
      </c>
      <c r="C139" s="24" t="s">
        <v>6</v>
      </c>
      <c r="D139" s="24" t="s">
        <v>58</v>
      </c>
      <c r="E139" s="34" t="s">
        <v>156</v>
      </c>
      <c r="F139" s="29">
        <v>0</v>
      </c>
      <c r="G139" s="29">
        <v>0</v>
      </c>
      <c r="H139" s="30">
        <v>29887</v>
      </c>
      <c r="J139" s="100" t="s">
        <v>10</v>
      </c>
      <c r="K139" s="100" t="s">
        <v>7</v>
      </c>
      <c r="L139" s="100" t="s">
        <v>6</v>
      </c>
      <c r="M139" s="100" t="s">
        <v>58</v>
      </c>
      <c r="N139" s="34" t="s">
        <v>156</v>
      </c>
      <c r="O139" s="29">
        <v>0</v>
      </c>
      <c r="P139" s="101">
        <v>0</v>
      </c>
      <c r="Q139" s="102">
        <v>29887</v>
      </c>
    </row>
    <row r="140" spans="1:17" ht="11.25" x14ac:dyDescent="0.2">
      <c r="A140" s="24" t="s">
        <v>10</v>
      </c>
      <c r="B140" s="24" t="s">
        <v>7</v>
      </c>
      <c r="C140" s="24" t="s">
        <v>9</v>
      </c>
      <c r="D140" s="24" t="s">
        <v>157</v>
      </c>
      <c r="E140" s="24" t="s">
        <v>158</v>
      </c>
      <c r="F140" s="29">
        <v>0</v>
      </c>
      <c r="G140" s="29">
        <v>1881.2965041719306</v>
      </c>
      <c r="H140" s="30">
        <v>43269.819595954403</v>
      </c>
      <c r="J140" s="100" t="s">
        <v>10</v>
      </c>
      <c r="K140" s="100" t="s">
        <v>7</v>
      </c>
      <c r="L140" s="100" t="s">
        <v>9</v>
      </c>
      <c r="M140" s="100" t="s">
        <v>157</v>
      </c>
      <c r="N140" s="100" t="s">
        <v>158</v>
      </c>
      <c r="O140" s="29">
        <v>0</v>
      </c>
      <c r="P140" s="101">
        <v>1895.9735343572634</v>
      </c>
      <c r="Q140" s="103">
        <v>43607.391290216801</v>
      </c>
    </row>
    <row r="141" spans="1:17" ht="11.25" x14ac:dyDescent="0.2">
      <c r="A141" s="24" t="s">
        <v>10</v>
      </c>
      <c r="B141" s="24" t="s">
        <v>7</v>
      </c>
      <c r="C141" s="24" t="s">
        <v>9</v>
      </c>
      <c r="D141" s="24" t="s">
        <v>157</v>
      </c>
      <c r="E141" s="24" t="s">
        <v>159</v>
      </c>
      <c r="F141" s="29">
        <v>0</v>
      </c>
      <c r="G141" s="29">
        <v>1464.9732953438886</v>
      </c>
      <c r="H141" s="30">
        <v>33694.385792909401</v>
      </c>
      <c r="J141" s="100" t="s">
        <v>10</v>
      </c>
      <c r="K141" s="100" t="s">
        <v>7</v>
      </c>
      <c r="L141" s="100" t="s">
        <v>9</v>
      </c>
      <c r="M141" s="100" t="s">
        <v>157</v>
      </c>
      <c r="N141" s="100" t="s">
        <v>159</v>
      </c>
      <c r="O141" s="29">
        <v>0</v>
      </c>
      <c r="P141" s="101">
        <v>61.379858935947169</v>
      </c>
      <c r="Q141" s="103">
        <v>1411.7367555267999</v>
      </c>
    </row>
    <row r="142" spans="1:17" ht="11.25" x14ac:dyDescent="0.2">
      <c r="A142" s="24" t="s">
        <v>10</v>
      </c>
      <c r="B142" s="24" t="s">
        <v>7</v>
      </c>
      <c r="C142" s="24" t="s">
        <v>9</v>
      </c>
      <c r="D142" s="24" t="s">
        <v>157</v>
      </c>
      <c r="E142" s="24" t="s">
        <v>160</v>
      </c>
      <c r="F142" s="29">
        <v>0</v>
      </c>
      <c r="G142" s="29">
        <v>1464.9732953438886</v>
      </c>
      <c r="H142" s="30">
        <v>33694.385792909401</v>
      </c>
      <c r="J142" s="100" t="s">
        <v>10</v>
      </c>
      <c r="K142" s="100" t="s">
        <v>7</v>
      </c>
      <c r="L142" s="100" t="s">
        <v>9</v>
      </c>
      <c r="M142" s="100" t="s">
        <v>157</v>
      </c>
      <c r="N142" s="100" t="s">
        <v>160</v>
      </c>
      <c r="O142" s="29">
        <v>0</v>
      </c>
      <c r="P142" s="101">
        <v>61.379858935947169</v>
      </c>
      <c r="Q142" s="103">
        <v>1411.7367555267999</v>
      </c>
    </row>
    <row r="143" spans="1:17" ht="11.25" x14ac:dyDescent="0.2">
      <c r="A143" s="24" t="s">
        <v>10</v>
      </c>
      <c r="B143" s="24" t="s">
        <v>7</v>
      </c>
      <c r="C143" s="24" t="s">
        <v>9</v>
      </c>
      <c r="D143" s="24" t="s">
        <v>157</v>
      </c>
      <c r="E143" s="24" t="s">
        <v>161</v>
      </c>
      <c r="F143" s="29">
        <v>0</v>
      </c>
      <c r="G143" s="29">
        <v>1464.9732953438886</v>
      </c>
      <c r="H143" s="30">
        <v>33694.385792909401</v>
      </c>
      <c r="J143" s="100" t="s">
        <v>10</v>
      </c>
      <c r="K143" s="100" t="s">
        <v>7</v>
      </c>
      <c r="L143" s="100" t="s">
        <v>9</v>
      </c>
      <c r="M143" s="100" t="s">
        <v>157</v>
      </c>
      <c r="N143" s="100" t="s">
        <v>161</v>
      </c>
      <c r="O143" s="29">
        <v>0</v>
      </c>
      <c r="P143" s="101">
        <v>61.379858935947169</v>
      </c>
      <c r="Q143" s="103">
        <v>1411.7367555267999</v>
      </c>
    </row>
    <row r="144" spans="1:17" ht="11.25" x14ac:dyDescent="0.2">
      <c r="A144" s="24" t="s">
        <v>10</v>
      </c>
      <c r="B144" s="24" t="s">
        <v>7</v>
      </c>
      <c r="C144" s="24" t="s">
        <v>9</v>
      </c>
      <c r="D144" s="24" t="s">
        <v>162</v>
      </c>
      <c r="E144" s="24" t="s">
        <v>163</v>
      </c>
      <c r="F144" s="29">
        <v>0</v>
      </c>
      <c r="G144" s="29">
        <v>21137.754377596502</v>
      </c>
      <c r="H144" s="30">
        <v>246762.95749025</v>
      </c>
      <c r="J144" s="100" t="s">
        <v>10</v>
      </c>
      <c r="K144" s="100" t="s">
        <v>7</v>
      </c>
      <c r="L144" s="100" t="s">
        <v>9</v>
      </c>
      <c r="M144" s="100" t="s">
        <v>162</v>
      </c>
      <c r="N144" s="100" t="s">
        <v>163</v>
      </c>
      <c r="O144" s="29">
        <v>0</v>
      </c>
      <c r="P144" s="101">
        <v>20251.909065091226</v>
      </c>
      <c r="Q144" s="103">
        <v>236766.99130523301</v>
      </c>
    </row>
    <row r="145" spans="1:17" ht="12.75" x14ac:dyDescent="0.2">
      <c r="A145" s="24" t="s">
        <v>10</v>
      </c>
      <c r="B145" s="24" t="s">
        <v>8</v>
      </c>
      <c r="C145" s="24" t="s">
        <v>6</v>
      </c>
      <c r="D145" s="24" t="s">
        <v>82</v>
      </c>
      <c r="E145" s="39" t="s">
        <v>164</v>
      </c>
      <c r="F145" s="29">
        <v>33273</v>
      </c>
      <c r="G145" s="29">
        <v>7464685.0086784652</v>
      </c>
      <c r="H145" s="30">
        <v>2636763.9913551598</v>
      </c>
      <c r="J145" s="100" t="s">
        <v>10</v>
      </c>
      <c r="K145" s="100" t="s">
        <v>8</v>
      </c>
      <c r="L145" s="100" t="s">
        <v>6</v>
      </c>
      <c r="M145" s="100" t="s">
        <v>82</v>
      </c>
      <c r="N145" s="106" t="s">
        <v>164</v>
      </c>
      <c r="O145" s="29">
        <v>33273</v>
      </c>
      <c r="P145" s="101">
        <v>7464685.0086784652</v>
      </c>
      <c r="Q145" s="102">
        <v>2636763.9913551598</v>
      </c>
    </row>
    <row r="146" spans="1:17" ht="12.75" x14ac:dyDescent="0.2">
      <c r="A146" s="24" t="s">
        <v>10</v>
      </c>
      <c r="B146" s="24" t="s">
        <v>7</v>
      </c>
      <c r="C146" s="24" t="s">
        <v>6</v>
      </c>
      <c r="D146" s="24" t="s">
        <v>82</v>
      </c>
      <c r="E146" s="28" t="s">
        <v>165</v>
      </c>
      <c r="F146" s="29">
        <v>0</v>
      </c>
      <c r="G146" s="29">
        <v>18563.182219463841</v>
      </c>
      <c r="H146" s="30">
        <v>0</v>
      </c>
      <c r="J146" s="100" t="s">
        <v>10</v>
      </c>
      <c r="K146" s="100" t="s">
        <v>7</v>
      </c>
      <c r="L146" s="100" t="s">
        <v>6</v>
      </c>
      <c r="M146" s="100" t="s">
        <v>82</v>
      </c>
      <c r="N146" s="28" t="s">
        <v>165</v>
      </c>
      <c r="O146" s="29">
        <v>0</v>
      </c>
      <c r="P146" s="101">
        <v>16767.402362435176</v>
      </c>
      <c r="Q146" s="103">
        <v>0</v>
      </c>
    </row>
    <row r="147" spans="1:17" ht="12.75" x14ac:dyDescent="0.2">
      <c r="A147" s="24" t="s">
        <v>10</v>
      </c>
      <c r="B147" s="24" t="s">
        <v>7</v>
      </c>
      <c r="C147" s="24" t="s">
        <v>6</v>
      </c>
      <c r="D147" s="24" t="s">
        <v>82</v>
      </c>
      <c r="E147" s="39" t="s">
        <v>166</v>
      </c>
      <c r="F147" s="29">
        <v>0</v>
      </c>
      <c r="G147" s="29">
        <v>180264.72698227427</v>
      </c>
      <c r="H147" s="30">
        <v>-6318231.5700000003</v>
      </c>
      <c r="J147" s="100" t="s">
        <v>10</v>
      </c>
      <c r="K147" s="100" t="s">
        <v>7</v>
      </c>
      <c r="L147" s="100" t="s">
        <v>6</v>
      </c>
      <c r="M147" s="100" t="s">
        <v>82</v>
      </c>
      <c r="N147" s="106" t="s">
        <v>166</v>
      </c>
      <c r="O147" s="29">
        <v>0</v>
      </c>
      <c r="P147" s="101">
        <v>179830.72815378939</v>
      </c>
      <c r="Q147" s="102">
        <v>-6318231.5700000003</v>
      </c>
    </row>
    <row r="148" spans="1:17" ht="12.75" x14ac:dyDescent="0.2">
      <c r="A148" s="24" t="s">
        <v>10</v>
      </c>
      <c r="B148" s="24" t="s">
        <v>7</v>
      </c>
      <c r="C148" s="24" t="s">
        <v>6</v>
      </c>
      <c r="D148" s="24" t="s">
        <v>82</v>
      </c>
      <c r="E148" s="28" t="s">
        <v>167</v>
      </c>
      <c r="F148" s="29">
        <v>0</v>
      </c>
      <c r="G148" s="29">
        <v>301916.051841921</v>
      </c>
      <c r="H148" s="30">
        <v>0</v>
      </c>
      <c r="J148" s="100" t="s">
        <v>10</v>
      </c>
      <c r="K148" s="100" t="s">
        <v>7</v>
      </c>
      <c r="L148" s="100" t="s">
        <v>6</v>
      </c>
      <c r="M148" s="100" t="s">
        <v>82</v>
      </c>
      <c r="N148" s="28" t="s">
        <v>167</v>
      </c>
      <c r="O148" s="29">
        <v>0</v>
      </c>
      <c r="P148" s="101">
        <v>278986.92474631511</v>
      </c>
      <c r="Q148" s="103">
        <v>0</v>
      </c>
    </row>
    <row r="149" spans="1:17" ht="11.25" x14ac:dyDescent="0.2">
      <c r="A149" s="24" t="s">
        <v>10</v>
      </c>
      <c r="B149" s="24" t="s">
        <v>7</v>
      </c>
      <c r="C149" s="24" t="s">
        <v>6</v>
      </c>
      <c r="D149" s="24" t="s">
        <v>168</v>
      </c>
      <c r="E149" s="24" t="s">
        <v>169</v>
      </c>
      <c r="F149" s="29">
        <v>0</v>
      </c>
      <c r="G149" s="29">
        <v>0</v>
      </c>
      <c r="H149" s="30">
        <v>20090682.710000001</v>
      </c>
      <c r="J149" s="100" t="s">
        <v>10</v>
      </c>
      <c r="K149" s="100" t="s">
        <v>7</v>
      </c>
      <c r="L149" s="100" t="s">
        <v>6</v>
      </c>
      <c r="M149" s="100" t="s">
        <v>168</v>
      </c>
      <c r="N149" s="100" t="s">
        <v>169</v>
      </c>
      <c r="O149" s="29">
        <v>0</v>
      </c>
      <c r="P149" s="101">
        <v>0</v>
      </c>
      <c r="Q149" s="103">
        <v>20090682.710000001</v>
      </c>
    </row>
    <row r="150" spans="1:17" ht="11.25" x14ac:dyDescent="0.2">
      <c r="A150" s="24" t="s">
        <v>10</v>
      </c>
      <c r="B150" s="24" t="s">
        <v>7</v>
      </c>
      <c r="C150" s="24" t="s">
        <v>6</v>
      </c>
      <c r="D150" s="24" t="s">
        <v>170</v>
      </c>
      <c r="E150" s="24" t="s">
        <v>171</v>
      </c>
      <c r="F150" s="29">
        <v>0</v>
      </c>
      <c r="G150" s="29">
        <v>0</v>
      </c>
      <c r="H150" s="30">
        <v>1078112.57</v>
      </c>
      <c r="J150" s="100" t="s">
        <v>10</v>
      </c>
      <c r="K150" s="100" t="s">
        <v>7</v>
      </c>
      <c r="L150" s="100" t="s">
        <v>6</v>
      </c>
      <c r="M150" s="100" t="s">
        <v>170</v>
      </c>
      <c r="N150" s="100" t="s">
        <v>171</v>
      </c>
      <c r="O150" s="29">
        <v>0</v>
      </c>
      <c r="P150" s="101">
        <v>0</v>
      </c>
      <c r="Q150" s="103">
        <v>1078112.57</v>
      </c>
    </row>
    <row r="151" spans="1:17" ht="11.25" x14ac:dyDescent="0.2">
      <c r="A151" s="24" t="s">
        <v>10</v>
      </c>
      <c r="B151" s="24" t="s">
        <v>7</v>
      </c>
      <c r="C151" s="24" t="s">
        <v>9</v>
      </c>
      <c r="D151" s="24" t="s">
        <v>92</v>
      </c>
      <c r="E151" s="24" t="s">
        <v>172</v>
      </c>
      <c r="F151" s="29">
        <v>0</v>
      </c>
      <c r="G151" s="29">
        <v>354603.0335081222</v>
      </c>
      <c r="H151" s="30">
        <v>0</v>
      </c>
      <c r="J151" s="100" t="s">
        <v>10</v>
      </c>
      <c r="K151" s="100" t="s">
        <v>7</v>
      </c>
      <c r="L151" s="100" t="s">
        <v>9</v>
      </c>
      <c r="M151" s="100" t="s">
        <v>92</v>
      </c>
      <c r="N151" s="100" t="s">
        <v>178</v>
      </c>
      <c r="O151" s="29">
        <v>0</v>
      </c>
      <c r="P151" s="101">
        <v>302660.14992719109</v>
      </c>
      <c r="Q151" s="103">
        <v>0</v>
      </c>
    </row>
    <row r="152" spans="1:17" ht="12.75" x14ac:dyDescent="0.2">
      <c r="A152" s="24" t="s">
        <v>10</v>
      </c>
      <c r="B152" s="24" t="s">
        <v>7</v>
      </c>
      <c r="C152" s="24" t="s">
        <v>9</v>
      </c>
      <c r="D152" s="24" t="s">
        <v>92</v>
      </c>
      <c r="E152" s="24" t="s">
        <v>173</v>
      </c>
      <c r="F152" s="29">
        <v>0</v>
      </c>
      <c r="G152" s="29">
        <v>721135.8782484401</v>
      </c>
      <c r="H152" s="30">
        <v>0</v>
      </c>
      <c r="J152" s="100" t="s">
        <v>10</v>
      </c>
      <c r="K152" s="100" t="s">
        <v>7</v>
      </c>
      <c r="L152" s="100" t="s">
        <v>9</v>
      </c>
      <c r="M152" s="100" t="s">
        <v>92</v>
      </c>
      <c r="N152" s="100" t="s">
        <v>173</v>
      </c>
      <c r="O152" s="29">
        <v>0</v>
      </c>
      <c r="P152" s="101">
        <v>770266.82814322331</v>
      </c>
      <c r="Q152" s="102">
        <v>0</v>
      </c>
    </row>
    <row r="153" spans="1:17" x14ac:dyDescent="0.25">
      <c r="E153" s="36"/>
      <c r="F153" s="36"/>
      <c r="H153" s="30"/>
      <c r="Q153"/>
    </row>
    <row r="154" spans="1:17" ht="12" thickBot="1" x14ac:dyDescent="0.25">
      <c r="E154" s="40" t="s">
        <v>174</v>
      </c>
      <c r="F154" s="41">
        <f>SUM(F126:F153)</f>
        <v>658327.92000000004</v>
      </c>
      <c r="G154" s="41">
        <f>SUM(G126:G153)</f>
        <v>11841214.760382649</v>
      </c>
      <c r="H154" s="41">
        <f>SUM(H126:H153)</f>
        <v>1.4668330550193787E-8</v>
      </c>
      <c r="N154" s="40" t="s">
        <v>174</v>
      </c>
      <c r="O154" s="41">
        <f>SUM(O126:O153)</f>
        <v>658327.92000000004</v>
      </c>
      <c r="P154" s="41">
        <f>SUM(P126:P153)</f>
        <v>11556206.294583799</v>
      </c>
      <c r="Q154" s="41">
        <f>SUM(Q126:Q153)</f>
        <v>-2.3283064365386963E-10</v>
      </c>
    </row>
    <row r="155" spans="1:17" ht="15.75" thickTop="1" x14ac:dyDescent="0.25"/>
    <row r="157" spans="1:17" ht="11.25" x14ac:dyDescent="0.2">
      <c r="A157" s="42" t="s">
        <v>5</v>
      </c>
      <c r="B157" s="43" t="s">
        <v>6</v>
      </c>
      <c r="C157" s="43" t="s">
        <v>7</v>
      </c>
      <c r="D157" s="43"/>
      <c r="E157" s="43"/>
      <c r="F157" s="44">
        <f t="shared" ref="F157:F164" si="6">SUMIFS($F$126:$F$152,$B$126:$B$152,C157,$C$126:$C$152,B157,$A$126:$A$152,A157)</f>
        <v>0</v>
      </c>
      <c r="G157" s="44">
        <f t="shared" ref="G157:G164" si="7">SUMIFS($G$126:$G$152,$B$126:$B$152,C157,$C$126:$C$152,B157,$A$126:$A$152,A157)</f>
        <v>0</v>
      </c>
      <c r="H157" s="45">
        <f t="shared" ref="H157:H164" si="8">SUMIFS($H$126:$H$152,$B$126:$B$152,C157,$C$126:$C$152,B157,$A$126:$A$152,A157)</f>
        <v>0</v>
      </c>
      <c r="J157" s="42" t="s">
        <v>5</v>
      </c>
      <c r="K157" s="43" t="s">
        <v>6</v>
      </c>
      <c r="L157" s="43" t="s">
        <v>7</v>
      </c>
      <c r="M157" s="43"/>
      <c r="N157" s="43"/>
      <c r="O157" s="44">
        <f>SUMIFS($O$126:$O$152,$K$126:$K$152,L157,$L$126:$L$152,K157,$J$126:$J$152,J157)</f>
        <v>0</v>
      </c>
      <c r="P157" s="44">
        <f>SUMIFS($P$126:$P$152,$K$126:$K$152,L157,$L$126:$L$152,K157,$J$126:$J$152,J157)</f>
        <v>0</v>
      </c>
      <c r="Q157" s="45">
        <f>SUMIFS($Q$126:$Q$152,$K$126:$K$152,L157,$L$126:$L$152,K157,$J$126:$J$152,J157)</f>
        <v>0</v>
      </c>
    </row>
    <row r="158" spans="1:17" ht="11.25" x14ac:dyDescent="0.2">
      <c r="A158" s="46" t="s">
        <v>5</v>
      </c>
      <c r="B158" s="47" t="s">
        <v>6</v>
      </c>
      <c r="C158" s="47" t="s">
        <v>8</v>
      </c>
      <c r="D158" s="47"/>
      <c r="E158" s="47"/>
      <c r="F158" s="48">
        <f t="shared" si="6"/>
        <v>0</v>
      </c>
      <c r="G158" s="48">
        <f t="shared" si="7"/>
        <v>0</v>
      </c>
      <c r="H158" s="49">
        <f t="shared" si="8"/>
        <v>0</v>
      </c>
      <c r="J158" s="46" t="s">
        <v>5</v>
      </c>
      <c r="K158" s="47" t="s">
        <v>6</v>
      </c>
      <c r="L158" s="47" t="s">
        <v>8</v>
      </c>
      <c r="M158" s="47"/>
      <c r="N158" s="47"/>
      <c r="O158" s="48">
        <f t="shared" ref="O158:O164" si="9">SUMIFS($O$126:$O$152,$K$126:$K$152,L158,$L$126:$L$152,K158,$J$126:$J$152,J158)</f>
        <v>0</v>
      </c>
      <c r="P158" s="48">
        <f t="shared" ref="P158:P164" si="10">SUMIFS($P$126:$P$152,$K$126:$K$152,L158,$L$126:$L$152,K158,$J$126:$J$152,J158)</f>
        <v>0</v>
      </c>
      <c r="Q158" s="49">
        <f t="shared" ref="Q158:Q160" si="11">SUMIFS($Q$126:$Q$152,$K$126:$K$152,L158,$L$126:$L$152,K158,$J$126:$J$152,J158)</f>
        <v>0</v>
      </c>
    </row>
    <row r="159" spans="1:17" ht="11.25" x14ac:dyDescent="0.2">
      <c r="A159" s="46" t="s">
        <v>5</v>
      </c>
      <c r="B159" s="47" t="s">
        <v>9</v>
      </c>
      <c r="C159" s="47" t="s">
        <v>7</v>
      </c>
      <c r="D159" s="47"/>
      <c r="E159" s="47"/>
      <c r="F159" s="48">
        <f t="shared" si="6"/>
        <v>0</v>
      </c>
      <c r="G159" s="48">
        <f t="shared" si="7"/>
        <v>0</v>
      </c>
      <c r="H159" s="49">
        <f t="shared" si="8"/>
        <v>0</v>
      </c>
      <c r="J159" s="46" t="s">
        <v>5</v>
      </c>
      <c r="K159" s="47" t="s">
        <v>9</v>
      </c>
      <c r="L159" s="47" t="s">
        <v>7</v>
      </c>
      <c r="M159" s="47"/>
      <c r="N159" s="47"/>
      <c r="O159" s="48">
        <f t="shared" si="9"/>
        <v>0</v>
      </c>
      <c r="P159" s="48">
        <f t="shared" si="10"/>
        <v>0</v>
      </c>
      <c r="Q159" s="49">
        <f t="shared" si="11"/>
        <v>0</v>
      </c>
    </row>
    <row r="160" spans="1:17" ht="11.25" x14ac:dyDescent="0.2">
      <c r="A160" s="50" t="s">
        <v>5</v>
      </c>
      <c r="B160" s="51" t="s">
        <v>9</v>
      </c>
      <c r="C160" s="51" t="s">
        <v>8</v>
      </c>
      <c r="D160" s="51"/>
      <c r="E160" s="51"/>
      <c r="F160" s="52">
        <f t="shared" si="6"/>
        <v>0</v>
      </c>
      <c r="G160" s="52">
        <f t="shared" si="7"/>
        <v>0</v>
      </c>
      <c r="H160" s="53">
        <f t="shared" si="8"/>
        <v>0</v>
      </c>
      <c r="J160" s="50" t="s">
        <v>5</v>
      </c>
      <c r="K160" s="51" t="s">
        <v>9</v>
      </c>
      <c r="L160" s="51" t="s">
        <v>8</v>
      </c>
      <c r="M160" s="51"/>
      <c r="N160" s="51"/>
      <c r="O160" s="52">
        <f t="shared" si="9"/>
        <v>0</v>
      </c>
      <c r="P160" s="52">
        <f t="shared" si="10"/>
        <v>0</v>
      </c>
      <c r="Q160" s="53">
        <f t="shared" si="11"/>
        <v>0</v>
      </c>
    </row>
    <row r="161" spans="1:17" ht="11.25" x14ac:dyDescent="0.2">
      <c r="A161" s="42" t="s">
        <v>10</v>
      </c>
      <c r="B161" s="43" t="s">
        <v>6</v>
      </c>
      <c r="C161" s="43" t="s">
        <v>7</v>
      </c>
      <c r="D161" s="43"/>
      <c r="E161" s="43"/>
      <c r="F161" s="44">
        <f t="shared" si="6"/>
        <v>0</v>
      </c>
      <c r="G161" s="44">
        <f t="shared" si="7"/>
        <v>3273376.8691798202</v>
      </c>
      <c r="H161" s="45">
        <f t="shared" si="8"/>
        <v>-1039654.9058200906</v>
      </c>
      <c r="J161" s="42" t="s">
        <v>10</v>
      </c>
      <c r="K161" s="43" t="s">
        <v>6</v>
      </c>
      <c r="L161" s="43" t="s">
        <v>7</v>
      </c>
      <c r="M161" s="43"/>
      <c r="N161" s="43"/>
      <c r="O161" s="44">
        <f t="shared" si="9"/>
        <v>0</v>
      </c>
      <c r="P161" s="44">
        <f>SUMIFS($P$126:$P$152,$K$126:$K$152,L161,$L$126:$L$152,K161,$J$126:$J$152,J161)</f>
        <v>2919587.2764645717</v>
      </c>
      <c r="Q161" s="45">
        <f>SUMIFS($Q$126:$Q$152,$K$126:$K$152,L161,$L$126:$L$152,K161,$J$126:$J$152,J161)</f>
        <v>-933148.56421719142</v>
      </c>
    </row>
    <row r="162" spans="1:17" ht="11.25" x14ac:dyDescent="0.2">
      <c r="A162" s="46" t="s">
        <v>10</v>
      </c>
      <c r="B162" s="47" t="s">
        <v>6</v>
      </c>
      <c r="C162" s="47" t="s">
        <v>8</v>
      </c>
      <c r="D162" s="47"/>
      <c r="E162" s="47"/>
      <c r="F162" s="48">
        <f t="shared" si="6"/>
        <v>658327.92000000004</v>
      </c>
      <c r="G162" s="48">
        <f t="shared" si="7"/>
        <v>7464685.0086784652</v>
      </c>
      <c r="H162" s="49">
        <f t="shared" si="8"/>
        <v>648538.97135516023</v>
      </c>
      <c r="J162" s="46" t="s">
        <v>10</v>
      </c>
      <c r="K162" s="47" t="s">
        <v>6</v>
      </c>
      <c r="L162" s="47" t="s">
        <v>8</v>
      </c>
      <c r="M162" s="47"/>
      <c r="N162" s="47"/>
      <c r="O162" s="48">
        <f>SUMIFS($O$126:$O$152,$K$126:$K$152,L162,$L$126:$L$152,K162,$J$126:$J$152,J162)</f>
        <v>658327.92000000004</v>
      </c>
      <c r="P162" s="48">
        <f>SUMIFS($P$126:$P$152,$K$126:$K$152,L162,$L$126:$L$152,K162,$J$126:$J$152,J162)</f>
        <v>7464685.0086784652</v>
      </c>
      <c r="Q162" s="49">
        <f>SUMIFS($Q$126:$Q$152,$K$126:$K$152,L162,$L$126:$L$152,K162,$J$126:$J$152,J162)</f>
        <v>648538.97135516023</v>
      </c>
    </row>
    <row r="163" spans="1:17" ht="11.25" x14ac:dyDescent="0.2">
      <c r="A163" s="46" t="s">
        <v>10</v>
      </c>
      <c r="B163" s="47" t="s">
        <v>9</v>
      </c>
      <c r="C163" s="47" t="s">
        <v>7</v>
      </c>
      <c r="D163" s="47"/>
      <c r="E163" s="47"/>
      <c r="F163" s="48">
        <f t="shared" si="6"/>
        <v>0</v>
      </c>
      <c r="G163" s="48">
        <f t="shared" si="7"/>
        <v>1103152.8825243623</v>
      </c>
      <c r="H163" s="49">
        <f t="shared" si="8"/>
        <v>391115.93446493259</v>
      </c>
      <c r="J163" s="46" t="s">
        <v>10</v>
      </c>
      <c r="K163" s="47" t="s">
        <v>9</v>
      </c>
      <c r="L163" s="47" t="s">
        <v>7</v>
      </c>
      <c r="M163" s="47"/>
      <c r="N163" s="47"/>
      <c r="O163" s="48">
        <f t="shared" si="9"/>
        <v>0</v>
      </c>
      <c r="P163" s="48">
        <f>SUMIFS($P$126:$P$152,$K$126:$K$152,L163,$L$126:$L$152,K163,$J$126:$J$152,J163)</f>
        <v>1171934.0094407599</v>
      </c>
      <c r="Q163" s="49">
        <f>SUMIFS($Q$126:$Q$152,$K$126:$K$152,L163,$L$126:$L$152,K163,$J$126:$J$152,J163)</f>
        <v>284609.5928620302</v>
      </c>
    </row>
    <row r="164" spans="1:17" ht="11.25" x14ac:dyDescent="0.2">
      <c r="A164" s="50" t="s">
        <v>10</v>
      </c>
      <c r="B164" s="51" t="s">
        <v>9</v>
      </c>
      <c r="C164" s="51" t="s">
        <v>8</v>
      </c>
      <c r="D164" s="51"/>
      <c r="E164" s="51"/>
      <c r="F164" s="52">
        <f t="shared" si="6"/>
        <v>0</v>
      </c>
      <c r="G164" s="52">
        <f t="shared" si="7"/>
        <v>0</v>
      </c>
      <c r="H164" s="53">
        <f t="shared" si="8"/>
        <v>0</v>
      </c>
      <c r="J164" s="50" t="s">
        <v>10</v>
      </c>
      <c r="K164" s="51" t="s">
        <v>9</v>
      </c>
      <c r="L164" s="51" t="s">
        <v>8</v>
      </c>
      <c r="M164" s="51"/>
      <c r="N164" s="51"/>
      <c r="O164" s="52">
        <f t="shared" si="9"/>
        <v>0</v>
      </c>
      <c r="P164" s="52">
        <f t="shared" si="10"/>
        <v>0</v>
      </c>
      <c r="Q164" s="53">
        <f>SUMIFS($Q$126:$Q$152,$K$126:$K$152,L164,$L$126:$L$152,K164,$J$126:$J$152,J164)</f>
        <v>0</v>
      </c>
    </row>
  </sheetData>
  <mergeCells count="4">
    <mergeCell ref="A7:H7"/>
    <mergeCell ref="A124:H124"/>
    <mergeCell ref="J7:Q7"/>
    <mergeCell ref="J124:Q124"/>
  </mergeCells>
  <pageMargins left="0.7" right="0.7" top="0.75" bottom="0.75" header="0.3" footer="0.3"/>
  <pageSetup paperSize="17" scale="41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SharedWithUsers xmlns="3a6ed07f-74d3-4d6b-b2d6-faf8761c8676">
      <UserInfo>
        <DisplayName/>
        <AccountId xsi:nil="true"/>
        <AccountType/>
      </UserInfo>
    </SharedWithUsers>
    <CaseSubjects xmlns="8b86ae58-4ff9-4300-8876-bb89783e485c" xsi:nil="true"/>
    <Document_x0020_Status xmlns="c85253b9-0a55-49a1-98ad-b5b6252d7079">Draft</Document_x0020_Status>
    <CaseNumber xmlns="8b86ae58-4ff9-4300-8876-bb89783e485c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55C23-0E5E-4E73-9B12-17B9C1692A1B}">
  <ds:schemaRefs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3357C9-194A-4915-8C16-18DF5C80E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172A06-7B77-4658-9FD1-0B8A766DA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Walk</vt:lpstr>
      <vt:lpstr>Accumulated - Combined</vt:lpstr>
      <vt:lpstr>Accrual - Combined</vt:lpstr>
      <vt:lpstr>COMBINED - By Unit</vt:lpstr>
      <vt:lpstr>Accumulated - Stand Alone</vt:lpstr>
      <vt:lpstr>Accrual - Stand Alone</vt:lpstr>
      <vt:lpstr>Stand Alone - By Unit</vt:lpstr>
      <vt:lpstr>'COMBINED - By Unit'!Print_Area</vt:lpstr>
      <vt:lpstr>'Stand Alone - By Unit'!Print_Area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Sean McCready</dc:creator>
  <cp:lastModifiedBy>Adams, Starr</cp:lastModifiedBy>
  <dcterms:created xsi:type="dcterms:W3CDTF">2020-10-22T00:47:22Z</dcterms:created>
  <dcterms:modified xsi:type="dcterms:W3CDTF">2021-05-07T15:45:51Z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  <property fmtid="{D5CDD505-2E9C-101B-9397-08002B2CF9AE}" pid="3" name="Order">
    <vt:r8>2520900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