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filterPrivacy="1" defaultThemeVersion="166925"/>
  <xr:revisionPtr revIDLastSave="0" documentId="13_ncr:1_{D63C4CCC-5161-4A79-9118-B18C4D458B93}" xr6:coauthVersionLast="46" xr6:coauthVersionMax="47" xr10:uidLastSave="{00000000-0000-0000-0000-000000000000}"/>
  <bookViews>
    <workbookView xWindow="-120" yWindow="-120" windowWidth="29040" windowHeight="15840" activeTab="1" xr2:uid="{0FD3C05D-42F1-449C-ABCB-2DA020F07CCD}"/>
  </bookViews>
  <sheets>
    <sheet name="Document 2 w_links" sheetId="1" r:id="rId1"/>
    <sheet name="Document 2 w_o links" sheetId="3" r:id="rId2"/>
  </sheets>
  <externalReferences>
    <externalReference r:id="rId3"/>
    <externalReference r:id="rId4"/>
  </externalReferences>
  <definedNames>
    <definedName name="_xlnm.Print_Area" localSheetId="0">'Document 2 w_links'!$B$1:$Y$43</definedName>
    <definedName name="_xlnm.Print_Area" localSheetId="1">'Document 2 w_o links'!$B$1:$Y$43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3" l="1"/>
  <c r="X28" i="3"/>
  <c r="V28" i="3"/>
  <c r="T28" i="3"/>
  <c r="R28" i="3"/>
  <c r="L28" i="3"/>
  <c r="J28" i="3"/>
  <c r="H28" i="3"/>
  <c r="F28" i="3"/>
  <c r="X27" i="3"/>
  <c r="V27" i="3"/>
  <c r="T27" i="3"/>
  <c r="R27" i="3"/>
  <c r="L27" i="3"/>
  <c r="J27" i="3"/>
  <c r="H27" i="3"/>
  <c r="F27" i="3"/>
  <c r="X26" i="3"/>
  <c r="V26" i="3"/>
  <c r="T26" i="3"/>
  <c r="R26" i="3"/>
  <c r="L26" i="3"/>
  <c r="J26" i="3"/>
  <c r="H26" i="3"/>
  <c r="F26" i="3"/>
  <c r="X25" i="3"/>
  <c r="X31" i="3" s="1"/>
  <c r="V25" i="3"/>
  <c r="R25" i="3"/>
  <c r="L25" i="3"/>
  <c r="L31" i="3" s="1"/>
  <c r="J25" i="3"/>
  <c r="F25" i="3"/>
  <c r="F31" i="3" s="1"/>
  <c r="V24" i="3"/>
  <c r="T24" i="3"/>
  <c r="S24" i="3"/>
  <c r="T25" i="3" s="1"/>
  <c r="T31" i="3" s="1"/>
  <c r="R24" i="3"/>
  <c r="P24" i="3"/>
  <c r="N24" i="3"/>
  <c r="J24" i="3"/>
  <c r="H24" i="3"/>
  <c r="G24" i="3"/>
  <c r="H25" i="3" s="1"/>
  <c r="H31" i="3" s="1"/>
  <c r="F24" i="3"/>
  <c r="D24" i="3"/>
  <c r="B24" i="3"/>
  <c r="R23" i="3"/>
  <c r="P23" i="3"/>
  <c r="F23" i="3"/>
  <c r="D23" i="3"/>
  <c r="R22" i="3"/>
  <c r="P22" i="3"/>
  <c r="F22" i="3"/>
  <c r="D22" i="3"/>
  <c r="R21" i="3"/>
  <c r="P21" i="3"/>
  <c r="F21" i="3"/>
  <c r="D21" i="3"/>
  <c r="R20" i="3"/>
  <c r="P20" i="3"/>
  <c r="F20" i="3"/>
  <c r="D20" i="3"/>
  <c r="R19" i="3"/>
  <c r="P19" i="3"/>
  <c r="F19" i="3"/>
  <c r="F30" i="3" s="1"/>
  <c r="D19" i="3"/>
  <c r="R18" i="3"/>
  <c r="P18" i="3"/>
  <c r="F18" i="3"/>
  <c r="D18" i="3"/>
  <c r="D30" i="3" s="1"/>
  <c r="R17" i="3"/>
  <c r="R30" i="3" s="1"/>
  <c r="P17" i="3"/>
  <c r="P30" i="3" s="1"/>
  <c r="F17" i="3"/>
  <c r="D17" i="3"/>
  <c r="R16" i="3"/>
  <c r="P16" i="3"/>
  <c r="F16" i="3"/>
  <c r="D16" i="3"/>
  <c r="P15" i="3"/>
  <c r="D15" i="3"/>
  <c r="P14" i="3"/>
  <c r="D14" i="3"/>
  <c r="P13" i="3"/>
  <c r="D13" i="3"/>
  <c r="P12" i="3"/>
  <c r="D12" i="3"/>
  <c r="P11" i="3"/>
  <c r="D11" i="3"/>
  <c r="P10" i="3"/>
  <c r="D10" i="3"/>
  <c r="P9" i="3"/>
  <c r="D9" i="3"/>
  <c r="P8" i="3"/>
  <c r="D8" i="3"/>
  <c r="D29" i="3" s="1"/>
  <c r="P7" i="3"/>
  <c r="P29" i="3" s="1"/>
  <c r="D7" i="3"/>
  <c r="X25" i="1"/>
  <c r="X28" i="1"/>
  <c r="X27" i="1"/>
  <c r="X26" i="1"/>
  <c r="X31" i="1"/>
  <c r="V25" i="1"/>
  <c r="V24" i="1"/>
  <c r="V28" i="1"/>
  <c r="V27" i="1"/>
  <c r="V26" i="1"/>
  <c r="J31" i="1"/>
  <c r="L31" i="1"/>
  <c r="J24" i="1"/>
  <c r="L25" i="1"/>
  <c r="V31" i="3" l="1"/>
  <c r="J31" i="3"/>
  <c r="W28" i="1"/>
  <c r="W27" i="1"/>
  <c r="W26" i="1"/>
  <c r="W25" i="1"/>
  <c r="K28" i="1"/>
  <c r="K27" i="1"/>
  <c r="K26" i="1"/>
  <c r="K25" i="1"/>
  <c r="L28" i="1" l="1"/>
  <c r="L27" i="1"/>
  <c r="L26" i="1"/>
  <c r="U28" i="1"/>
  <c r="U27" i="1"/>
  <c r="U26" i="1"/>
  <c r="U25" i="1"/>
  <c r="U24" i="1"/>
  <c r="I28" i="1"/>
  <c r="I27" i="1"/>
  <c r="I26" i="1"/>
  <c r="I25" i="1"/>
  <c r="I24" i="1"/>
  <c r="J26" i="1" l="1"/>
  <c r="J28" i="1"/>
  <c r="J25" i="1"/>
  <c r="V31" i="1"/>
  <c r="J27" i="1"/>
  <c r="T28" i="1" l="1"/>
  <c r="R28" i="1"/>
  <c r="H28" i="1"/>
  <c r="F28" i="1"/>
  <c r="T27" i="1"/>
  <c r="R27" i="1"/>
  <c r="H27" i="1"/>
  <c r="F27" i="1"/>
  <c r="T26" i="1"/>
  <c r="R26" i="1"/>
  <c r="H26" i="1"/>
  <c r="F26" i="1"/>
  <c r="R25" i="1"/>
  <c r="F25" i="1"/>
  <c r="S24" i="1"/>
  <c r="T25" i="1" s="1"/>
  <c r="R24" i="1"/>
  <c r="P24" i="1"/>
  <c r="N24" i="1"/>
  <c r="G24" i="1"/>
  <c r="H25" i="1" s="1"/>
  <c r="F24" i="1"/>
  <c r="D24" i="1"/>
  <c r="B24" i="1"/>
  <c r="R23" i="1"/>
  <c r="P23" i="1"/>
  <c r="F23" i="1"/>
  <c r="D23" i="1"/>
  <c r="R22" i="1"/>
  <c r="P22" i="1"/>
  <c r="F22" i="1"/>
  <c r="D22" i="1"/>
  <c r="R21" i="1"/>
  <c r="P21" i="1"/>
  <c r="F21" i="1"/>
  <c r="D21" i="1"/>
  <c r="R20" i="1"/>
  <c r="P20" i="1"/>
  <c r="F20" i="1"/>
  <c r="D20" i="1"/>
  <c r="R19" i="1"/>
  <c r="P19" i="1"/>
  <c r="F19" i="1"/>
  <c r="D19" i="1"/>
  <c r="R18" i="1"/>
  <c r="P18" i="1"/>
  <c r="F18" i="1"/>
  <c r="D18" i="1"/>
  <c r="R17" i="1"/>
  <c r="P17" i="1"/>
  <c r="F17" i="1"/>
  <c r="D17" i="1"/>
  <c r="R16" i="1"/>
  <c r="P16" i="1"/>
  <c r="F16" i="1"/>
  <c r="D16" i="1"/>
  <c r="P15" i="1"/>
  <c r="D15" i="1"/>
  <c r="P14" i="1"/>
  <c r="D14" i="1"/>
  <c r="P13" i="1"/>
  <c r="D13" i="1"/>
  <c r="P12" i="1"/>
  <c r="D12" i="1"/>
  <c r="P11" i="1"/>
  <c r="D11" i="1"/>
  <c r="P10" i="1"/>
  <c r="D10" i="1"/>
  <c r="P9" i="1"/>
  <c r="D9" i="1"/>
  <c r="P8" i="1"/>
  <c r="D8" i="1"/>
  <c r="P7" i="1"/>
  <c r="D7" i="1"/>
  <c r="H31" i="1" l="1"/>
  <c r="T24" i="1"/>
  <c r="R31" i="1"/>
  <c r="P30" i="1"/>
  <c r="H24" i="1"/>
  <c r="F30" i="1"/>
  <c r="R30" i="1"/>
  <c r="T31" i="1"/>
  <c r="D29" i="1"/>
  <c r="F31" i="1"/>
  <c r="D30" i="1"/>
  <c r="P29" i="1"/>
</calcChain>
</file>

<file path=xl/sharedStrings.xml><?xml version="1.0" encoding="utf-8"?>
<sst xmlns="http://schemas.openxmlformats.org/spreadsheetml/2006/main" count="48" uniqueCount="12">
  <si>
    <t>Tampa Electric Company</t>
  </si>
  <si>
    <t>Customer Forecast</t>
  </si>
  <si>
    <t>Total Energy Sales (GWH)</t>
  </si>
  <si>
    <t>Prior Rate Case</t>
  </si>
  <si>
    <t>Current Rate Case</t>
  </si>
  <si>
    <t>Actual</t>
  </si>
  <si>
    <t>Forecast</t>
  </si>
  <si>
    <t>2003-2012</t>
  </si>
  <si>
    <t>2013-2020</t>
  </si>
  <si>
    <t>2021-2024</t>
  </si>
  <si>
    <t>TYSP 2020
Forecast</t>
  </si>
  <si>
    <t>TYSP 2021
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</si>
</sst>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0" borderId="0" xfId="0" applyFont="1"/>
    <xf numFmtId="164" fontId="2" fillId="0" borderId="0" xfId="2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7" fontId="2" fillId="2" borderId="5" xfId="1" applyNumberFormat="1" applyFont="1" applyFill="1" applyBorder="1" applyAlignment="1">
      <alignment horizontal="center"/>
    </xf>
    <xf numFmtId="164" fontId="2" fillId="2" borderId="0" xfId="2" applyNumberFormat="1" applyFont="1" applyFill="1" applyBorder="1" applyAlignment="1">
      <alignment horizontal="center"/>
    </xf>
    <xf numFmtId="37" fontId="2" fillId="2" borderId="6" xfId="1" applyNumberFormat="1" applyFont="1" applyFill="1" applyBorder="1" applyAlignment="1">
      <alignment horizontal="center"/>
    </xf>
    <xf numFmtId="0" fontId="3" fillId="2" borderId="0" xfId="0" applyFont="1" applyFill="1"/>
    <xf numFmtId="37" fontId="2" fillId="0" borderId="0" xfId="0" applyNumberFormat="1" applyFont="1"/>
    <xf numFmtId="164" fontId="2" fillId="2" borderId="6" xfId="2" applyNumberFormat="1" applyFont="1" applyFill="1" applyBorder="1" applyAlignment="1">
      <alignment horizontal="center"/>
    </xf>
    <xf numFmtId="37" fontId="2" fillId="2" borderId="0" xfId="1" applyNumberFormat="1" applyFont="1" applyFill="1" applyBorder="1" applyAlignment="1">
      <alignment horizontal="center"/>
    </xf>
    <xf numFmtId="165" fontId="2" fillId="0" borderId="0" xfId="1" applyNumberFormat="1" applyFont="1" applyFill="1"/>
    <xf numFmtId="37" fontId="2" fillId="2" borderId="3" xfId="1" applyNumberFormat="1" applyFont="1" applyFill="1" applyBorder="1" applyAlignment="1">
      <alignment horizontal="center"/>
    </xf>
    <xf numFmtId="37" fontId="2" fillId="2" borderId="7" xfId="1" applyNumberFormat="1" applyFont="1" applyFill="1" applyBorder="1" applyAlignment="1">
      <alignment horizontal="center"/>
    </xf>
    <xf numFmtId="164" fontId="2" fillId="2" borderId="4" xfId="2" applyNumberFormat="1" applyFont="1" applyFill="1" applyBorder="1" applyAlignment="1">
      <alignment horizontal="center"/>
    </xf>
    <xf numFmtId="164" fontId="2" fillId="2" borderId="0" xfId="2" applyNumberFormat="1" applyFont="1" applyFill="1"/>
    <xf numFmtId="164" fontId="2" fillId="2" borderId="0" xfId="0" applyNumberFormat="1" applyFont="1" applyFill="1"/>
    <xf numFmtId="164" fontId="2" fillId="2" borderId="7" xfId="2" applyNumberFormat="1" applyFont="1" applyFill="1" applyBorder="1" applyAlignment="1">
      <alignment horizontal="center"/>
    </xf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129887</xdr:colOff>
      <xdr:row>32</xdr:row>
      <xdr:rowOff>95250</xdr:rowOff>
    </xdr:from>
    <xdr:to>
      <xdr:col>14</xdr:col>
      <xdr:colOff>207819</xdr:colOff>
      <xdr:row>37</xdr:row>
      <xdr:rowOff>77932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78A1888-F4C7-4147-9CCF-5A32E5B120B8}"/>
            </a:ext>
          </a:extLst>
        </xdr:cNvPr>
        <xdr:cNvSpPr txBox="1"/>
      </xdr:nvSpPr>
      <xdr:spPr>
        <a:xfrm>
          <a:off x="5732319" y="5403273"/>
          <a:ext cx="3454977" cy="80529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tab is a duplicate with just the TYSP</a:t>
          </a:r>
          <a:r>
            <a:rPr lang="en-US" sz="1100" baseline="0"/>
            <a:t> 2020 &amp; 2021 data with</a:t>
          </a:r>
          <a:r>
            <a:rPr lang="en-US" sz="1100"/>
            <a:t>out the links to other spreadsheets.</a:t>
          </a:r>
        </a:p>
        <a:p>
          <a:endParaRPr lang="en-US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-RC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AZA7\SYS\RESP\SHARDATA\FORECASTING\2020\Filings\TYSP\Sched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borfs.tec.net\PLAZA7\SYS\RESP\SHARDATA\FORECASTING\2021\Filings\TYSP\Sched2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ch2.1"/>
      <sheetName val="Sch2.1_High"/>
      <sheetName val="Sch2.1_Low"/>
      <sheetName val="Sch2.2"/>
      <sheetName val="Sch2.2_High"/>
      <sheetName val="Sch2.2_Low"/>
      <sheetName val="Sch2.3"/>
      <sheetName val="Sch2.3_High"/>
      <sheetName val="Sch2.3_Low"/>
    </sheetNames>
    <sheetDataSet>
      <sheetData sheetId="0"/>
      <sheetData sheetId="1"/>
      <sheetData sheetId="2"/>
      <sheetData sheetId="3"/>
      <sheetData sheetId="4">
        <row r="15">
          <cell r="K15">
            <v>19213.462442000004</v>
          </cell>
        </row>
        <row r="27">
          <cell r="K27">
            <v>19571.22333266</v>
          </cell>
        </row>
        <row r="28">
          <cell r="K28">
            <v>19756.538709140001</v>
          </cell>
        </row>
        <row r="29">
          <cell r="K29">
            <v>19969.497746609999</v>
          </cell>
        </row>
        <row r="30">
          <cell r="K30">
            <v>20194.143208769998</v>
          </cell>
        </row>
        <row r="31">
          <cell r="K31">
            <v>20432.917844520001</v>
          </cell>
        </row>
      </sheetData>
      <sheetData sheetId="5">
        <row r="27">
          <cell r="K27">
            <v>19599.43406</v>
          </cell>
        </row>
      </sheetData>
      <sheetData sheetId="6">
        <row r="27">
          <cell r="K27">
            <v>19443.782569999999</v>
          </cell>
        </row>
      </sheetData>
      <sheetData sheetId="7">
        <row r="15">
          <cell r="C15">
            <v>304.5705039525709</v>
          </cell>
        </row>
        <row r="27">
          <cell r="G27">
            <v>786008.13583333336</v>
          </cell>
        </row>
        <row r="28">
          <cell r="G28">
            <v>799615.92416666658</v>
          </cell>
        </row>
        <row r="29">
          <cell r="G29">
            <v>813247.27166666673</v>
          </cell>
        </row>
        <row r="30">
          <cell r="G30">
            <v>826649.99833333341</v>
          </cell>
        </row>
        <row r="31">
          <cell r="G31">
            <v>839344.64666666661</v>
          </cell>
        </row>
      </sheetData>
      <sheetData sheetId="8">
        <row r="27">
          <cell r="E27">
            <v>20579.080204000002</v>
          </cell>
        </row>
      </sheetData>
      <sheetData sheetId="9">
        <row r="27">
          <cell r="E27">
            <v>20415.689877000001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Sch2.1"/>
      <sheetName val="Sch2.1_High"/>
      <sheetName val="Sch2.1_Low"/>
      <sheetName val="Sch2.2"/>
      <sheetName val="Sch2.2_High"/>
      <sheetName val="Sch2.2_Low"/>
      <sheetName val="Sch2.3"/>
      <sheetName val="Sch2.3_High"/>
      <sheetName val="Sch2.3_Low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K15">
            <v>18563.568727000002</v>
          </cell>
        </row>
        <row r="27">
          <cell r="K27">
            <v>19553.343000000001</v>
          </cell>
        </row>
        <row r="28">
          <cell r="K28">
            <v>19775.641</v>
          </cell>
        </row>
        <row r="29">
          <cell r="K29">
            <v>19979.822</v>
          </cell>
        </row>
        <row r="30">
          <cell r="K30">
            <v>20131.148999999998</v>
          </cell>
        </row>
      </sheetData>
      <sheetData sheetId="5" refreshError="1"/>
      <sheetData sheetId="6" refreshError="1"/>
      <sheetData sheetId="7">
        <row r="15">
          <cell r="G15">
            <v>675798.83333333337</v>
          </cell>
        </row>
        <row r="27">
          <cell r="G27">
            <v>798579.36836299999</v>
          </cell>
        </row>
        <row r="28">
          <cell r="G28">
            <v>811591.68163699994</v>
          </cell>
        </row>
        <row r="29">
          <cell r="G29">
            <v>824115.50670366664</v>
          </cell>
        </row>
        <row r="30">
          <cell r="G30">
            <v>836132.83837033331</v>
          </cell>
        </row>
      </sheetData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8727F-2170-4184-B46A-D2F029BE193C}">
  <sheetPr>
    <tabColor theme="5" tint="0.79998168889431442"/>
  </sheetPr>
  <dimension ref="A1:AQ61"/>
  <sheetViews>
    <sheetView showGridLines="0" zoomScale="110" zoomScaleNormal="110" workbookViewId="0">
      <pane xSplit="2" ySplit="5" topLeftCell="C6" activePane="bottomRight" state="frozen"/>
      <selection activeCell="D19" sqref="D19"/>
      <selection pane="topRight" activeCell="D19" sqref="D19"/>
      <selection pane="bottomLeft" activeCell="D19" sqref="D19"/>
      <selection pane="bottomRight" activeCell="I27" sqref="I27"/>
    </sheetView>
  </sheetViews>
  <sheetFormatPr defaultRowHeight="12.75" x14ac:dyDescent="0.2"/>
  <cols>
    <col min="1" max="1" width="11.28515625" style="12" bestFit="1" customWidth="1"/>
    <col min="2" max="12" width="9.140625" style="1"/>
    <col min="13" max="13" width="12.28515625" style="1" bestFit="1" customWidth="1"/>
    <col min="14" max="14" width="11" style="1" customWidth="1"/>
    <col min="15" max="24" width="9.140625" style="1"/>
    <col min="25" max="25" width="9.140625" style="3"/>
    <col min="26" max="26" width="10" style="3" bestFit="1" customWidth="1"/>
    <col min="27" max="33" width="9.140625" style="1"/>
    <col min="34" max="34" width="12.28515625" style="1" bestFit="1" customWidth="1"/>
    <col min="35" max="35" width="11" style="1" customWidth="1"/>
    <col min="36" max="41" width="9.140625" style="1"/>
    <col min="42" max="264" width="9.140625" style="3"/>
    <col min="265" max="265" width="11.28515625" style="3" bestFit="1" customWidth="1"/>
    <col min="266" max="272" width="9.140625" style="3"/>
    <col min="273" max="273" width="12.28515625" style="3" bestFit="1" customWidth="1"/>
    <col min="274" max="274" width="11" style="3" customWidth="1"/>
    <col min="275" max="281" width="9.140625" style="3"/>
    <col min="282" max="282" width="10" style="3" bestFit="1" customWidth="1"/>
    <col min="283" max="520" width="9.140625" style="3"/>
    <col min="521" max="521" width="11.28515625" style="3" bestFit="1" customWidth="1"/>
    <col min="522" max="528" width="9.140625" style="3"/>
    <col min="529" max="529" width="12.28515625" style="3" bestFit="1" customWidth="1"/>
    <col min="530" max="530" width="11" style="3" customWidth="1"/>
    <col min="531" max="537" width="9.140625" style="3"/>
    <col min="538" max="538" width="10" style="3" bestFit="1" customWidth="1"/>
    <col min="539" max="776" width="9.140625" style="3"/>
    <col min="777" max="777" width="11.28515625" style="3" bestFit="1" customWidth="1"/>
    <col min="778" max="784" width="9.140625" style="3"/>
    <col min="785" max="785" width="12.28515625" style="3" bestFit="1" customWidth="1"/>
    <col min="786" max="786" width="11" style="3" customWidth="1"/>
    <col min="787" max="793" width="9.140625" style="3"/>
    <col min="794" max="794" width="10" style="3" bestFit="1" customWidth="1"/>
    <col min="795" max="1032" width="9.140625" style="3"/>
    <col min="1033" max="1033" width="11.28515625" style="3" bestFit="1" customWidth="1"/>
    <col min="1034" max="1040" width="9.140625" style="3"/>
    <col min="1041" max="1041" width="12.28515625" style="3" bestFit="1" customWidth="1"/>
    <col min="1042" max="1042" width="11" style="3" customWidth="1"/>
    <col min="1043" max="1049" width="9.140625" style="3"/>
    <col min="1050" max="1050" width="10" style="3" bestFit="1" customWidth="1"/>
    <col min="1051" max="1288" width="9.140625" style="3"/>
    <col min="1289" max="1289" width="11.28515625" style="3" bestFit="1" customWidth="1"/>
    <col min="1290" max="1296" width="9.140625" style="3"/>
    <col min="1297" max="1297" width="12.28515625" style="3" bestFit="1" customWidth="1"/>
    <col min="1298" max="1298" width="11" style="3" customWidth="1"/>
    <col min="1299" max="1305" width="9.140625" style="3"/>
    <col min="1306" max="1306" width="10" style="3" bestFit="1" customWidth="1"/>
    <col min="1307" max="1544" width="9.140625" style="3"/>
    <col min="1545" max="1545" width="11.28515625" style="3" bestFit="1" customWidth="1"/>
    <col min="1546" max="1552" width="9.140625" style="3"/>
    <col min="1553" max="1553" width="12.28515625" style="3" bestFit="1" customWidth="1"/>
    <col min="1554" max="1554" width="11" style="3" customWidth="1"/>
    <col min="1555" max="1561" width="9.140625" style="3"/>
    <col min="1562" max="1562" width="10" style="3" bestFit="1" customWidth="1"/>
    <col min="1563" max="1800" width="9.140625" style="3"/>
    <col min="1801" max="1801" width="11.28515625" style="3" bestFit="1" customWidth="1"/>
    <col min="1802" max="1808" width="9.140625" style="3"/>
    <col min="1809" max="1809" width="12.28515625" style="3" bestFit="1" customWidth="1"/>
    <col min="1810" max="1810" width="11" style="3" customWidth="1"/>
    <col min="1811" max="1817" width="9.140625" style="3"/>
    <col min="1818" max="1818" width="10" style="3" bestFit="1" customWidth="1"/>
    <col min="1819" max="2056" width="9.140625" style="3"/>
    <col min="2057" max="2057" width="11.28515625" style="3" bestFit="1" customWidth="1"/>
    <col min="2058" max="2064" width="9.140625" style="3"/>
    <col min="2065" max="2065" width="12.28515625" style="3" bestFit="1" customWidth="1"/>
    <col min="2066" max="2066" width="11" style="3" customWidth="1"/>
    <col min="2067" max="2073" width="9.140625" style="3"/>
    <col min="2074" max="2074" width="10" style="3" bestFit="1" customWidth="1"/>
    <col min="2075" max="2312" width="9.140625" style="3"/>
    <col min="2313" max="2313" width="11.28515625" style="3" bestFit="1" customWidth="1"/>
    <col min="2314" max="2320" width="9.140625" style="3"/>
    <col min="2321" max="2321" width="12.28515625" style="3" bestFit="1" customWidth="1"/>
    <col min="2322" max="2322" width="11" style="3" customWidth="1"/>
    <col min="2323" max="2329" width="9.140625" style="3"/>
    <col min="2330" max="2330" width="10" style="3" bestFit="1" customWidth="1"/>
    <col min="2331" max="2568" width="9.140625" style="3"/>
    <col min="2569" max="2569" width="11.28515625" style="3" bestFit="1" customWidth="1"/>
    <col min="2570" max="2576" width="9.140625" style="3"/>
    <col min="2577" max="2577" width="12.28515625" style="3" bestFit="1" customWidth="1"/>
    <col min="2578" max="2578" width="11" style="3" customWidth="1"/>
    <col min="2579" max="2585" width="9.140625" style="3"/>
    <col min="2586" max="2586" width="10" style="3" bestFit="1" customWidth="1"/>
    <col min="2587" max="2824" width="9.140625" style="3"/>
    <col min="2825" max="2825" width="11.28515625" style="3" bestFit="1" customWidth="1"/>
    <col min="2826" max="2832" width="9.140625" style="3"/>
    <col min="2833" max="2833" width="12.28515625" style="3" bestFit="1" customWidth="1"/>
    <col min="2834" max="2834" width="11" style="3" customWidth="1"/>
    <col min="2835" max="2841" width="9.140625" style="3"/>
    <col min="2842" max="2842" width="10" style="3" bestFit="1" customWidth="1"/>
    <col min="2843" max="3080" width="9.140625" style="3"/>
    <col min="3081" max="3081" width="11.28515625" style="3" bestFit="1" customWidth="1"/>
    <col min="3082" max="3088" width="9.140625" style="3"/>
    <col min="3089" max="3089" width="12.28515625" style="3" bestFit="1" customWidth="1"/>
    <col min="3090" max="3090" width="11" style="3" customWidth="1"/>
    <col min="3091" max="3097" width="9.140625" style="3"/>
    <col min="3098" max="3098" width="10" style="3" bestFit="1" customWidth="1"/>
    <col min="3099" max="3336" width="9.140625" style="3"/>
    <col min="3337" max="3337" width="11.28515625" style="3" bestFit="1" customWidth="1"/>
    <col min="3338" max="3344" width="9.140625" style="3"/>
    <col min="3345" max="3345" width="12.28515625" style="3" bestFit="1" customWidth="1"/>
    <col min="3346" max="3346" width="11" style="3" customWidth="1"/>
    <col min="3347" max="3353" width="9.140625" style="3"/>
    <col min="3354" max="3354" width="10" style="3" bestFit="1" customWidth="1"/>
    <col min="3355" max="3592" width="9.140625" style="3"/>
    <col min="3593" max="3593" width="11.28515625" style="3" bestFit="1" customWidth="1"/>
    <col min="3594" max="3600" width="9.140625" style="3"/>
    <col min="3601" max="3601" width="12.28515625" style="3" bestFit="1" customWidth="1"/>
    <col min="3602" max="3602" width="11" style="3" customWidth="1"/>
    <col min="3603" max="3609" width="9.140625" style="3"/>
    <col min="3610" max="3610" width="10" style="3" bestFit="1" customWidth="1"/>
    <col min="3611" max="3848" width="9.140625" style="3"/>
    <col min="3849" max="3849" width="11.28515625" style="3" bestFit="1" customWidth="1"/>
    <col min="3850" max="3856" width="9.140625" style="3"/>
    <col min="3857" max="3857" width="12.28515625" style="3" bestFit="1" customWidth="1"/>
    <col min="3858" max="3858" width="11" style="3" customWidth="1"/>
    <col min="3859" max="3865" width="9.140625" style="3"/>
    <col min="3866" max="3866" width="10" style="3" bestFit="1" customWidth="1"/>
    <col min="3867" max="4104" width="9.140625" style="3"/>
    <col min="4105" max="4105" width="11.28515625" style="3" bestFit="1" customWidth="1"/>
    <col min="4106" max="4112" width="9.140625" style="3"/>
    <col min="4113" max="4113" width="12.28515625" style="3" bestFit="1" customWidth="1"/>
    <col min="4114" max="4114" width="11" style="3" customWidth="1"/>
    <col min="4115" max="4121" width="9.140625" style="3"/>
    <col min="4122" max="4122" width="10" style="3" bestFit="1" customWidth="1"/>
    <col min="4123" max="4360" width="9.140625" style="3"/>
    <col min="4361" max="4361" width="11.28515625" style="3" bestFit="1" customWidth="1"/>
    <col min="4362" max="4368" width="9.140625" style="3"/>
    <col min="4369" max="4369" width="12.28515625" style="3" bestFit="1" customWidth="1"/>
    <col min="4370" max="4370" width="11" style="3" customWidth="1"/>
    <col min="4371" max="4377" width="9.140625" style="3"/>
    <col min="4378" max="4378" width="10" style="3" bestFit="1" customWidth="1"/>
    <col min="4379" max="4616" width="9.140625" style="3"/>
    <col min="4617" max="4617" width="11.28515625" style="3" bestFit="1" customWidth="1"/>
    <col min="4618" max="4624" width="9.140625" style="3"/>
    <col min="4625" max="4625" width="12.28515625" style="3" bestFit="1" customWidth="1"/>
    <col min="4626" max="4626" width="11" style="3" customWidth="1"/>
    <col min="4627" max="4633" width="9.140625" style="3"/>
    <col min="4634" max="4634" width="10" style="3" bestFit="1" customWidth="1"/>
    <col min="4635" max="4872" width="9.140625" style="3"/>
    <col min="4873" max="4873" width="11.28515625" style="3" bestFit="1" customWidth="1"/>
    <col min="4874" max="4880" width="9.140625" style="3"/>
    <col min="4881" max="4881" width="12.28515625" style="3" bestFit="1" customWidth="1"/>
    <col min="4882" max="4882" width="11" style="3" customWidth="1"/>
    <col min="4883" max="4889" width="9.140625" style="3"/>
    <col min="4890" max="4890" width="10" style="3" bestFit="1" customWidth="1"/>
    <col min="4891" max="5128" width="9.140625" style="3"/>
    <col min="5129" max="5129" width="11.28515625" style="3" bestFit="1" customWidth="1"/>
    <col min="5130" max="5136" width="9.140625" style="3"/>
    <col min="5137" max="5137" width="12.28515625" style="3" bestFit="1" customWidth="1"/>
    <col min="5138" max="5138" width="11" style="3" customWidth="1"/>
    <col min="5139" max="5145" width="9.140625" style="3"/>
    <col min="5146" max="5146" width="10" style="3" bestFit="1" customWidth="1"/>
    <col min="5147" max="5384" width="9.140625" style="3"/>
    <col min="5385" max="5385" width="11.28515625" style="3" bestFit="1" customWidth="1"/>
    <col min="5386" max="5392" width="9.140625" style="3"/>
    <col min="5393" max="5393" width="12.28515625" style="3" bestFit="1" customWidth="1"/>
    <col min="5394" max="5394" width="11" style="3" customWidth="1"/>
    <col min="5395" max="5401" width="9.140625" style="3"/>
    <col min="5402" max="5402" width="10" style="3" bestFit="1" customWidth="1"/>
    <col min="5403" max="5640" width="9.140625" style="3"/>
    <col min="5641" max="5641" width="11.28515625" style="3" bestFit="1" customWidth="1"/>
    <col min="5642" max="5648" width="9.140625" style="3"/>
    <col min="5649" max="5649" width="12.28515625" style="3" bestFit="1" customWidth="1"/>
    <col min="5650" max="5650" width="11" style="3" customWidth="1"/>
    <col min="5651" max="5657" width="9.140625" style="3"/>
    <col min="5658" max="5658" width="10" style="3" bestFit="1" customWidth="1"/>
    <col min="5659" max="5896" width="9.140625" style="3"/>
    <col min="5897" max="5897" width="11.28515625" style="3" bestFit="1" customWidth="1"/>
    <col min="5898" max="5904" width="9.140625" style="3"/>
    <col min="5905" max="5905" width="12.28515625" style="3" bestFit="1" customWidth="1"/>
    <col min="5906" max="5906" width="11" style="3" customWidth="1"/>
    <col min="5907" max="5913" width="9.140625" style="3"/>
    <col min="5914" max="5914" width="10" style="3" bestFit="1" customWidth="1"/>
    <col min="5915" max="6152" width="9.140625" style="3"/>
    <col min="6153" max="6153" width="11.28515625" style="3" bestFit="1" customWidth="1"/>
    <col min="6154" max="6160" width="9.140625" style="3"/>
    <col min="6161" max="6161" width="12.28515625" style="3" bestFit="1" customWidth="1"/>
    <col min="6162" max="6162" width="11" style="3" customWidth="1"/>
    <col min="6163" max="6169" width="9.140625" style="3"/>
    <col min="6170" max="6170" width="10" style="3" bestFit="1" customWidth="1"/>
    <col min="6171" max="6408" width="9.140625" style="3"/>
    <col min="6409" max="6409" width="11.28515625" style="3" bestFit="1" customWidth="1"/>
    <col min="6410" max="6416" width="9.140625" style="3"/>
    <col min="6417" max="6417" width="12.28515625" style="3" bestFit="1" customWidth="1"/>
    <col min="6418" max="6418" width="11" style="3" customWidth="1"/>
    <col min="6419" max="6425" width="9.140625" style="3"/>
    <col min="6426" max="6426" width="10" style="3" bestFit="1" customWidth="1"/>
    <col min="6427" max="6664" width="9.140625" style="3"/>
    <col min="6665" max="6665" width="11.28515625" style="3" bestFit="1" customWidth="1"/>
    <col min="6666" max="6672" width="9.140625" style="3"/>
    <col min="6673" max="6673" width="12.28515625" style="3" bestFit="1" customWidth="1"/>
    <col min="6674" max="6674" width="11" style="3" customWidth="1"/>
    <col min="6675" max="6681" width="9.140625" style="3"/>
    <col min="6682" max="6682" width="10" style="3" bestFit="1" customWidth="1"/>
    <col min="6683" max="6920" width="9.140625" style="3"/>
    <col min="6921" max="6921" width="11.28515625" style="3" bestFit="1" customWidth="1"/>
    <col min="6922" max="6928" width="9.140625" style="3"/>
    <col min="6929" max="6929" width="12.28515625" style="3" bestFit="1" customWidth="1"/>
    <col min="6930" max="6930" width="11" style="3" customWidth="1"/>
    <col min="6931" max="6937" width="9.140625" style="3"/>
    <col min="6938" max="6938" width="10" style="3" bestFit="1" customWidth="1"/>
    <col min="6939" max="7176" width="9.140625" style="3"/>
    <col min="7177" max="7177" width="11.28515625" style="3" bestFit="1" customWidth="1"/>
    <col min="7178" max="7184" width="9.140625" style="3"/>
    <col min="7185" max="7185" width="12.28515625" style="3" bestFit="1" customWidth="1"/>
    <col min="7186" max="7186" width="11" style="3" customWidth="1"/>
    <col min="7187" max="7193" width="9.140625" style="3"/>
    <col min="7194" max="7194" width="10" style="3" bestFit="1" customWidth="1"/>
    <col min="7195" max="7432" width="9.140625" style="3"/>
    <col min="7433" max="7433" width="11.28515625" style="3" bestFit="1" customWidth="1"/>
    <col min="7434" max="7440" width="9.140625" style="3"/>
    <col min="7441" max="7441" width="12.28515625" style="3" bestFit="1" customWidth="1"/>
    <col min="7442" max="7442" width="11" style="3" customWidth="1"/>
    <col min="7443" max="7449" width="9.140625" style="3"/>
    <col min="7450" max="7450" width="10" style="3" bestFit="1" customWidth="1"/>
    <col min="7451" max="7688" width="9.140625" style="3"/>
    <col min="7689" max="7689" width="11.28515625" style="3" bestFit="1" customWidth="1"/>
    <col min="7690" max="7696" width="9.140625" style="3"/>
    <col min="7697" max="7697" width="12.28515625" style="3" bestFit="1" customWidth="1"/>
    <col min="7698" max="7698" width="11" style="3" customWidth="1"/>
    <col min="7699" max="7705" width="9.140625" style="3"/>
    <col min="7706" max="7706" width="10" style="3" bestFit="1" customWidth="1"/>
    <col min="7707" max="7944" width="9.140625" style="3"/>
    <col min="7945" max="7945" width="11.28515625" style="3" bestFit="1" customWidth="1"/>
    <col min="7946" max="7952" width="9.140625" style="3"/>
    <col min="7953" max="7953" width="12.28515625" style="3" bestFit="1" customWidth="1"/>
    <col min="7954" max="7954" width="11" style="3" customWidth="1"/>
    <col min="7955" max="7961" width="9.140625" style="3"/>
    <col min="7962" max="7962" width="10" style="3" bestFit="1" customWidth="1"/>
    <col min="7963" max="8200" width="9.140625" style="3"/>
    <col min="8201" max="8201" width="11.28515625" style="3" bestFit="1" customWidth="1"/>
    <col min="8202" max="8208" width="9.140625" style="3"/>
    <col min="8209" max="8209" width="12.28515625" style="3" bestFit="1" customWidth="1"/>
    <col min="8210" max="8210" width="11" style="3" customWidth="1"/>
    <col min="8211" max="8217" width="9.140625" style="3"/>
    <col min="8218" max="8218" width="10" style="3" bestFit="1" customWidth="1"/>
    <col min="8219" max="8456" width="9.140625" style="3"/>
    <col min="8457" max="8457" width="11.28515625" style="3" bestFit="1" customWidth="1"/>
    <col min="8458" max="8464" width="9.140625" style="3"/>
    <col min="8465" max="8465" width="12.28515625" style="3" bestFit="1" customWidth="1"/>
    <col min="8466" max="8466" width="11" style="3" customWidth="1"/>
    <col min="8467" max="8473" width="9.140625" style="3"/>
    <col min="8474" max="8474" width="10" style="3" bestFit="1" customWidth="1"/>
    <col min="8475" max="8712" width="9.140625" style="3"/>
    <col min="8713" max="8713" width="11.28515625" style="3" bestFit="1" customWidth="1"/>
    <col min="8714" max="8720" width="9.140625" style="3"/>
    <col min="8721" max="8721" width="12.28515625" style="3" bestFit="1" customWidth="1"/>
    <col min="8722" max="8722" width="11" style="3" customWidth="1"/>
    <col min="8723" max="8729" width="9.140625" style="3"/>
    <col min="8730" max="8730" width="10" style="3" bestFit="1" customWidth="1"/>
    <col min="8731" max="8968" width="9.140625" style="3"/>
    <col min="8969" max="8969" width="11.28515625" style="3" bestFit="1" customWidth="1"/>
    <col min="8970" max="8976" width="9.140625" style="3"/>
    <col min="8977" max="8977" width="12.28515625" style="3" bestFit="1" customWidth="1"/>
    <col min="8978" max="8978" width="11" style="3" customWidth="1"/>
    <col min="8979" max="8985" width="9.140625" style="3"/>
    <col min="8986" max="8986" width="10" style="3" bestFit="1" customWidth="1"/>
    <col min="8987" max="9224" width="9.140625" style="3"/>
    <col min="9225" max="9225" width="11.28515625" style="3" bestFit="1" customWidth="1"/>
    <col min="9226" max="9232" width="9.140625" style="3"/>
    <col min="9233" max="9233" width="12.28515625" style="3" bestFit="1" customWidth="1"/>
    <col min="9234" max="9234" width="11" style="3" customWidth="1"/>
    <col min="9235" max="9241" width="9.140625" style="3"/>
    <col min="9242" max="9242" width="10" style="3" bestFit="1" customWidth="1"/>
    <col min="9243" max="9480" width="9.140625" style="3"/>
    <col min="9481" max="9481" width="11.28515625" style="3" bestFit="1" customWidth="1"/>
    <col min="9482" max="9488" width="9.140625" style="3"/>
    <col min="9489" max="9489" width="12.28515625" style="3" bestFit="1" customWidth="1"/>
    <col min="9490" max="9490" width="11" style="3" customWidth="1"/>
    <col min="9491" max="9497" width="9.140625" style="3"/>
    <col min="9498" max="9498" width="10" style="3" bestFit="1" customWidth="1"/>
    <col min="9499" max="9736" width="9.140625" style="3"/>
    <col min="9737" max="9737" width="11.28515625" style="3" bestFit="1" customWidth="1"/>
    <col min="9738" max="9744" width="9.140625" style="3"/>
    <col min="9745" max="9745" width="12.28515625" style="3" bestFit="1" customWidth="1"/>
    <col min="9746" max="9746" width="11" style="3" customWidth="1"/>
    <col min="9747" max="9753" width="9.140625" style="3"/>
    <col min="9754" max="9754" width="10" style="3" bestFit="1" customWidth="1"/>
    <col min="9755" max="9992" width="9.140625" style="3"/>
    <col min="9993" max="9993" width="11.28515625" style="3" bestFit="1" customWidth="1"/>
    <col min="9994" max="10000" width="9.140625" style="3"/>
    <col min="10001" max="10001" width="12.28515625" style="3" bestFit="1" customWidth="1"/>
    <col min="10002" max="10002" width="11" style="3" customWidth="1"/>
    <col min="10003" max="10009" width="9.140625" style="3"/>
    <col min="10010" max="10010" width="10" style="3" bestFit="1" customWidth="1"/>
    <col min="10011" max="10248" width="9.140625" style="3"/>
    <col min="10249" max="10249" width="11.28515625" style="3" bestFit="1" customWidth="1"/>
    <col min="10250" max="10256" width="9.140625" style="3"/>
    <col min="10257" max="10257" width="12.28515625" style="3" bestFit="1" customWidth="1"/>
    <col min="10258" max="10258" width="11" style="3" customWidth="1"/>
    <col min="10259" max="10265" width="9.140625" style="3"/>
    <col min="10266" max="10266" width="10" style="3" bestFit="1" customWidth="1"/>
    <col min="10267" max="10504" width="9.140625" style="3"/>
    <col min="10505" max="10505" width="11.28515625" style="3" bestFit="1" customWidth="1"/>
    <col min="10506" max="10512" width="9.140625" style="3"/>
    <col min="10513" max="10513" width="12.28515625" style="3" bestFit="1" customWidth="1"/>
    <col min="10514" max="10514" width="11" style="3" customWidth="1"/>
    <col min="10515" max="10521" width="9.140625" style="3"/>
    <col min="10522" max="10522" width="10" style="3" bestFit="1" customWidth="1"/>
    <col min="10523" max="10760" width="9.140625" style="3"/>
    <col min="10761" max="10761" width="11.28515625" style="3" bestFit="1" customWidth="1"/>
    <col min="10762" max="10768" width="9.140625" style="3"/>
    <col min="10769" max="10769" width="12.28515625" style="3" bestFit="1" customWidth="1"/>
    <col min="10770" max="10770" width="11" style="3" customWidth="1"/>
    <col min="10771" max="10777" width="9.140625" style="3"/>
    <col min="10778" max="10778" width="10" style="3" bestFit="1" customWidth="1"/>
    <col min="10779" max="11016" width="9.140625" style="3"/>
    <col min="11017" max="11017" width="11.28515625" style="3" bestFit="1" customWidth="1"/>
    <col min="11018" max="11024" width="9.140625" style="3"/>
    <col min="11025" max="11025" width="12.28515625" style="3" bestFit="1" customWidth="1"/>
    <col min="11026" max="11026" width="11" style="3" customWidth="1"/>
    <col min="11027" max="11033" width="9.140625" style="3"/>
    <col min="11034" max="11034" width="10" style="3" bestFit="1" customWidth="1"/>
    <col min="11035" max="11272" width="9.140625" style="3"/>
    <col min="11273" max="11273" width="11.28515625" style="3" bestFit="1" customWidth="1"/>
    <col min="11274" max="11280" width="9.140625" style="3"/>
    <col min="11281" max="11281" width="12.28515625" style="3" bestFit="1" customWidth="1"/>
    <col min="11282" max="11282" width="11" style="3" customWidth="1"/>
    <col min="11283" max="11289" width="9.140625" style="3"/>
    <col min="11290" max="11290" width="10" style="3" bestFit="1" customWidth="1"/>
    <col min="11291" max="11528" width="9.140625" style="3"/>
    <col min="11529" max="11529" width="11.28515625" style="3" bestFit="1" customWidth="1"/>
    <col min="11530" max="11536" width="9.140625" style="3"/>
    <col min="11537" max="11537" width="12.28515625" style="3" bestFit="1" customWidth="1"/>
    <col min="11538" max="11538" width="11" style="3" customWidth="1"/>
    <col min="11539" max="11545" width="9.140625" style="3"/>
    <col min="11546" max="11546" width="10" style="3" bestFit="1" customWidth="1"/>
    <col min="11547" max="11784" width="9.140625" style="3"/>
    <col min="11785" max="11785" width="11.28515625" style="3" bestFit="1" customWidth="1"/>
    <col min="11786" max="11792" width="9.140625" style="3"/>
    <col min="11793" max="11793" width="12.28515625" style="3" bestFit="1" customWidth="1"/>
    <col min="11794" max="11794" width="11" style="3" customWidth="1"/>
    <col min="11795" max="11801" width="9.140625" style="3"/>
    <col min="11802" max="11802" width="10" style="3" bestFit="1" customWidth="1"/>
    <col min="11803" max="12040" width="9.140625" style="3"/>
    <col min="12041" max="12041" width="11.28515625" style="3" bestFit="1" customWidth="1"/>
    <col min="12042" max="12048" width="9.140625" style="3"/>
    <col min="12049" max="12049" width="12.28515625" style="3" bestFit="1" customWidth="1"/>
    <col min="12050" max="12050" width="11" style="3" customWidth="1"/>
    <col min="12051" max="12057" width="9.140625" style="3"/>
    <col min="12058" max="12058" width="10" style="3" bestFit="1" customWidth="1"/>
    <col min="12059" max="12296" width="9.140625" style="3"/>
    <col min="12297" max="12297" width="11.28515625" style="3" bestFit="1" customWidth="1"/>
    <col min="12298" max="12304" width="9.140625" style="3"/>
    <col min="12305" max="12305" width="12.28515625" style="3" bestFit="1" customWidth="1"/>
    <col min="12306" max="12306" width="11" style="3" customWidth="1"/>
    <col min="12307" max="12313" width="9.140625" style="3"/>
    <col min="12314" max="12314" width="10" style="3" bestFit="1" customWidth="1"/>
    <col min="12315" max="12552" width="9.140625" style="3"/>
    <col min="12553" max="12553" width="11.28515625" style="3" bestFit="1" customWidth="1"/>
    <col min="12554" max="12560" width="9.140625" style="3"/>
    <col min="12561" max="12561" width="12.28515625" style="3" bestFit="1" customWidth="1"/>
    <col min="12562" max="12562" width="11" style="3" customWidth="1"/>
    <col min="12563" max="12569" width="9.140625" style="3"/>
    <col min="12570" max="12570" width="10" style="3" bestFit="1" customWidth="1"/>
    <col min="12571" max="12808" width="9.140625" style="3"/>
    <col min="12809" max="12809" width="11.28515625" style="3" bestFit="1" customWidth="1"/>
    <col min="12810" max="12816" width="9.140625" style="3"/>
    <col min="12817" max="12817" width="12.28515625" style="3" bestFit="1" customWidth="1"/>
    <col min="12818" max="12818" width="11" style="3" customWidth="1"/>
    <col min="12819" max="12825" width="9.140625" style="3"/>
    <col min="12826" max="12826" width="10" style="3" bestFit="1" customWidth="1"/>
    <col min="12827" max="13064" width="9.140625" style="3"/>
    <col min="13065" max="13065" width="11.28515625" style="3" bestFit="1" customWidth="1"/>
    <col min="13066" max="13072" width="9.140625" style="3"/>
    <col min="13073" max="13073" width="12.28515625" style="3" bestFit="1" customWidth="1"/>
    <col min="13074" max="13074" width="11" style="3" customWidth="1"/>
    <col min="13075" max="13081" width="9.140625" style="3"/>
    <col min="13082" max="13082" width="10" style="3" bestFit="1" customWidth="1"/>
    <col min="13083" max="13320" width="9.140625" style="3"/>
    <col min="13321" max="13321" width="11.28515625" style="3" bestFit="1" customWidth="1"/>
    <col min="13322" max="13328" width="9.140625" style="3"/>
    <col min="13329" max="13329" width="12.28515625" style="3" bestFit="1" customWidth="1"/>
    <col min="13330" max="13330" width="11" style="3" customWidth="1"/>
    <col min="13331" max="13337" width="9.140625" style="3"/>
    <col min="13338" max="13338" width="10" style="3" bestFit="1" customWidth="1"/>
    <col min="13339" max="13576" width="9.140625" style="3"/>
    <col min="13577" max="13577" width="11.28515625" style="3" bestFit="1" customWidth="1"/>
    <col min="13578" max="13584" width="9.140625" style="3"/>
    <col min="13585" max="13585" width="12.28515625" style="3" bestFit="1" customWidth="1"/>
    <col min="13586" max="13586" width="11" style="3" customWidth="1"/>
    <col min="13587" max="13593" width="9.140625" style="3"/>
    <col min="13594" max="13594" width="10" style="3" bestFit="1" customWidth="1"/>
    <col min="13595" max="13832" width="9.140625" style="3"/>
    <col min="13833" max="13833" width="11.28515625" style="3" bestFit="1" customWidth="1"/>
    <col min="13834" max="13840" width="9.140625" style="3"/>
    <col min="13841" max="13841" width="12.28515625" style="3" bestFit="1" customWidth="1"/>
    <col min="13842" max="13842" width="11" style="3" customWidth="1"/>
    <col min="13843" max="13849" width="9.140625" style="3"/>
    <col min="13850" max="13850" width="10" style="3" bestFit="1" customWidth="1"/>
    <col min="13851" max="14088" width="9.140625" style="3"/>
    <col min="14089" max="14089" width="11.28515625" style="3" bestFit="1" customWidth="1"/>
    <col min="14090" max="14096" width="9.140625" style="3"/>
    <col min="14097" max="14097" width="12.28515625" style="3" bestFit="1" customWidth="1"/>
    <col min="14098" max="14098" width="11" style="3" customWidth="1"/>
    <col min="14099" max="14105" width="9.140625" style="3"/>
    <col min="14106" max="14106" width="10" style="3" bestFit="1" customWidth="1"/>
    <col min="14107" max="14344" width="9.140625" style="3"/>
    <col min="14345" max="14345" width="11.28515625" style="3" bestFit="1" customWidth="1"/>
    <col min="14346" max="14352" width="9.140625" style="3"/>
    <col min="14353" max="14353" width="12.28515625" style="3" bestFit="1" customWidth="1"/>
    <col min="14354" max="14354" width="11" style="3" customWidth="1"/>
    <col min="14355" max="14361" width="9.140625" style="3"/>
    <col min="14362" max="14362" width="10" style="3" bestFit="1" customWidth="1"/>
    <col min="14363" max="14600" width="9.140625" style="3"/>
    <col min="14601" max="14601" width="11.28515625" style="3" bestFit="1" customWidth="1"/>
    <col min="14602" max="14608" width="9.140625" style="3"/>
    <col min="14609" max="14609" width="12.28515625" style="3" bestFit="1" customWidth="1"/>
    <col min="14610" max="14610" width="11" style="3" customWidth="1"/>
    <col min="14611" max="14617" width="9.140625" style="3"/>
    <col min="14618" max="14618" width="10" style="3" bestFit="1" customWidth="1"/>
    <col min="14619" max="14856" width="9.140625" style="3"/>
    <col min="14857" max="14857" width="11.28515625" style="3" bestFit="1" customWidth="1"/>
    <col min="14858" max="14864" width="9.140625" style="3"/>
    <col min="14865" max="14865" width="12.28515625" style="3" bestFit="1" customWidth="1"/>
    <col min="14866" max="14866" width="11" style="3" customWidth="1"/>
    <col min="14867" max="14873" width="9.140625" style="3"/>
    <col min="14874" max="14874" width="10" style="3" bestFit="1" customWidth="1"/>
    <col min="14875" max="15112" width="9.140625" style="3"/>
    <col min="15113" max="15113" width="11.28515625" style="3" bestFit="1" customWidth="1"/>
    <col min="15114" max="15120" width="9.140625" style="3"/>
    <col min="15121" max="15121" width="12.28515625" style="3" bestFit="1" customWidth="1"/>
    <col min="15122" max="15122" width="11" style="3" customWidth="1"/>
    <col min="15123" max="15129" width="9.140625" style="3"/>
    <col min="15130" max="15130" width="10" style="3" bestFit="1" customWidth="1"/>
    <col min="15131" max="15368" width="9.140625" style="3"/>
    <col min="15369" max="15369" width="11.28515625" style="3" bestFit="1" customWidth="1"/>
    <col min="15370" max="15376" width="9.140625" style="3"/>
    <col min="15377" max="15377" width="12.28515625" style="3" bestFit="1" customWidth="1"/>
    <col min="15378" max="15378" width="11" style="3" customWidth="1"/>
    <col min="15379" max="15385" width="9.140625" style="3"/>
    <col min="15386" max="15386" width="10" style="3" bestFit="1" customWidth="1"/>
    <col min="15387" max="15624" width="9.140625" style="3"/>
    <col min="15625" max="15625" width="11.28515625" style="3" bestFit="1" customWidth="1"/>
    <col min="15626" max="15632" width="9.140625" style="3"/>
    <col min="15633" max="15633" width="12.28515625" style="3" bestFit="1" customWidth="1"/>
    <col min="15634" max="15634" width="11" style="3" customWidth="1"/>
    <col min="15635" max="15641" width="9.140625" style="3"/>
    <col min="15642" max="15642" width="10" style="3" bestFit="1" customWidth="1"/>
    <col min="15643" max="15880" width="9.140625" style="3"/>
    <col min="15881" max="15881" width="11.28515625" style="3" bestFit="1" customWidth="1"/>
    <col min="15882" max="15888" width="9.140625" style="3"/>
    <col min="15889" max="15889" width="12.28515625" style="3" bestFit="1" customWidth="1"/>
    <col min="15890" max="15890" width="11" style="3" customWidth="1"/>
    <col min="15891" max="15897" width="9.140625" style="3"/>
    <col min="15898" max="15898" width="10" style="3" bestFit="1" customWidth="1"/>
    <col min="15899" max="16136" width="9.140625" style="3"/>
    <col min="16137" max="16137" width="11.28515625" style="3" bestFit="1" customWidth="1"/>
    <col min="16138" max="16144" width="9.140625" style="3"/>
    <col min="16145" max="16145" width="12.28515625" style="3" bestFit="1" customWidth="1"/>
    <col min="16146" max="16146" width="11" style="3" customWidth="1"/>
    <col min="16147" max="16153" width="9.140625" style="3"/>
    <col min="16154" max="16154" width="10" style="3" bestFit="1" customWidth="1"/>
    <col min="16155" max="16384" width="9.140625" style="3"/>
  </cols>
  <sheetData>
    <row r="1" spans="2:43" x14ac:dyDescent="0.2">
      <c r="C1" s="24" t="s">
        <v>0</v>
      </c>
      <c r="D1" s="24"/>
      <c r="E1" s="24"/>
      <c r="F1" s="24"/>
      <c r="G1" s="24"/>
      <c r="H1" s="24"/>
      <c r="I1" s="2"/>
      <c r="J1" s="2"/>
      <c r="K1" s="2"/>
      <c r="L1" s="2"/>
      <c r="O1" s="24" t="s">
        <v>0</v>
      </c>
      <c r="P1" s="24"/>
      <c r="Q1" s="24"/>
      <c r="R1" s="24"/>
      <c r="S1" s="24"/>
      <c r="T1" s="24"/>
      <c r="U1" s="2"/>
      <c r="V1" s="2"/>
      <c r="W1" s="2"/>
      <c r="X1" s="2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2:43" x14ac:dyDescent="0.2">
      <c r="C2" s="24" t="s">
        <v>1</v>
      </c>
      <c r="D2" s="24"/>
      <c r="E2" s="24"/>
      <c r="F2" s="24"/>
      <c r="G2" s="24"/>
      <c r="H2" s="24"/>
      <c r="I2" s="2"/>
      <c r="J2" s="2"/>
      <c r="K2" s="2"/>
      <c r="L2" s="2"/>
      <c r="O2" s="24" t="s">
        <v>2</v>
      </c>
      <c r="P2" s="24"/>
      <c r="Q2" s="24"/>
      <c r="R2" s="24"/>
      <c r="S2" s="24"/>
      <c r="T2" s="24"/>
      <c r="U2" s="2"/>
      <c r="V2" s="2"/>
      <c r="W2" s="2"/>
      <c r="X2" s="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2:43" ht="16.5" customHeight="1" x14ac:dyDescent="0.2"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2:43" ht="12.75" customHeight="1" x14ac:dyDescent="0.2">
      <c r="C4" s="5"/>
      <c r="D4" s="6"/>
      <c r="E4" s="25" t="s">
        <v>3</v>
      </c>
      <c r="F4" s="26"/>
      <c r="G4" s="25" t="s">
        <v>4</v>
      </c>
      <c r="H4" s="26"/>
      <c r="I4" s="27" t="s">
        <v>10</v>
      </c>
      <c r="J4" s="28"/>
      <c r="K4" s="27" t="s">
        <v>11</v>
      </c>
      <c r="L4" s="28"/>
      <c r="O4" s="5"/>
      <c r="P4" s="6"/>
      <c r="Q4" s="25" t="s">
        <v>3</v>
      </c>
      <c r="R4" s="26"/>
      <c r="S4" s="25" t="s">
        <v>4</v>
      </c>
      <c r="T4" s="26"/>
      <c r="U4" s="27" t="s">
        <v>10</v>
      </c>
      <c r="V4" s="28"/>
      <c r="W4" s="27" t="s">
        <v>11</v>
      </c>
      <c r="X4" s="28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2:43" x14ac:dyDescent="0.2">
      <c r="C5" s="31" t="s">
        <v>5</v>
      </c>
      <c r="D5" s="32"/>
      <c r="E5" s="31" t="s">
        <v>6</v>
      </c>
      <c r="F5" s="32"/>
      <c r="G5" s="31" t="s">
        <v>6</v>
      </c>
      <c r="H5" s="32"/>
      <c r="I5" s="29"/>
      <c r="J5" s="30"/>
      <c r="K5" s="29"/>
      <c r="L5" s="30"/>
      <c r="O5" s="31" t="s">
        <v>5</v>
      </c>
      <c r="P5" s="32"/>
      <c r="Q5" s="31" t="s">
        <v>6</v>
      </c>
      <c r="R5" s="32"/>
      <c r="S5" s="31" t="s">
        <v>6</v>
      </c>
      <c r="T5" s="32"/>
      <c r="U5" s="29"/>
      <c r="V5" s="30"/>
      <c r="W5" s="29"/>
      <c r="X5" s="30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2:43" x14ac:dyDescent="0.2">
      <c r="B6" s="1">
        <v>2002</v>
      </c>
      <c r="C6" s="9">
        <v>590198.91666666698</v>
      </c>
      <c r="D6" s="10"/>
      <c r="E6" s="9"/>
      <c r="F6" s="10"/>
      <c r="G6" s="9"/>
      <c r="H6" s="11"/>
      <c r="I6" s="9"/>
      <c r="J6" s="11"/>
      <c r="K6" s="9"/>
      <c r="L6" s="11"/>
      <c r="M6" s="12"/>
      <c r="N6" s="1">
        <v>2002</v>
      </c>
      <c r="O6" s="9">
        <v>17925.141</v>
      </c>
      <c r="P6" s="10"/>
      <c r="Q6" s="9"/>
      <c r="R6" s="10"/>
      <c r="S6" s="9"/>
      <c r="T6" s="11"/>
      <c r="U6" s="9"/>
      <c r="V6" s="11"/>
      <c r="W6" s="9"/>
      <c r="X6" s="11"/>
      <c r="Z6" s="13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2:43" x14ac:dyDescent="0.2">
      <c r="B7" s="1">
        <v>2003</v>
      </c>
      <c r="C7" s="9">
        <v>604900.5</v>
      </c>
      <c r="D7" s="10">
        <f t="shared" ref="D7:D24" si="0">+C7/C6-1</f>
        <v>2.4909539679206505E-2</v>
      </c>
      <c r="E7" s="9"/>
      <c r="F7" s="10"/>
      <c r="G7" s="9"/>
      <c r="H7" s="11"/>
      <c r="I7" s="9"/>
      <c r="J7" s="11"/>
      <c r="K7" s="9"/>
      <c r="L7" s="11"/>
      <c r="M7" s="12"/>
      <c r="N7" s="1">
        <v>2003</v>
      </c>
      <c r="O7" s="9">
        <v>18230</v>
      </c>
      <c r="P7" s="10">
        <f t="shared" ref="P7:P24" si="1">+O7/O6-1</f>
        <v>1.7007341811146715E-2</v>
      </c>
      <c r="Q7" s="9"/>
      <c r="R7" s="10"/>
      <c r="S7" s="9"/>
      <c r="T7" s="11"/>
      <c r="U7" s="9"/>
      <c r="V7" s="11"/>
      <c r="W7" s="9"/>
      <c r="X7" s="11"/>
      <c r="Z7" s="13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2:43" x14ac:dyDescent="0.2">
      <c r="B8" s="1">
        <v>2004</v>
      </c>
      <c r="C8" s="9">
        <v>619535.91666666663</v>
      </c>
      <c r="D8" s="10">
        <f t="shared" si="0"/>
        <v>2.419475048651254E-2</v>
      </c>
      <c r="E8" s="9"/>
      <c r="F8" s="10"/>
      <c r="G8" s="9"/>
      <c r="H8" s="11"/>
      <c r="I8" s="9"/>
      <c r="J8" s="11"/>
      <c r="K8" s="9"/>
      <c r="L8" s="11"/>
      <c r="M8" s="12"/>
      <c r="N8" s="1">
        <v>2004</v>
      </c>
      <c r="O8" s="9">
        <v>18436.669999999998</v>
      </c>
      <c r="P8" s="10">
        <f t="shared" si="1"/>
        <v>1.1336807460230247E-2</v>
      </c>
      <c r="Q8" s="9"/>
      <c r="R8" s="10"/>
      <c r="S8" s="9"/>
      <c r="T8" s="11"/>
      <c r="U8" s="9"/>
      <c r="V8" s="11"/>
      <c r="W8" s="9"/>
      <c r="X8" s="11"/>
      <c r="Z8" s="13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2:43" x14ac:dyDescent="0.2">
      <c r="B9" s="1">
        <v>2005</v>
      </c>
      <c r="C9" s="9">
        <v>635746.50000000012</v>
      </c>
      <c r="D9" s="10">
        <f t="shared" si="0"/>
        <v>2.6165687730507203E-2</v>
      </c>
      <c r="E9" s="9"/>
      <c r="F9" s="10"/>
      <c r="G9" s="9"/>
      <c r="H9" s="11"/>
      <c r="I9" s="9"/>
      <c r="J9" s="11"/>
      <c r="K9" s="9"/>
      <c r="L9" s="11"/>
      <c r="M9" s="12"/>
      <c r="N9" s="1">
        <v>2005</v>
      </c>
      <c r="O9" s="9">
        <v>18915</v>
      </c>
      <c r="P9" s="10">
        <f t="shared" si="1"/>
        <v>2.5944489975684437E-2</v>
      </c>
      <c r="Q9" s="9"/>
      <c r="R9" s="10"/>
      <c r="S9" s="9"/>
      <c r="T9" s="11"/>
      <c r="U9" s="9"/>
      <c r="V9" s="11"/>
      <c r="W9" s="9"/>
      <c r="X9" s="11"/>
      <c r="Z9" s="13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2:43" x14ac:dyDescent="0.2">
      <c r="B10" s="1">
        <v>2006</v>
      </c>
      <c r="C10" s="9">
        <v>653704.83333333326</v>
      </c>
      <c r="D10" s="10">
        <f t="shared" si="0"/>
        <v>2.8247632245451904E-2</v>
      </c>
      <c r="E10" s="9"/>
      <c r="F10" s="10"/>
      <c r="G10" s="9"/>
      <c r="H10" s="11"/>
      <c r="I10" s="9"/>
      <c r="J10" s="11"/>
      <c r="K10" s="9"/>
      <c r="L10" s="11"/>
      <c r="M10" s="12"/>
      <c r="N10" s="1">
        <v>2006</v>
      </c>
      <c r="O10" s="9">
        <v>19025.067000000003</v>
      </c>
      <c r="P10" s="10">
        <f t="shared" si="1"/>
        <v>5.819032513878053E-3</v>
      </c>
      <c r="Q10" s="9"/>
      <c r="R10" s="10"/>
      <c r="S10" s="9"/>
      <c r="T10" s="11"/>
      <c r="U10" s="9"/>
      <c r="V10" s="11"/>
      <c r="W10" s="9"/>
      <c r="X10" s="11"/>
      <c r="Z10" s="13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2:43" x14ac:dyDescent="0.2">
      <c r="B11" s="1">
        <v>2007</v>
      </c>
      <c r="C11" s="9">
        <v>666353.66666666674</v>
      </c>
      <c r="D11" s="10">
        <f t="shared" si="0"/>
        <v>1.9349456648247942E-2</v>
      </c>
      <c r="E11" s="9"/>
      <c r="F11" s="10"/>
      <c r="G11" s="9"/>
      <c r="H11" s="11"/>
      <c r="I11" s="9"/>
      <c r="J11" s="11"/>
      <c r="K11" s="9"/>
      <c r="L11" s="11"/>
      <c r="M11" s="12"/>
      <c r="N11" s="1">
        <v>2007</v>
      </c>
      <c r="O11" s="9">
        <v>19532.756254</v>
      </c>
      <c r="P11" s="10">
        <f t="shared" si="1"/>
        <v>2.6685280740404105E-2</v>
      </c>
      <c r="Q11" s="9"/>
      <c r="R11" s="10"/>
      <c r="S11" s="9"/>
      <c r="T11" s="11"/>
      <c r="U11" s="9"/>
      <c r="V11" s="11"/>
      <c r="W11" s="9"/>
      <c r="X11" s="11"/>
      <c r="Z11" s="13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2:43" x14ac:dyDescent="0.2">
      <c r="B12" s="1">
        <v>2008</v>
      </c>
      <c r="C12" s="9">
        <v>667265.91666666686</v>
      </c>
      <c r="D12" s="10">
        <f t="shared" si="0"/>
        <v>1.3690177538356885E-3</v>
      </c>
      <c r="E12" s="9"/>
      <c r="F12" s="10"/>
      <c r="G12" s="9"/>
      <c r="H12" s="11"/>
      <c r="I12" s="9"/>
      <c r="J12" s="11"/>
      <c r="K12" s="9"/>
      <c r="L12" s="11"/>
      <c r="M12" s="12"/>
      <c r="N12" s="1">
        <v>2008</v>
      </c>
      <c r="O12" s="9">
        <v>18989.604332999996</v>
      </c>
      <c r="P12" s="10">
        <f t="shared" si="1"/>
        <v>-2.7807233855630331E-2</v>
      </c>
      <c r="Q12" s="9"/>
      <c r="R12" s="10"/>
      <c r="S12" s="9"/>
      <c r="T12" s="11"/>
      <c r="U12" s="9"/>
      <c r="V12" s="11"/>
      <c r="W12" s="9"/>
      <c r="X12" s="11"/>
      <c r="Z12" s="13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2:43" x14ac:dyDescent="0.2">
      <c r="B13" s="1">
        <v>2009</v>
      </c>
      <c r="C13" s="9">
        <v>666749.5</v>
      </c>
      <c r="D13" s="10">
        <f t="shared" si="0"/>
        <v>-7.7392933426989607E-4</v>
      </c>
      <c r="E13" s="9"/>
      <c r="F13" s="10"/>
      <c r="G13" s="9"/>
      <c r="H13" s="11"/>
      <c r="I13" s="9"/>
      <c r="J13" s="11"/>
      <c r="K13" s="9"/>
      <c r="L13" s="11"/>
      <c r="M13" s="12"/>
      <c r="N13" s="1">
        <v>2009</v>
      </c>
      <c r="O13" s="9">
        <v>18774.390100000001</v>
      </c>
      <c r="P13" s="10">
        <f t="shared" si="1"/>
        <v>-1.1333265781951929E-2</v>
      </c>
      <c r="Q13" s="9"/>
      <c r="R13" s="10"/>
      <c r="S13" s="9"/>
      <c r="T13" s="11"/>
      <c r="U13" s="9"/>
      <c r="V13" s="11"/>
      <c r="W13" s="9"/>
      <c r="X13" s="11"/>
      <c r="Z13" s="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2:43" x14ac:dyDescent="0.2">
      <c r="B14" s="1">
        <v>2010</v>
      </c>
      <c r="C14" s="9">
        <v>670991.33333333337</v>
      </c>
      <c r="D14" s="10">
        <f t="shared" si="0"/>
        <v>6.3619595265289597E-3</v>
      </c>
      <c r="E14" s="9"/>
      <c r="F14" s="10"/>
      <c r="G14" s="9"/>
      <c r="H14" s="11"/>
      <c r="I14" s="9"/>
      <c r="J14" s="11"/>
      <c r="K14" s="9"/>
      <c r="L14" s="11"/>
      <c r="M14" s="12"/>
      <c r="N14" s="1">
        <v>2010</v>
      </c>
      <c r="O14" s="9">
        <v>19213.462441999996</v>
      </c>
      <c r="P14" s="10">
        <f t="shared" si="1"/>
        <v>2.3386769938267937E-2</v>
      </c>
      <c r="Q14" s="9"/>
      <c r="R14" s="10"/>
      <c r="S14" s="9"/>
      <c r="T14" s="11"/>
      <c r="U14" s="9"/>
      <c r="V14" s="11"/>
      <c r="W14" s="9"/>
      <c r="X14" s="11"/>
      <c r="Z14" s="13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2:43" x14ac:dyDescent="0.2">
      <c r="B15" s="1">
        <v>2011</v>
      </c>
      <c r="C15" s="9">
        <v>675798.49999999988</v>
      </c>
      <c r="D15" s="10">
        <f t="shared" si="0"/>
        <v>7.1642753458314168E-3</v>
      </c>
      <c r="E15" s="9"/>
      <c r="F15" s="10"/>
      <c r="G15" s="9"/>
      <c r="H15" s="11"/>
      <c r="I15" s="9"/>
      <c r="J15" s="11"/>
      <c r="K15" s="9"/>
      <c r="L15" s="11"/>
      <c r="M15" s="12"/>
      <c r="N15" s="1">
        <v>2011</v>
      </c>
      <c r="O15" s="9">
        <v>18563.568227999996</v>
      </c>
      <c r="P15" s="10">
        <f t="shared" si="1"/>
        <v>-3.3824939984755331E-2</v>
      </c>
      <c r="Q15" s="9"/>
      <c r="R15" s="10"/>
      <c r="S15" s="9"/>
      <c r="T15" s="11"/>
      <c r="U15" s="9"/>
      <c r="V15" s="11"/>
      <c r="W15" s="9"/>
      <c r="X15" s="11"/>
      <c r="Z15" s="13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2:43" x14ac:dyDescent="0.2">
      <c r="B16" s="1">
        <v>2012</v>
      </c>
      <c r="C16" s="9">
        <v>684235</v>
      </c>
      <c r="D16" s="10">
        <f t="shared" si="0"/>
        <v>1.2483750703797147E-2</v>
      </c>
      <c r="E16" s="9">
        <v>683951.86416666664</v>
      </c>
      <c r="F16" s="14">
        <f>+E16/C15-1</f>
        <v>1.2064785829898561E-2</v>
      </c>
      <c r="G16" s="9"/>
      <c r="H16" s="11"/>
      <c r="I16" s="9"/>
      <c r="J16" s="11"/>
      <c r="K16" s="9"/>
      <c r="L16" s="11"/>
      <c r="M16" s="12"/>
      <c r="N16" s="1">
        <v>2012</v>
      </c>
      <c r="O16" s="9">
        <v>18412.198487999998</v>
      </c>
      <c r="P16" s="10">
        <f t="shared" si="1"/>
        <v>-8.1541295369972344E-3</v>
      </c>
      <c r="Q16" s="9">
        <v>18550.088190000002</v>
      </c>
      <c r="R16" s="10">
        <f>+Q16/O15-1</f>
        <v>-7.2615554479782407E-4</v>
      </c>
      <c r="S16" s="9"/>
      <c r="T16" s="11"/>
      <c r="U16" s="9"/>
      <c r="V16" s="11"/>
      <c r="W16" s="9"/>
      <c r="X16" s="11"/>
      <c r="Z16" s="13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2:43" x14ac:dyDescent="0.2">
      <c r="B17" s="1">
        <v>2013</v>
      </c>
      <c r="C17" s="9">
        <v>694734.16666666663</v>
      </c>
      <c r="D17" s="10">
        <f t="shared" si="0"/>
        <v>1.5344387040514773E-2</v>
      </c>
      <c r="E17" s="9">
        <v>692125</v>
      </c>
      <c r="F17" s="14">
        <f>+E17/E16-1</f>
        <v>1.1949869956552561E-2</v>
      </c>
      <c r="G17" s="9"/>
      <c r="H17" s="11"/>
      <c r="I17" s="9"/>
      <c r="J17" s="11"/>
      <c r="K17" s="9"/>
      <c r="L17" s="11"/>
      <c r="M17" s="12"/>
      <c r="N17" s="1">
        <v>2013</v>
      </c>
      <c r="O17" s="9">
        <v>18417.661627000001</v>
      </c>
      <c r="P17" s="10">
        <f t="shared" si="1"/>
        <v>2.9671301901101899E-4</v>
      </c>
      <c r="Q17" s="9">
        <v>18202</v>
      </c>
      <c r="R17" s="10">
        <f t="shared" ref="R17:R28" si="2">+Q17/Q16-1</f>
        <v>-1.8764772783541273E-2</v>
      </c>
      <c r="S17" s="9"/>
      <c r="T17" s="11"/>
      <c r="U17" s="9"/>
      <c r="V17" s="11"/>
      <c r="W17" s="9"/>
      <c r="X17" s="11"/>
      <c r="Z17" s="13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2:43" x14ac:dyDescent="0.2">
      <c r="B18" s="1">
        <v>2014</v>
      </c>
      <c r="C18" s="9">
        <v>706160.5</v>
      </c>
      <c r="D18" s="10">
        <f t="shared" si="0"/>
        <v>1.6447058287282657E-2</v>
      </c>
      <c r="E18" s="9">
        <v>701415</v>
      </c>
      <c r="F18" s="14">
        <f>+E18/E17-1</f>
        <v>1.3422430919270312E-2</v>
      </c>
      <c r="G18" s="9"/>
      <c r="H18" s="11"/>
      <c r="I18" s="9"/>
      <c r="J18" s="11"/>
      <c r="K18" s="9"/>
      <c r="L18" s="11"/>
      <c r="M18" s="12"/>
      <c r="N18" s="1">
        <v>2014</v>
      </c>
      <c r="O18" s="9">
        <v>18525.740408000001</v>
      </c>
      <c r="P18" s="10">
        <f t="shared" si="1"/>
        <v>5.8682140647843273E-3</v>
      </c>
      <c r="Q18" s="9">
        <v>18370</v>
      </c>
      <c r="R18" s="10">
        <f t="shared" si="2"/>
        <v>9.2297549719810856E-3</v>
      </c>
      <c r="S18" s="9"/>
      <c r="T18" s="11"/>
      <c r="U18" s="9"/>
      <c r="V18" s="11"/>
      <c r="W18" s="9"/>
      <c r="X18" s="11"/>
      <c r="Z18" s="13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2:43" x14ac:dyDescent="0.2">
      <c r="B19" s="1">
        <v>2015</v>
      </c>
      <c r="C19" s="9">
        <v>718713.41666666663</v>
      </c>
      <c r="D19" s="10">
        <f t="shared" si="0"/>
        <v>1.7776294010591887E-2</v>
      </c>
      <c r="E19" s="9">
        <v>712504</v>
      </c>
      <c r="F19" s="14">
        <f>+E19/E18-1</f>
        <v>1.5809470855342456E-2</v>
      </c>
      <c r="G19" s="9"/>
      <c r="H19" s="11"/>
      <c r="I19" s="9"/>
      <c r="J19" s="11"/>
      <c r="K19" s="9"/>
      <c r="L19" s="11"/>
      <c r="M19" s="12"/>
      <c r="N19" s="1">
        <v>2015</v>
      </c>
      <c r="O19" s="9">
        <v>19006.474253</v>
      </c>
      <c r="P19" s="10">
        <f t="shared" si="1"/>
        <v>2.5949507788223247E-2</v>
      </c>
      <c r="Q19" s="9">
        <v>18549.637940000001</v>
      </c>
      <c r="R19" s="10">
        <f t="shared" si="2"/>
        <v>9.7788753402285877E-3</v>
      </c>
      <c r="S19" s="9"/>
      <c r="T19" s="11"/>
      <c r="U19" s="9"/>
      <c r="V19" s="11"/>
      <c r="W19" s="9"/>
      <c r="X19" s="11"/>
      <c r="Z19" s="13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2:43" x14ac:dyDescent="0.2">
      <c r="B20" s="1">
        <v>2016</v>
      </c>
      <c r="C20" s="9">
        <v>730503.58333333337</v>
      </c>
      <c r="D20" s="10">
        <f t="shared" si="0"/>
        <v>1.6404545112499225E-2</v>
      </c>
      <c r="E20" s="9">
        <v>724281</v>
      </c>
      <c r="F20" s="14">
        <f>+E20/E19-1</f>
        <v>1.6529030012463197E-2</v>
      </c>
      <c r="G20" s="9"/>
      <c r="H20" s="14"/>
      <c r="I20" s="9"/>
      <c r="J20" s="14"/>
      <c r="K20" s="9"/>
      <c r="L20" s="14"/>
      <c r="M20" s="12"/>
      <c r="N20" s="1">
        <v>2016</v>
      </c>
      <c r="O20" s="9">
        <v>19234.525128000001</v>
      </c>
      <c r="P20" s="10">
        <f t="shared" si="1"/>
        <v>1.1998589110445046E-2</v>
      </c>
      <c r="Q20" s="9">
        <v>18793.348599999998</v>
      </c>
      <c r="R20" s="10">
        <f t="shared" si="2"/>
        <v>1.3138297404418076E-2</v>
      </c>
      <c r="S20" s="9"/>
      <c r="T20" s="14"/>
      <c r="U20" s="9"/>
      <c r="V20" s="14"/>
      <c r="W20" s="9"/>
      <c r="X20" s="14"/>
      <c r="Z20" s="13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2:43" x14ac:dyDescent="0.2">
      <c r="B21" s="1">
        <v>2017</v>
      </c>
      <c r="C21" s="9">
        <v>744690.41666666663</v>
      </c>
      <c r="D21" s="10">
        <f t="shared" si="0"/>
        <v>1.9420621140005645E-2</v>
      </c>
      <c r="E21" s="9">
        <v>735481</v>
      </c>
      <c r="F21" s="14">
        <f t="shared" ref="F21:F28" si="3">+E21/E20-1</f>
        <v>1.5463611498852003E-2</v>
      </c>
      <c r="G21" s="9"/>
      <c r="H21" s="14"/>
      <c r="I21" s="9"/>
      <c r="J21" s="14"/>
      <c r="K21" s="9"/>
      <c r="L21" s="14"/>
      <c r="M21" s="12"/>
      <c r="N21" s="1">
        <v>2017</v>
      </c>
      <c r="O21" s="9">
        <v>19186.516503000003</v>
      </c>
      <c r="P21" s="10">
        <f t="shared" si="1"/>
        <v>-2.4959610221991779E-3</v>
      </c>
      <c r="Q21" s="9">
        <v>19038.772000000001</v>
      </c>
      <c r="R21" s="10">
        <f t="shared" si="2"/>
        <v>1.3059056436594885E-2</v>
      </c>
      <c r="S21" s="9"/>
      <c r="T21" s="14"/>
      <c r="U21" s="9"/>
      <c r="V21" s="14"/>
      <c r="W21" s="9"/>
      <c r="X21" s="14"/>
      <c r="Z21" s="13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2:43" x14ac:dyDescent="0.2">
      <c r="B22" s="1">
        <v>2018</v>
      </c>
      <c r="C22" s="9">
        <v>756253.33333333337</v>
      </c>
      <c r="D22" s="10">
        <f t="shared" si="0"/>
        <v>1.5527145788210683E-2</v>
      </c>
      <c r="E22" s="9">
        <v>746489</v>
      </c>
      <c r="F22" s="14">
        <f t="shared" si="3"/>
        <v>1.4967075967972088E-2</v>
      </c>
      <c r="G22" s="9"/>
      <c r="H22" s="14"/>
      <c r="I22" s="9"/>
      <c r="J22" s="14"/>
      <c r="K22" s="9"/>
      <c r="L22" s="14"/>
      <c r="M22" s="12"/>
      <c r="N22" s="1">
        <v>2018</v>
      </c>
      <c r="O22" s="9">
        <v>19632.212273847865</v>
      </c>
      <c r="P22" s="10">
        <f t="shared" si="1"/>
        <v>2.3229634768675789E-2</v>
      </c>
      <c r="Q22" s="9">
        <v>19286.528999999999</v>
      </c>
      <c r="R22" s="10">
        <f t="shared" si="2"/>
        <v>1.3013286781311306E-2</v>
      </c>
      <c r="S22" s="9"/>
      <c r="T22" s="14"/>
      <c r="U22" s="9"/>
      <c r="V22" s="14"/>
      <c r="W22" s="9"/>
      <c r="X22" s="14"/>
      <c r="Z22" s="13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2:43" x14ac:dyDescent="0.2">
      <c r="B23" s="1">
        <v>2019</v>
      </c>
      <c r="C23" s="9">
        <v>771959.66666666663</v>
      </c>
      <c r="D23" s="10">
        <f t="shared" si="0"/>
        <v>2.0768613692060844E-2</v>
      </c>
      <c r="E23" s="9">
        <v>757528</v>
      </c>
      <c r="F23" s="14">
        <f t="shared" si="3"/>
        <v>1.4787893726498247E-2</v>
      </c>
      <c r="G23" s="9"/>
      <c r="H23" s="14"/>
      <c r="I23" s="9"/>
      <c r="J23" s="14"/>
      <c r="K23" s="9"/>
      <c r="L23" s="14"/>
      <c r="M23" s="12"/>
      <c r="N23" s="1">
        <v>2019</v>
      </c>
      <c r="O23" s="9">
        <v>19783.566707000002</v>
      </c>
      <c r="P23" s="10">
        <f t="shared" si="1"/>
        <v>7.7094945307696339E-3</v>
      </c>
      <c r="Q23" s="9">
        <v>19528.811000000002</v>
      </c>
      <c r="R23" s="10">
        <f t="shared" si="2"/>
        <v>1.2562239685534049E-2</v>
      </c>
      <c r="S23" s="9"/>
      <c r="T23" s="14"/>
      <c r="U23" s="9"/>
      <c r="V23" s="14"/>
      <c r="W23" s="9"/>
      <c r="X23" s="14"/>
      <c r="Z23" s="1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2:43" x14ac:dyDescent="0.2">
      <c r="B24" s="1">
        <f>+B25-1</f>
        <v>2020</v>
      </c>
      <c r="C24" s="9">
        <v>786047.66666666663</v>
      </c>
      <c r="D24" s="10">
        <f t="shared" si="0"/>
        <v>1.8249658121171297E-2</v>
      </c>
      <c r="E24" s="9">
        <v>768510</v>
      </c>
      <c r="F24" s="14">
        <f t="shared" si="3"/>
        <v>1.4497153900581816E-2</v>
      </c>
      <c r="G24" s="9">
        <f>C24</f>
        <v>786047.66666666663</v>
      </c>
      <c r="H24" s="14">
        <f>+G24/C23-1</f>
        <v>1.8249658121171297E-2</v>
      </c>
      <c r="I24" s="9">
        <f>'[1]Sch2.3'!G27</f>
        <v>786008.13583333336</v>
      </c>
      <c r="J24" s="14">
        <f>+I24/C23-1</f>
        <v>1.8198449703114905E-2</v>
      </c>
      <c r="K24" s="9"/>
      <c r="L24" s="14"/>
      <c r="M24" s="12"/>
      <c r="N24" s="1">
        <f>+N25-1</f>
        <v>2020</v>
      </c>
      <c r="O24" s="9">
        <v>19953.730681000001</v>
      </c>
      <c r="P24" s="10">
        <f t="shared" si="1"/>
        <v>8.6012788553335717E-3</v>
      </c>
      <c r="Q24" s="9">
        <v>19748.652999999998</v>
      </c>
      <c r="R24" s="10">
        <f t="shared" si="2"/>
        <v>1.1257316177620602E-2</v>
      </c>
      <c r="S24" s="9">
        <f>O24</f>
        <v>19953.730681000001</v>
      </c>
      <c r="T24" s="14">
        <f>+S24/O23-1</f>
        <v>8.6012788553335717E-3</v>
      </c>
      <c r="U24" s="9">
        <f>'[1]Sch2.2'!K27</f>
        <v>19571.22333266</v>
      </c>
      <c r="V24" s="14">
        <f>+U24/O23-1</f>
        <v>-1.0733321118727712E-2</v>
      </c>
      <c r="W24" s="9"/>
      <c r="X24" s="14"/>
      <c r="Z24" s="13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2:43" x14ac:dyDescent="0.2">
      <c r="B25" s="1">
        <v>2021</v>
      </c>
      <c r="C25" s="9"/>
      <c r="D25" s="15"/>
      <c r="E25" s="9">
        <v>778819</v>
      </c>
      <c r="F25" s="14">
        <f t="shared" si="3"/>
        <v>1.3414269170212378E-2</v>
      </c>
      <c r="G25" s="9">
        <v>799337</v>
      </c>
      <c r="H25" s="14">
        <f>+G25/G24-1</f>
        <v>1.6906523480552327E-2</v>
      </c>
      <c r="I25" s="9">
        <f>'[1]Sch2.3'!G28</f>
        <v>799615.92416666658</v>
      </c>
      <c r="J25" s="14">
        <f>+I25/I24-1</f>
        <v>1.7312528602399402E-2</v>
      </c>
      <c r="K25" s="9">
        <f>'[2]Sch2.3'!G27</f>
        <v>798579.36836299999</v>
      </c>
      <c r="L25" s="14">
        <f>+K25/C24-1</f>
        <v>1.594267399771776E-2</v>
      </c>
      <c r="M25" s="12"/>
      <c r="N25" s="1">
        <v>2021</v>
      </c>
      <c r="O25" s="9"/>
      <c r="P25" s="15"/>
      <c r="Q25" s="9">
        <v>19963.208999999999</v>
      </c>
      <c r="R25" s="10">
        <f t="shared" si="2"/>
        <v>1.0864335911922707E-2</v>
      </c>
      <c r="S25" s="9">
        <v>19589.091</v>
      </c>
      <c r="T25" s="14">
        <f>+S25/S24-1</f>
        <v>-1.8274260930423947E-2</v>
      </c>
      <c r="U25" s="9">
        <f>'[1]Sch2.2'!K28</f>
        <v>19756.538709140001</v>
      </c>
      <c r="V25" s="14">
        <f>+U25/U24-1</f>
        <v>9.4687681669214374E-3</v>
      </c>
      <c r="W25" s="9">
        <f>'[2]Sch2.2'!K27</f>
        <v>19553.343000000001</v>
      </c>
      <c r="X25" s="14">
        <f>+W25/O24-1</f>
        <v>-2.0065805608033505E-2</v>
      </c>
      <c r="Z25" s="16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2:43" x14ac:dyDescent="0.2">
      <c r="B26" s="1">
        <v>2022</v>
      </c>
      <c r="C26" s="9"/>
      <c r="D26" s="15"/>
      <c r="E26" s="9">
        <v>788686</v>
      </c>
      <c r="F26" s="14">
        <f t="shared" si="3"/>
        <v>1.2669182441619853E-2</v>
      </c>
      <c r="G26" s="9">
        <v>812436</v>
      </c>
      <c r="H26" s="14">
        <f>+G26/G25-1</f>
        <v>1.6387331000566663E-2</v>
      </c>
      <c r="I26" s="9">
        <f>'[1]Sch2.3'!G29</f>
        <v>813247.27166666673</v>
      </c>
      <c r="J26" s="14">
        <f>+I26/I25-1</f>
        <v>1.7047368727937995E-2</v>
      </c>
      <c r="K26" s="9">
        <f>'[2]Sch2.3'!G28</f>
        <v>811591.68163699994</v>
      </c>
      <c r="L26" s="14">
        <f>+K26/K25-1</f>
        <v>1.6294326887850596E-2</v>
      </c>
      <c r="M26" s="12"/>
      <c r="N26" s="1">
        <v>2022</v>
      </c>
      <c r="O26" s="9"/>
      <c r="P26" s="15"/>
      <c r="Q26" s="9">
        <v>20188.897000000001</v>
      </c>
      <c r="R26" s="10">
        <f t="shared" si="2"/>
        <v>1.1305196474174162E-2</v>
      </c>
      <c r="S26" s="9">
        <v>19781.491000000002</v>
      </c>
      <c r="T26" s="14">
        <f>+S26/S25-1</f>
        <v>9.8217931602850861E-3</v>
      </c>
      <c r="U26" s="9">
        <f>'[1]Sch2.2'!K29</f>
        <v>19969.497746609999</v>
      </c>
      <c r="V26" s="14">
        <f>+U26/U25-1</f>
        <v>1.0779167373659249E-2</v>
      </c>
      <c r="W26" s="9">
        <f>'[2]Sch2.2'!K28</f>
        <v>19775.641</v>
      </c>
      <c r="X26" s="14">
        <f>+W26/W25-1</f>
        <v>1.1368797652657081E-2</v>
      </c>
      <c r="Y26" s="4"/>
      <c r="Z26" s="1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2:43" x14ac:dyDescent="0.2">
      <c r="B27" s="1">
        <v>2023</v>
      </c>
      <c r="C27" s="9"/>
      <c r="D27" s="15"/>
      <c r="E27" s="9">
        <v>798322</v>
      </c>
      <c r="F27" s="14">
        <f t="shared" si="3"/>
        <v>1.2217790096438863E-2</v>
      </c>
      <c r="G27" s="9">
        <v>825047</v>
      </c>
      <c r="H27" s="14">
        <f>+G27/G26-1</f>
        <v>1.5522453460949492E-2</v>
      </c>
      <c r="I27" s="9">
        <f>'[1]Sch2.3'!G30</f>
        <v>826649.99833333341</v>
      </c>
      <c r="J27" s="14">
        <f>+I27/I26-1</f>
        <v>1.6480506155525321E-2</v>
      </c>
      <c r="K27" s="9">
        <f>'[2]Sch2.3'!G29</f>
        <v>824115.50670366664</v>
      </c>
      <c r="L27" s="14">
        <f>+K27/K26-1</f>
        <v>1.543118953783007E-2</v>
      </c>
      <c r="M27" s="12"/>
      <c r="N27" s="1">
        <v>2023</v>
      </c>
      <c r="O27" s="9"/>
      <c r="P27" s="15"/>
      <c r="Q27" s="9">
        <v>20413.258000000002</v>
      </c>
      <c r="R27" s="10">
        <f t="shared" si="2"/>
        <v>1.111308854564963E-2</v>
      </c>
      <c r="S27" s="9">
        <v>19972.239000000001</v>
      </c>
      <c r="T27" s="14">
        <f>+S27/S26-1</f>
        <v>9.6427513982642044E-3</v>
      </c>
      <c r="U27" s="9">
        <f>'[1]Sch2.2'!K30</f>
        <v>20194.143208769998</v>
      </c>
      <c r="V27" s="14">
        <f>+U27/U26-1</f>
        <v>1.1249429755845197E-2</v>
      </c>
      <c r="W27" s="9">
        <f>'[2]Sch2.2'!K29</f>
        <v>19979.822</v>
      </c>
      <c r="X27" s="14">
        <f>+W27/W26-1</f>
        <v>1.032487391938397E-2</v>
      </c>
      <c r="Z27" s="16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2:43" x14ac:dyDescent="0.2">
      <c r="B28" s="1">
        <v>2024</v>
      </c>
      <c r="C28" s="17"/>
      <c r="D28" s="18"/>
      <c r="E28" s="17">
        <v>807766</v>
      </c>
      <c r="F28" s="19">
        <f t="shared" si="3"/>
        <v>1.1829813032836478E-2</v>
      </c>
      <c r="G28" s="17">
        <v>837099</v>
      </c>
      <c r="H28" s="19">
        <f>+G28/G27-1</f>
        <v>1.4607652654939685E-2</v>
      </c>
      <c r="I28" s="17">
        <f>'[1]Sch2.3'!G31</f>
        <v>839344.64666666661</v>
      </c>
      <c r="J28" s="19">
        <f>+I28/I27-1</f>
        <v>1.5356739078119741E-2</v>
      </c>
      <c r="K28" s="17">
        <f>'[2]Sch2.3'!G30</f>
        <v>836132.83837033331</v>
      </c>
      <c r="L28" s="19">
        <f>+K28/K27-1</f>
        <v>1.4582096282515167E-2</v>
      </c>
      <c r="M28" s="12"/>
      <c r="N28" s="1">
        <v>2024</v>
      </c>
      <c r="O28" s="17"/>
      <c r="P28" s="18"/>
      <c r="Q28" s="17">
        <v>20650.331999999999</v>
      </c>
      <c r="R28" s="19">
        <f t="shared" si="2"/>
        <v>1.1613726726032558E-2</v>
      </c>
      <c r="S28" s="17">
        <v>20116.266</v>
      </c>
      <c r="T28" s="19">
        <f>+S28/S27-1</f>
        <v>7.2113597278702368E-3</v>
      </c>
      <c r="U28" s="17">
        <f>'[1]Sch2.2'!K31</f>
        <v>20432.917844520001</v>
      </c>
      <c r="V28" s="19">
        <f>+U28/U27-1</f>
        <v>1.1823954761611688E-2</v>
      </c>
      <c r="W28" s="17">
        <f>'[2]Sch2.2'!K30</f>
        <v>20131.148999999998</v>
      </c>
      <c r="X28" s="19">
        <f>+W28/W27-1</f>
        <v>7.5739913999233188E-3</v>
      </c>
      <c r="Z28" s="16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2:43" x14ac:dyDescent="0.2">
      <c r="B29" s="1" t="s">
        <v>7</v>
      </c>
      <c r="C29" s="9"/>
      <c r="D29" s="10">
        <f>AVERAGE(D7:D16)</f>
        <v>1.4947214078564941E-2</v>
      </c>
      <c r="E29" s="9"/>
      <c r="F29" s="10"/>
      <c r="G29" s="9"/>
      <c r="H29" s="14"/>
      <c r="I29" s="9"/>
      <c r="J29" s="14"/>
      <c r="K29" s="9"/>
      <c r="L29" s="14"/>
      <c r="M29" s="20"/>
      <c r="N29" s="1" t="s">
        <v>7</v>
      </c>
      <c r="O29" s="9"/>
      <c r="P29" s="10">
        <f>AVERAGE(P7:P16)</f>
        <v>2.9060153280276667E-3</v>
      </c>
      <c r="Q29" s="9"/>
      <c r="R29" s="10"/>
      <c r="S29" s="9"/>
      <c r="T29" s="14"/>
      <c r="U29" s="9"/>
      <c r="V29" s="14"/>
      <c r="W29" s="9"/>
      <c r="X29" s="14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2:43" x14ac:dyDescent="0.2">
      <c r="B30" s="1" t="s">
        <v>8</v>
      </c>
      <c r="C30" s="9"/>
      <c r="D30" s="10">
        <f>AVERAGE(D17:D24)</f>
        <v>1.7492290399042126E-2</v>
      </c>
      <c r="E30" s="9"/>
      <c r="F30" s="10">
        <f>AVERAGE(F17:F24)</f>
        <v>1.4678317104691585E-2</v>
      </c>
      <c r="G30" s="9"/>
      <c r="H30" s="14"/>
      <c r="I30" s="9"/>
      <c r="J30" s="14"/>
      <c r="K30" s="9"/>
      <c r="L30" s="14"/>
      <c r="M30" s="21"/>
      <c r="N30" s="1" t="s">
        <v>8</v>
      </c>
      <c r="O30" s="9"/>
      <c r="P30" s="10">
        <f>AVERAGE(P17:P24)</f>
        <v>1.0144683889380432E-2</v>
      </c>
      <c r="Q30" s="9"/>
      <c r="R30" s="10">
        <f>AVERAGE(R17:R24)</f>
        <v>7.9092567517684148E-3</v>
      </c>
      <c r="S30" s="9"/>
      <c r="T30" s="14"/>
      <c r="U30" s="9"/>
      <c r="V30" s="14"/>
      <c r="W30" s="9"/>
      <c r="X30" s="14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2:43" x14ac:dyDescent="0.2">
      <c r="B31" s="1" t="s">
        <v>9</v>
      </c>
      <c r="C31" s="17"/>
      <c r="D31" s="22"/>
      <c r="E31" s="17"/>
      <c r="F31" s="19">
        <f>AVERAGE(F25:F28)</f>
        <v>1.2532763685276893E-2</v>
      </c>
      <c r="G31" s="17"/>
      <c r="H31" s="19">
        <f>AVERAGE(H25:H28)</f>
        <v>1.5855990149252042E-2</v>
      </c>
      <c r="I31" s="17"/>
      <c r="J31" s="19">
        <f>AVERAGE(J25:J28)</f>
        <v>1.6549285640995615E-2</v>
      </c>
      <c r="K31" s="17"/>
      <c r="L31" s="19">
        <f>AVERAGE(L25:L28)</f>
        <v>1.5562571676478398E-2</v>
      </c>
      <c r="N31" s="1" t="s">
        <v>9</v>
      </c>
      <c r="O31" s="17"/>
      <c r="P31" s="22"/>
      <c r="Q31" s="17"/>
      <c r="R31" s="19">
        <f>AVERAGE(R25:R28)</f>
        <v>1.1224086914444764E-2</v>
      </c>
      <c r="S31" s="17"/>
      <c r="T31" s="19">
        <f>AVERAGE(T25:T28)</f>
        <v>2.1004108389988951E-3</v>
      </c>
      <c r="U31" s="17"/>
      <c r="V31" s="19">
        <f>AVERAGE(V25:V28)</f>
        <v>1.0830330014509393E-2</v>
      </c>
      <c r="W31" s="17"/>
      <c r="X31" s="19">
        <f>AVERAGE(X25:X28)</f>
        <v>2.3004643409827163E-3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2:43" x14ac:dyDescent="0.2"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2:41" x14ac:dyDescent="0.2">
      <c r="B33"/>
      <c r="C33"/>
      <c r="D33"/>
      <c r="E33"/>
      <c r="F33"/>
      <c r="G33"/>
      <c r="H33"/>
      <c r="I33"/>
      <c r="J33"/>
      <c r="K33"/>
      <c r="L33"/>
      <c r="P33" s="21"/>
      <c r="U33"/>
      <c r="V33"/>
      <c r="W33"/>
      <c r="X33"/>
      <c r="Z33"/>
      <c r="AA33"/>
      <c r="AB33"/>
      <c r="AC33"/>
      <c r="AD33"/>
      <c r="AE33"/>
      <c r="AF33"/>
      <c r="AG33"/>
      <c r="AH33"/>
      <c r="AK33" s="21"/>
    </row>
    <row r="34" spans="2:41" x14ac:dyDescent="0.2">
      <c r="B34"/>
      <c r="C34"/>
      <c r="D34"/>
      <c r="E34"/>
      <c r="F34"/>
      <c r="G34"/>
      <c r="H34"/>
      <c r="I34"/>
      <c r="J34"/>
      <c r="K34"/>
      <c r="L34"/>
      <c r="N34"/>
      <c r="O34"/>
      <c r="P34"/>
      <c r="Q34"/>
      <c r="R34"/>
      <c r="S34"/>
      <c r="T34"/>
      <c r="U34"/>
      <c r="V34"/>
      <c r="W34"/>
      <c r="X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2:41" x14ac:dyDescent="0.2">
      <c r="B35"/>
      <c r="C35"/>
      <c r="D35"/>
      <c r="E35"/>
      <c r="F35"/>
      <c r="G35"/>
      <c r="H35"/>
      <c r="I35"/>
      <c r="J35"/>
      <c r="K35"/>
      <c r="L35"/>
      <c r="N35"/>
      <c r="O35"/>
      <c r="P35"/>
      <c r="Q35"/>
      <c r="R35"/>
      <c r="S35"/>
      <c r="T35"/>
      <c r="U35"/>
      <c r="V35"/>
      <c r="W35"/>
      <c r="X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2:41" x14ac:dyDescent="0.2">
      <c r="B36"/>
      <c r="C36"/>
      <c r="D36"/>
      <c r="E36"/>
      <c r="F36"/>
      <c r="G36"/>
      <c r="H36"/>
      <c r="I36"/>
      <c r="J36"/>
      <c r="K36"/>
      <c r="L36"/>
      <c r="N36"/>
      <c r="O36"/>
      <c r="P36"/>
      <c r="Q36"/>
      <c r="R36"/>
      <c r="S36"/>
      <c r="T36"/>
      <c r="U36"/>
      <c r="V36"/>
      <c r="W36"/>
      <c r="X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2:41" x14ac:dyDescent="0.2">
      <c r="B37"/>
      <c r="C37"/>
      <c r="D37"/>
      <c r="E37"/>
      <c r="F37"/>
      <c r="G37"/>
      <c r="H37"/>
      <c r="I37"/>
      <c r="J37"/>
      <c r="K37"/>
      <c r="L37" s="23"/>
      <c r="N37"/>
      <c r="O37"/>
      <c r="P37"/>
      <c r="Q37"/>
      <c r="R37"/>
      <c r="S37"/>
      <c r="T37"/>
      <c r="U37"/>
      <c r="V37"/>
      <c r="W37"/>
      <c r="X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2:41" x14ac:dyDescent="0.2">
      <c r="B38"/>
      <c r="C38"/>
      <c r="D38"/>
      <c r="E38"/>
      <c r="F38"/>
      <c r="G38"/>
      <c r="H38"/>
      <c r="I38"/>
      <c r="J38"/>
      <c r="K38"/>
      <c r="L38"/>
      <c r="N38"/>
      <c r="O38"/>
      <c r="P38"/>
      <c r="Q38"/>
      <c r="R38"/>
      <c r="S38"/>
      <c r="T38"/>
      <c r="U38"/>
      <c r="V38"/>
      <c r="W38"/>
      <c r="X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2:41" x14ac:dyDescent="0.2">
      <c r="B39"/>
      <c r="C39"/>
      <c r="D39"/>
      <c r="E39"/>
      <c r="F39"/>
      <c r="G39"/>
      <c r="H39"/>
      <c r="I39"/>
      <c r="J39"/>
      <c r="K39"/>
      <c r="L39"/>
      <c r="N39"/>
      <c r="O39"/>
      <c r="P39"/>
      <c r="Q39"/>
      <c r="R39"/>
      <c r="S39"/>
      <c r="T39"/>
      <c r="U39"/>
      <c r="V39"/>
      <c r="W39"/>
      <c r="X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2:41" x14ac:dyDescent="0.2">
      <c r="B40"/>
      <c r="C40"/>
      <c r="D40"/>
      <c r="E40"/>
      <c r="F40"/>
      <c r="G40"/>
      <c r="H40"/>
      <c r="I40"/>
      <c r="J40"/>
      <c r="K40"/>
      <c r="L40"/>
      <c r="N40"/>
      <c r="O40"/>
      <c r="P40"/>
      <c r="Q40"/>
      <c r="R40"/>
      <c r="S40"/>
      <c r="T40"/>
      <c r="U40"/>
      <c r="V40"/>
      <c r="W40"/>
      <c r="X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2:41" x14ac:dyDescent="0.2">
      <c r="B41"/>
      <c r="C41"/>
      <c r="D41"/>
      <c r="E41"/>
      <c r="F41"/>
      <c r="G41"/>
      <c r="H41"/>
      <c r="I41"/>
      <c r="J41"/>
      <c r="K41"/>
      <c r="L41"/>
      <c r="N41"/>
      <c r="O41"/>
      <c r="P41"/>
      <c r="Q41"/>
      <c r="R41"/>
      <c r="S41"/>
      <c r="T41"/>
      <c r="U41"/>
      <c r="V41"/>
      <c r="W41"/>
      <c r="X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2:41" x14ac:dyDescent="0.2">
      <c r="B42"/>
      <c r="C42"/>
      <c r="D42"/>
      <c r="E42"/>
      <c r="F42"/>
      <c r="G42"/>
      <c r="H42"/>
      <c r="I42"/>
      <c r="J42"/>
      <c r="K42"/>
      <c r="L42"/>
      <c r="N42"/>
      <c r="O42"/>
      <c r="P42"/>
      <c r="Q42"/>
      <c r="R42"/>
      <c r="S42"/>
      <c r="T42"/>
      <c r="U42"/>
      <c r="V42"/>
      <c r="W42"/>
      <c r="X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2:41" x14ac:dyDescent="0.2">
      <c r="B43"/>
      <c r="C43"/>
      <c r="D43"/>
      <c r="E43"/>
      <c r="F43"/>
      <c r="G43"/>
      <c r="H43"/>
      <c r="I43"/>
      <c r="J43"/>
      <c r="K43"/>
      <c r="L43"/>
      <c r="N43"/>
      <c r="O43"/>
      <c r="P43"/>
      <c r="Q43"/>
      <c r="R43"/>
      <c r="S43"/>
      <c r="T43"/>
      <c r="U43"/>
      <c r="V43"/>
      <c r="W43"/>
      <c r="X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2:41" x14ac:dyDescent="0.2">
      <c r="B44"/>
      <c r="C44"/>
      <c r="D44"/>
      <c r="E44"/>
      <c r="F44"/>
      <c r="G44"/>
      <c r="H44"/>
      <c r="I44"/>
      <c r="J44"/>
      <c r="K44"/>
      <c r="L44"/>
      <c r="N44"/>
      <c r="O44"/>
      <c r="P44"/>
      <c r="Q44"/>
      <c r="R44"/>
      <c r="S44"/>
      <c r="T44"/>
      <c r="U44"/>
      <c r="V44"/>
      <c r="W44"/>
      <c r="X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2:41" x14ac:dyDescent="0.2">
      <c r="B45"/>
      <c r="C45"/>
      <c r="D45"/>
      <c r="E45"/>
      <c r="F45"/>
      <c r="G45"/>
      <c r="H45"/>
      <c r="I45"/>
      <c r="J45"/>
      <c r="K45"/>
      <c r="L45"/>
      <c r="N45"/>
      <c r="O45"/>
      <c r="P45"/>
      <c r="Q45"/>
      <c r="R45"/>
      <c r="S45"/>
      <c r="T45"/>
      <c r="U45"/>
      <c r="V45"/>
      <c r="W45"/>
      <c r="X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2:41" x14ac:dyDescent="0.2">
      <c r="B46"/>
      <c r="C46"/>
      <c r="D46"/>
      <c r="E46"/>
      <c r="F46"/>
      <c r="G46"/>
      <c r="H46"/>
      <c r="I46"/>
      <c r="J46"/>
      <c r="K46"/>
      <c r="L46"/>
      <c r="N46"/>
      <c r="O46"/>
      <c r="P46"/>
      <c r="Q46"/>
      <c r="R46"/>
      <c r="S46"/>
      <c r="T46"/>
      <c r="U46"/>
      <c r="V46"/>
      <c r="W46"/>
      <c r="X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2:41" x14ac:dyDescent="0.2">
      <c r="B47"/>
      <c r="C47"/>
      <c r="D47"/>
      <c r="E47"/>
      <c r="F47"/>
      <c r="G47"/>
      <c r="H47"/>
      <c r="I47"/>
      <c r="J47"/>
      <c r="K47"/>
      <c r="L47"/>
      <c r="N47"/>
      <c r="O47"/>
      <c r="P47"/>
      <c r="Q47"/>
      <c r="R47"/>
      <c r="S47"/>
      <c r="T47"/>
      <c r="U47"/>
      <c r="V47"/>
      <c r="W47"/>
      <c r="X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2:41" x14ac:dyDescent="0.2">
      <c r="B48"/>
      <c r="C48"/>
      <c r="D48"/>
      <c r="E48"/>
      <c r="F48"/>
      <c r="G48"/>
      <c r="H48"/>
      <c r="I48"/>
      <c r="J48"/>
      <c r="K48"/>
      <c r="L48"/>
      <c r="N48"/>
      <c r="O48"/>
      <c r="P48"/>
      <c r="Q48"/>
      <c r="R48"/>
      <c r="S48"/>
      <c r="T48"/>
      <c r="U48"/>
      <c r="V48"/>
      <c r="W48"/>
      <c r="X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2:41" x14ac:dyDescent="0.2">
      <c r="B49"/>
      <c r="C49"/>
      <c r="D49"/>
      <c r="E49"/>
      <c r="F49"/>
      <c r="G49"/>
      <c r="H49"/>
      <c r="I49"/>
      <c r="J49"/>
      <c r="K49"/>
      <c r="L49"/>
      <c r="N49"/>
      <c r="O49"/>
      <c r="P49"/>
      <c r="Q49"/>
      <c r="R49"/>
      <c r="S49"/>
      <c r="T49"/>
      <c r="U49"/>
      <c r="V49"/>
      <c r="W49"/>
      <c r="X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2:41" x14ac:dyDescent="0.2">
      <c r="B50"/>
      <c r="C50"/>
      <c r="D50"/>
      <c r="E50"/>
      <c r="F50"/>
      <c r="G50"/>
      <c r="H50"/>
      <c r="I50"/>
      <c r="J50"/>
      <c r="K50"/>
      <c r="L50"/>
      <c r="N50"/>
      <c r="O50"/>
      <c r="P50"/>
      <c r="Q50"/>
      <c r="R50"/>
      <c r="S50"/>
      <c r="T50"/>
      <c r="U50"/>
      <c r="V50"/>
      <c r="W50"/>
      <c r="X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2:41" x14ac:dyDescent="0.2">
      <c r="B51"/>
      <c r="C51"/>
      <c r="D51"/>
      <c r="E51"/>
      <c r="F51"/>
      <c r="G51"/>
      <c r="H51"/>
      <c r="I51"/>
      <c r="J51"/>
      <c r="K51"/>
      <c r="L51"/>
      <c r="N51"/>
      <c r="O51"/>
      <c r="P51"/>
      <c r="Q51"/>
      <c r="R51"/>
      <c r="S51"/>
      <c r="T51"/>
      <c r="U51"/>
      <c r="V51"/>
      <c r="W51"/>
      <c r="X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2:41" x14ac:dyDescent="0.2">
      <c r="B52"/>
      <c r="C52"/>
      <c r="D52"/>
      <c r="E52"/>
      <c r="F52"/>
      <c r="G52"/>
      <c r="H52"/>
      <c r="I52"/>
      <c r="J52"/>
      <c r="K52"/>
      <c r="L52"/>
      <c r="N52"/>
      <c r="O52"/>
      <c r="P52"/>
      <c r="Q52"/>
      <c r="R52"/>
      <c r="S52"/>
      <c r="T52"/>
      <c r="U52"/>
      <c r="V52"/>
      <c r="W52"/>
      <c r="X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2:41" x14ac:dyDescent="0.2">
      <c r="B53"/>
      <c r="C53"/>
      <c r="D53"/>
      <c r="E53"/>
      <c r="F53"/>
      <c r="G53"/>
      <c r="H53"/>
      <c r="I53"/>
      <c r="J53"/>
      <c r="K53"/>
      <c r="L53"/>
      <c r="N53"/>
      <c r="O53"/>
      <c r="P53"/>
      <c r="Q53"/>
      <c r="R53"/>
      <c r="S53"/>
      <c r="T53"/>
      <c r="U53"/>
      <c r="V53"/>
      <c r="W53"/>
      <c r="X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2:41" x14ac:dyDescent="0.2">
      <c r="B54"/>
      <c r="C54"/>
      <c r="D54"/>
      <c r="E54"/>
      <c r="F54"/>
      <c r="G54"/>
      <c r="H54"/>
      <c r="I54"/>
      <c r="J54"/>
      <c r="K54"/>
      <c r="L54"/>
      <c r="N54"/>
      <c r="O54"/>
      <c r="P54"/>
      <c r="Q54"/>
      <c r="R54"/>
      <c r="S54"/>
      <c r="T54"/>
      <c r="U54"/>
      <c r="V54"/>
      <c r="W54"/>
      <c r="X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2:41" x14ac:dyDescent="0.2">
      <c r="B55"/>
      <c r="C55"/>
      <c r="D55"/>
      <c r="E55"/>
      <c r="F55"/>
      <c r="G55"/>
      <c r="H55"/>
      <c r="I55"/>
      <c r="J55"/>
      <c r="K55"/>
      <c r="L55"/>
      <c r="N55"/>
      <c r="O55"/>
      <c r="P55"/>
      <c r="Q55"/>
      <c r="R55"/>
      <c r="S55"/>
      <c r="T55"/>
      <c r="U55"/>
      <c r="V55"/>
      <c r="W55"/>
      <c r="X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2:41" x14ac:dyDescent="0.2">
      <c r="B56"/>
      <c r="C56"/>
      <c r="D56"/>
      <c r="E56"/>
      <c r="F56"/>
      <c r="G56"/>
      <c r="H56"/>
      <c r="I56"/>
      <c r="J56"/>
      <c r="K56"/>
      <c r="L56"/>
      <c r="N56"/>
      <c r="O56"/>
      <c r="P56"/>
      <c r="Q56"/>
      <c r="R56"/>
      <c r="S56"/>
      <c r="T56"/>
      <c r="U56"/>
      <c r="V56"/>
      <c r="W56"/>
      <c r="X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2:41" x14ac:dyDescent="0.2">
      <c r="B57"/>
      <c r="C57"/>
      <c r="D57"/>
      <c r="E57"/>
      <c r="F57"/>
      <c r="G57"/>
      <c r="H57"/>
      <c r="I57"/>
      <c r="J57"/>
      <c r="K57"/>
      <c r="L57"/>
      <c r="N57"/>
      <c r="O57"/>
      <c r="P57"/>
      <c r="Q57"/>
      <c r="R57"/>
      <c r="S57"/>
      <c r="T57"/>
      <c r="U57"/>
      <c r="V57"/>
      <c r="W57"/>
      <c r="X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2:41" x14ac:dyDescent="0.2">
      <c r="N58"/>
      <c r="O58"/>
      <c r="P58"/>
      <c r="Q58"/>
      <c r="R58"/>
      <c r="S58"/>
      <c r="T58"/>
    </row>
    <row r="59" spans="2:41" x14ac:dyDescent="0.2">
      <c r="N59"/>
      <c r="O59"/>
      <c r="P59"/>
      <c r="Q59"/>
      <c r="R59"/>
      <c r="S59"/>
      <c r="T59"/>
    </row>
    <row r="60" spans="2:41" x14ac:dyDescent="0.2">
      <c r="N60"/>
      <c r="O60"/>
      <c r="P60"/>
      <c r="Q60"/>
      <c r="R60"/>
      <c r="S60"/>
      <c r="T60"/>
    </row>
    <row r="61" spans="2:41" x14ac:dyDescent="0.2">
      <c r="N61"/>
      <c r="O61"/>
      <c r="P61"/>
      <c r="Q61"/>
      <c r="R61"/>
      <c r="S61"/>
      <c r="T61"/>
    </row>
  </sheetData>
  <mergeCells count="18">
    <mergeCell ref="U4:V5"/>
    <mergeCell ref="W4:X5"/>
    <mergeCell ref="Q5:R5"/>
    <mergeCell ref="S5:T5"/>
    <mergeCell ref="C1:H1"/>
    <mergeCell ref="O1:T1"/>
    <mergeCell ref="C2:H2"/>
    <mergeCell ref="O2:T2"/>
    <mergeCell ref="E4:F4"/>
    <mergeCell ref="G4:H4"/>
    <mergeCell ref="Q4:R4"/>
    <mergeCell ref="S4:T4"/>
    <mergeCell ref="I4:J5"/>
    <mergeCell ref="K4:L5"/>
    <mergeCell ref="C5:D5"/>
    <mergeCell ref="E5:F5"/>
    <mergeCell ref="G5:H5"/>
    <mergeCell ref="O5:P5"/>
  </mergeCells>
  <pageMargins left="1.5" right="0.7" top="1.5" bottom="0.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C0805-02C2-4153-8907-EC2E3FAB539E}">
  <sheetPr>
    <tabColor theme="5" tint="0.79998168889431442"/>
  </sheetPr>
  <dimension ref="A1:AQ61"/>
  <sheetViews>
    <sheetView showGridLines="0" tabSelected="1" zoomScale="110" zoomScaleNormal="110" workbookViewId="0">
      <pane xSplit="2" ySplit="5" topLeftCell="C6" activePane="bottomRight" state="frozen"/>
      <selection activeCell="D19" sqref="D19"/>
      <selection pane="topRight" activeCell="D19" sqref="D19"/>
      <selection pane="bottomLeft" activeCell="D19" sqref="D19"/>
      <selection pane="bottomRight" activeCell="U27" sqref="U27"/>
    </sheetView>
  </sheetViews>
  <sheetFormatPr defaultRowHeight="12.75" x14ac:dyDescent="0.2"/>
  <cols>
    <col min="1" max="1" width="11.28515625" style="12" bestFit="1" customWidth="1"/>
    <col min="2" max="12" width="9.140625" style="1"/>
    <col min="13" max="13" width="12.28515625" style="1" bestFit="1" customWidth="1"/>
    <col min="14" max="14" width="11" style="1" customWidth="1"/>
    <col min="15" max="24" width="9.140625" style="1"/>
    <col min="25" max="25" width="9.140625" style="3"/>
    <col min="26" max="26" width="10" style="3" bestFit="1" customWidth="1"/>
    <col min="27" max="33" width="9.140625" style="1"/>
    <col min="34" max="34" width="12.28515625" style="1" bestFit="1" customWidth="1"/>
    <col min="35" max="35" width="11" style="1" customWidth="1"/>
    <col min="36" max="41" width="9.140625" style="1"/>
    <col min="42" max="264" width="9.140625" style="3"/>
    <col min="265" max="265" width="11.28515625" style="3" bestFit="1" customWidth="1"/>
    <col min="266" max="272" width="9.140625" style="3"/>
    <col min="273" max="273" width="12.28515625" style="3" bestFit="1" customWidth="1"/>
    <col min="274" max="274" width="11" style="3" customWidth="1"/>
    <col min="275" max="281" width="9.140625" style="3"/>
    <col min="282" max="282" width="10" style="3" bestFit="1" customWidth="1"/>
    <col min="283" max="520" width="9.140625" style="3"/>
    <col min="521" max="521" width="11.28515625" style="3" bestFit="1" customWidth="1"/>
    <col min="522" max="528" width="9.140625" style="3"/>
    <col min="529" max="529" width="12.28515625" style="3" bestFit="1" customWidth="1"/>
    <col min="530" max="530" width="11" style="3" customWidth="1"/>
    <col min="531" max="537" width="9.140625" style="3"/>
    <col min="538" max="538" width="10" style="3" bestFit="1" customWidth="1"/>
    <col min="539" max="776" width="9.140625" style="3"/>
    <col min="777" max="777" width="11.28515625" style="3" bestFit="1" customWidth="1"/>
    <col min="778" max="784" width="9.140625" style="3"/>
    <col min="785" max="785" width="12.28515625" style="3" bestFit="1" customWidth="1"/>
    <col min="786" max="786" width="11" style="3" customWidth="1"/>
    <col min="787" max="793" width="9.140625" style="3"/>
    <col min="794" max="794" width="10" style="3" bestFit="1" customWidth="1"/>
    <col min="795" max="1032" width="9.140625" style="3"/>
    <col min="1033" max="1033" width="11.28515625" style="3" bestFit="1" customWidth="1"/>
    <col min="1034" max="1040" width="9.140625" style="3"/>
    <col min="1041" max="1041" width="12.28515625" style="3" bestFit="1" customWidth="1"/>
    <col min="1042" max="1042" width="11" style="3" customWidth="1"/>
    <col min="1043" max="1049" width="9.140625" style="3"/>
    <col min="1050" max="1050" width="10" style="3" bestFit="1" customWidth="1"/>
    <col min="1051" max="1288" width="9.140625" style="3"/>
    <col min="1289" max="1289" width="11.28515625" style="3" bestFit="1" customWidth="1"/>
    <col min="1290" max="1296" width="9.140625" style="3"/>
    <col min="1297" max="1297" width="12.28515625" style="3" bestFit="1" customWidth="1"/>
    <col min="1298" max="1298" width="11" style="3" customWidth="1"/>
    <col min="1299" max="1305" width="9.140625" style="3"/>
    <col min="1306" max="1306" width="10" style="3" bestFit="1" customWidth="1"/>
    <col min="1307" max="1544" width="9.140625" style="3"/>
    <col min="1545" max="1545" width="11.28515625" style="3" bestFit="1" customWidth="1"/>
    <col min="1546" max="1552" width="9.140625" style="3"/>
    <col min="1553" max="1553" width="12.28515625" style="3" bestFit="1" customWidth="1"/>
    <col min="1554" max="1554" width="11" style="3" customWidth="1"/>
    <col min="1555" max="1561" width="9.140625" style="3"/>
    <col min="1562" max="1562" width="10" style="3" bestFit="1" customWidth="1"/>
    <col min="1563" max="1800" width="9.140625" style="3"/>
    <col min="1801" max="1801" width="11.28515625" style="3" bestFit="1" customWidth="1"/>
    <col min="1802" max="1808" width="9.140625" style="3"/>
    <col min="1809" max="1809" width="12.28515625" style="3" bestFit="1" customWidth="1"/>
    <col min="1810" max="1810" width="11" style="3" customWidth="1"/>
    <col min="1811" max="1817" width="9.140625" style="3"/>
    <col min="1818" max="1818" width="10" style="3" bestFit="1" customWidth="1"/>
    <col min="1819" max="2056" width="9.140625" style="3"/>
    <col min="2057" max="2057" width="11.28515625" style="3" bestFit="1" customWidth="1"/>
    <col min="2058" max="2064" width="9.140625" style="3"/>
    <col min="2065" max="2065" width="12.28515625" style="3" bestFit="1" customWidth="1"/>
    <col min="2066" max="2066" width="11" style="3" customWidth="1"/>
    <col min="2067" max="2073" width="9.140625" style="3"/>
    <col min="2074" max="2074" width="10" style="3" bestFit="1" customWidth="1"/>
    <col min="2075" max="2312" width="9.140625" style="3"/>
    <col min="2313" max="2313" width="11.28515625" style="3" bestFit="1" customWidth="1"/>
    <col min="2314" max="2320" width="9.140625" style="3"/>
    <col min="2321" max="2321" width="12.28515625" style="3" bestFit="1" customWidth="1"/>
    <col min="2322" max="2322" width="11" style="3" customWidth="1"/>
    <col min="2323" max="2329" width="9.140625" style="3"/>
    <col min="2330" max="2330" width="10" style="3" bestFit="1" customWidth="1"/>
    <col min="2331" max="2568" width="9.140625" style="3"/>
    <col min="2569" max="2569" width="11.28515625" style="3" bestFit="1" customWidth="1"/>
    <col min="2570" max="2576" width="9.140625" style="3"/>
    <col min="2577" max="2577" width="12.28515625" style="3" bestFit="1" customWidth="1"/>
    <col min="2578" max="2578" width="11" style="3" customWidth="1"/>
    <col min="2579" max="2585" width="9.140625" style="3"/>
    <col min="2586" max="2586" width="10" style="3" bestFit="1" customWidth="1"/>
    <col min="2587" max="2824" width="9.140625" style="3"/>
    <col min="2825" max="2825" width="11.28515625" style="3" bestFit="1" customWidth="1"/>
    <col min="2826" max="2832" width="9.140625" style="3"/>
    <col min="2833" max="2833" width="12.28515625" style="3" bestFit="1" customWidth="1"/>
    <col min="2834" max="2834" width="11" style="3" customWidth="1"/>
    <col min="2835" max="2841" width="9.140625" style="3"/>
    <col min="2842" max="2842" width="10" style="3" bestFit="1" customWidth="1"/>
    <col min="2843" max="3080" width="9.140625" style="3"/>
    <col min="3081" max="3081" width="11.28515625" style="3" bestFit="1" customWidth="1"/>
    <col min="3082" max="3088" width="9.140625" style="3"/>
    <col min="3089" max="3089" width="12.28515625" style="3" bestFit="1" customWidth="1"/>
    <col min="3090" max="3090" width="11" style="3" customWidth="1"/>
    <col min="3091" max="3097" width="9.140625" style="3"/>
    <col min="3098" max="3098" width="10" style="3" bestFit="1" customWidth="1"/>
    <col min="3099" max="3336" width="9.140625" style="3"/>
    <col min="3337" max="3337" width="11.28515625" style="3" bestFit="1" customWidth="1"/>
    <col min="3338" max="3344" width="9.140625" style="3"/>
    <col min="3345" max="3345" width="12.28515625" style="3" bestFit="1" customWidth="1"/>
    <col min="3346" max="3346" width="11" style="3" customWidth="1"/>
    <col min="3347" max="3353" width="9.140625" style="3"/>
    <col min="3354" max="3354" width="10" style="3" bestFit="1" customWidth="1"/>
    <col min="3355" max="3592" width="9.140625" style="3"/>
    <col min="3593" max="3593" width="11.28515625" style="3" bestFit="1" customWidth="1"/>
    <col min="3594" max="3600" width="9.140625" style="3"/>
    <col min="3601" max="3601" width="12.28515625" style="3" bestFit="1" customWidth="1"/>
    <col min="3602" max="3602" width="11" style="3" customWidth="1"/>
    <col min="3603" max="3609" width="9.140625" style="3"/>
    <col min="3610" max="3610" width="10" style="3" bestFit="1" customWidth="1"/>
    <col min="3611" max="3848" width="9.140625" style="3"/>
    <col min="3849" max="3849" width="11.28515625" style="3" bestFit="1" customWidth="1"/>
    <col min="3850" max="3856" width="9.140625" style="3"/>
    <col min="3857" max="3857" width="12.28515625" style="3" bestFit="1" customWidth="1"/>
    <col min="3858" max="3858" width="11" style="3" customWidth="1"/>
    <col min="3859" max="3865" width="9.140625" style="3"/>
    <col min="3866" max="3866" width="10" style="3" bestFit="1" customWidth="1"/>
    <col min="3867" max="4104" width="9.140625" style="3"/>
    <col min="4105" max="4105" width="11.28515625" style="3" bestFit="1" customWidth="1"/>
    <col min="4106" max="4112" width="9.140625" style="3"/>
    <col min="4113" max="4113" width="12.28515625" style="3" bestFit="1" customWidth="1"/>
    <col min="4114" max="4114" width="11" style="3" customWidth="1"/>
    <col min="4115" max="4121" width="9.140625" style="3"/>
    <col min="4122" max="4122" width="10" style="3" bestFit="1" customWidth="1"/>
    <col min="4123" max="4360" width="9.140625" style="3"/>
    <col min="4361" max="4361" width="11.28515625" style="3" bestFit="1" customWidth="1"/>
    <col min="4362" max="4368" width="9.140625" style="3"/>
    <col min="4369" max="4369" width="12.28515625" style="3" bestFit="1" customWidth="1"/>
    <col min="4370" max="4370" width="11" style="3" customWidth="1"/>
    <col min="4371" max="4377" width="9.140625" style="3"/>
    <col min="4378" max="4378" width="10" style="3" bestFit="1" customWidth="1"/>
    <col min="4379" max="4616" width="9.140625" style="3"/>
    <col min="4617" max="4617" width="11.28515625" style="3" bestFit="1" customWidth="1"/>
    <col min="4618" max="4624" width="9.140625" style="3"/>
    <col min="4625" max="4625" width="12.28515625" style="3" bestFit="1" customWidth="1"/>
    <col min="4626" max="4626" width="11" style="3" customWidth="1"/>
    <col min="4627" max="4633" width="9.140625" style="3"/>
    <col min="4634" max="4634" width="10" style="3" bestFit="1" customWidth="1"/>
    <col min="4635" max="4872" width="9.140625" style="3"/>
    <col min="4873" max="4873" width="11.28515625" style="3" bestFit="1" customWidth="1"/>
    <col min="4874" max="4880" width="9.140625" style="3"/>
    <col min="4881" max="4881" width="12.28515625" style="3" bestFit="1" customWidth="1"/>
    <col min="4882" max="4882" width="11" style="3" customWidth="1"/>
    <col min="4883" max="4889" width="9.140625" style="3"/>
    <col min="4890" max="4890" width="10" style="3" bestFit="1" customWidth="1"/>
    <col min="4891" max="5128" width="9.140625" style="3"/>
    <col min="5129" max="5129" width="11.28515625" style="3" bestFit="1" customWidth="1"/>
    <col min="5130" max="5136" width="9.140625" style="3"/>
    <col min="5137" max="5137" width="12.28515625" style="3" bestFit="1" customWidth="1"/>
    <col min="5138" max="5138" width="11" style="3" customWidth="1"/>
    <col min="5139" max="5145" width="9.140625" style="3"/>
    <col min="5146" max="5146" width="10" style="3" bestFit="1" customWidth="1"/>
    <col min="5147" max="5384" width="9.140625" style="3"/>
    <col min="5385" max="5385" width="11.28515625" style="3" bestFit="1" customWidth="1"/>
    <col min="5386" max="5392" width="9.140625" style="3"/>
    <col min="5393" max="5393" width="12.28515625" style="3" bestFit="1" customWidth="1"/>
    <col min="5394" max="5394" width="11" style="3" customWidth="1"/>
    <col min="5395" max="5401" width="9.140625" style="3"/>
    <col min="5402" max="5402" width="10" style="3" bestFit="1" customWidth="1"/>
    <col min="5403" max="5640" width="9.140625" style="3"/>
    <col min="5641" max="5641" width="11.28515625" style="3" bestFit="1" customWidth="1"/>
    <col min="5642" max="5648" width="9.140625" style="3"/>
    <col min="5649" max="5649" width="12.28515625" style="3" bestFit="1" customWidth="1"/>
    <col min="5650" max="5650" width="11" style="3" customWidth="1"/>
    <col min="5651" max="5657" width="9.140625" style="3"/>
    <col min="5658" max="5658" width="10" style="3" bestFit="1" customWidth="1"/>
    <col min="5659" max="5896" width="9.140625" style="3"/>
    <col min="5897" max="5897" width="11.28515625" style="3" bestFit="1" customWidth="1"/>
    <col min="5898" max="5904" width="9.140625" style="3"/>
    <col min="5905" max="5905" width="12.28515625" style="3" bestFit="1" customWidth="1"/>
    <col min="5906" max="5906" width="11" style="3" customWidth="1"/>
    <col min="5907" max="5913" width="9.140625" style="3"/>
    <col min="5914" max="5914" width="10" style="3" bestFit="1" customWidth="1"/>
    <col min="5915" max="6152" width="9.140625" style="3"/>
    <col min="6153" max="6153" width="11.28515625" style="3" bestFit="1" customWidth="1"/>
    <col min="6154" max="6160" width="9.140625" style="3"/>
    <col min="6161" max="6161" width="12.28515625" style="3" bestFit="1" customWidth="1"/>
    <col min="6162" max="6162" width="11" style="3" customWidth="1"/>
    <col min="6163" max="6169" width="9.140625" style="3"/>
    <col min="6170" max="6170" width="10" style="3" bestFit="1" customWidth="1"/>
    <col min="6171" max="6408" width="9.140625" style="3"/>
    <col min="6409" max="6409" width="11.28515625" style="3" bestFit="1" customWidth="1"/>
    <col min="6410" max="6416" width="9.140625" style="3"/>
    <col min="6417" max="6417" width="12.28515625" style="3" bestFit="1" customWidth="1"/>
    <col min="6418" max="6418" width="11" style="3" customWidth="1"/>
    <col min="6419" max="6425" width="9.140625" style="3"/>
    <col min="6426" max="6426" width="10" style="3" bestFit="1" customWidth="1"/>
    <col min="6427" max="6664" width="9.140625" style="3"/>
    <col min="6665" max="6665" width="11.28515625" style="3" bestFit="1" customWidth="1"/>
    <col min="6666" max="6672" width="9.140625" style="3"/>
    <col min="6673" max="6673" width="12.28515625" style="3" bestFit="1" customWidth="1"/>
    <col min="6674" max="6674" width="11" style="3" customWidth="1"/>
    <col min="6675" max="6681" width="9.140625" style="3"/>
    <col min="6682" max="6682" width="10" style="3" bestFit="1" customWidth="1"/>
    <col min="6683" max="6920" width="9.140625" style="3"/>
    <col min="6921" max="6921" width="11.28515625" style="3" bestFit="1" customWidth="1"/>
    <col min="6922" max="6928" width="9.140625" style="3"/>
    <col min="6929" max="6929" width="12.28515625" style="3" bestFit="1" customWidth="1"/>
    <col min="6930" max="6930" width="11" style="3" customWidth="1"/>
    <col min="6931" max="6937" width="9.140625" style="3"/>
    <col min="6938" max="6938" width="10" style="3" bestFit="1" customWidth="1"/>
    <col min="6939" max="7176" width="9.140625" style="3"/>
    <col min="7177" max="7177" width="11.28515625" style="3" bestFit="1" customWidth="1"/>
    <col min="7178" max="7184" width="9.140625" style="3"/>
    <col min="7185" max="7185" width="12.28515625" style="3" bestFit="1" customWidth="1"/>
    <col min="7186" max="7186" width="11" style="3" customWidth="1"/>
    <col min="7187" max="7193" width="9.140625" style="3"/>
    <col min="7194" max="7194" width="10" style="3" bestFit="1" customWidth="1"/>
    <col min="7195" max="7432" width="9.140625" style="3"/>
    <col min="7433" max="7433" width="11.28515625" style="3" bestFit="1" customWidth="1"/>
    <col min="7434" max="7440" width="9.140625" style="3"/>
    <col min="7441" max="7441" width="12.28515625" style="3" bestFit="1" customWidth="1"/>
    <col min="7442" max="7442" width="11" style="3" customWidth="1"/>
    <col min="7443" max="7449" width="9.140625" style="3"/>
    <col min="7450" max="7450" width="10" style="3" bestFit="1" customWidth="1"/>
    <col min="7451" max="7688" width="9.140625" style="3"/>
    <col min="7689" max="7689" width="11.28515625" style="3" bestFit="1" customWidth="1"/>
    <col min="7690" max="7696" width="9.140625" style="3"/>
    <col min="7697" max="7697" width="12.28515625" style="3" bestFit="1" customWidth="1"/>
    <col min="7698" max="7698" width="11" style="3" customWidth="1"/>
    <col min="7699" max="7705" width="9.140625" style="3"/>
    <col min="7706" max="7706" width="10" style="3" bestFit="1" customWidth="1"/>
    <col min="7707" max="7944" width="9.140625" style="3"/>
    <col min="7945" max="7945" width="11.28515625" style="3" bestFit="1" customWidth="1"/>
    <col min="7946" max="7952" width="9.140625" style="3"/>
    <col min="7953" max="7953" width="12.28515625" style="3" bestFit="1" customWidth="1"/>
    <col min="7954" max="7954" width="11" style="3" customWidth="1"/>
    <col min="7955" max="7961" width="9.140625" style="3"/>
    <col min="7962" max="7962" width="10" style="3" bestFit="1" customWidth="1"/>
    <col min="7963" max="8200" width="9.140625" style="3"/>
    <col min="8201" max="8201" width="11.28515625" style="3" bestFit="1" customWidth="1"/>
    <col min="8202" max="8208" width="9.140625" style="3"/>
    <col min="8209" max="8209" width="12.28515625" style="3" bestFit="1" customWidth="1"/>
    <col min="8210" max="8210" width="11" style="3" customWidth="1"/>
    <col min="8211" max="8217" width="9.140625" style="3"/>
    <col min="8218" max="8218" width="10" style="3" bestFit="1" customWidth="1"/>
    <col min="8219" max="8456" width="9.140625" style="3"/>
    <col min="8457" max="8457" width="11.28515625" style="3" bestFit="1" customWidth="1"/>
    <col min="8458" max="8464" width="9.140625" style="3"/>
    <col min="8465" max="8465" width="12.28515625" style="3" bestFit="1" customWidth="1"/>
    <col min="8466" max="8466" width="11" style="3" customWidth="1"/>
    <col min="8467" max="8473" width="9.140625" style="3"/>
    <col min="8474" max="8474" width="10" style="3" bestFit="1" customWidth="1"/>
    <col min="8475" max="8712" width="9.140625" style="3"/>
    <col min="8713" max="8713" width="11.28515625" style="3" bestFit="1" customWidth="1"/>
    <col min="8714" max="8720" width="9.140625" style="3"/>
    <col min="8721" max="8721" width="12.28515625" style="3" bestFit="1" customWidth="1"/>
    <col min="8722" max="8722" width="11" style="3" customWidth="1"/>
    <col min="8723" max="8729" width="9.140625" style="3"/>
    <col min="8730" max="8730" width="10" style="3" bestFit="1" customWidth="1"/>
    <col min="8731" max="8968" width="9.140625" style="3"/>
    <col min="8969" max="8969" width="11.28515625" style="3" bestFit="1" customWidth="1"/>
    <col min="8970" max="8976" width="9.140625" style="3"/>
    <col min="8977" max="8977" width="12.28515625" style="3" bestFit="1" customWidth="1"/>
    <col min="8978" max="8978" width="11" style="3" customWidth="1"/>
    <col min="8979" max="8985" width="9.140625" style="3"/>
    <col min="8986" max="8986" width="10" style="3" bestFit="1" customWidth="1"/>
    <col min="8987" max="9224" width="9.140625" style="3"/>
    <col min="9225" max="9225" width="11.28515625" style="3" bestFit="1" customWidth="1"/>
    <col min="9226" max="9232" width="9.140625" style="3"/>
    <col min="9233" max="9233" width="12.28515625" style="3" bestFit="1" customWidth="1"/>
    <col min="9234" max="9234" width="11" style="3" customWidth="1"/>
    <col min="9235" max="9241" width="9.140625" style="3"/>
    <col min="9242" max="9242" width="10" style="3" bestFit="1" customWidth="1"/>
    <col min="9243" max="9480" width="9.140625" style="3"/>
    <col min="9481" max="9481" width="11.28515625" style="3" bestFit="1" customWidth="1"/>
    <col min="9482" max="9488" width="9.140625" style="3"/>
    <col min="9489" max="9489" width="12.28515625" style="3" bestFit="1" customWidth="1"/>
    <col min="9490" max="9490" width="11" style="3" customWidth="1"/>
    <col min="9491" max="9497" width="9.140625" style="3"/>
    <col min="9498" max="9498" width="10" style="3" bestFit="1" customWidth="1"/>
    <col min="9499" max="9736" width="9.140625" style="3"/>
    <col min="9737" max="9737" width="11.28515625" style="3" bestFit="1" customWidth="1"/>
    <col min="9738" max="9744" width="9.140625" style="3"/>
    <col min="9745" max="9745" width="12.28515625" style="3" bestFit="1" customWidth="1"/>
    <col min="9746" max="9746" width="11" style="3" customWidth="1"/>
    <col min="9747" max="9753" width="9.140625" style="3"/>
    <col min="9754" max="9754" width="10" style="3" bestFit="1" customWidth="1"/>
    <col min="9755" max="9992" width="9.140625" style="3"/>
    <col min="9993" max="9993" width="11.28515625" style="3" bestFit="1" customWidth="1"/>
    <col min="9994" max="10000" width="9.140625" style="3"/>
    <col min="10001" max="10001" width="12.28515625" style="3" bestFit="1" customWidth="1"/>
    <col min="10002" max="10002" width="11" style="3" customWidth="1"/>
    <col min="10003" max="10009" width="9.140625" style="3"/>
    <col min="10010" max="10010" width="10" style="3" bestFit="1" customWidth="1"/>
    <col min="10011" max="10248" width="9.140625" style="3"/>
    <col min="10249" max="10249" width="11.28515625" style="3" bestFit="1" customWidth="1"/>
    <col min="10250" max="10256" width="9.140625" style="3"/>
    <col min="10257" max="10257" width="12.28515625" style="3" bestFit="1" customWidth="1"/>
    <col min="10258" max="10258" width="11" style="3" customWidth="1"/>
    <col min="10259" max="10265" width="9.140625" style="3"/>
    <col min="10266" max="10266" width="10" style="3" bestFit="1" customWidth="1"/>
    <col min="10267" max="10504" width="9.140625" style="3"/>
    <col min="10505" max="10505" width="11.28515625" style="3" bestFit="1" customWidth="1"/>
    <col min="10506" max="10512" width="9.140625" style="3"/>
    <col min="10513" max="10513" width="12.28515625" style="3" bestFit="1" customWidth="1"/>
    <col min="10514" max="10514" width="11" style="3" customWidth="1"/>
    <col min="10515" max="10521" width="9.140625" style="3"/>
    <col min="10522" max="10522" width="10" style="3" bestFit="1" customWidth="1"/>
    <col min="10523" max="10760" width="9.140625" style="3"/>
    <col min="10761" max="10761" width="11.28515625" style="3" bestFit="1" customWidth="1"/>
    <col min="10762" max="10768" width="9.140625" style="3"/>
    <col min="10769" max="10769" width="12.28515625" style="3" bestFit="1" customWidth="1"/>
    <col min="10770" max="10770" width="11" style="3" customWidth="1"/>
    <col min="10771" max="10777" width="9.140625" style="3"/>
    <col min="10778" max="10778" width="10" style="3" bestFit="1" customWidth="1"/>
    <col min="10779" max="11016" width="9.140625" style="3"/>
    <col min="11017" max="11017" width="11.28515625" style="3" bestFit="1" customWidth="1"/>
    <col min="11018" max="11024" width="9.140625" style="3"/>
    <col min="11025" max="11025" width="12.28515625" style="3" bestFit="1" customWidth="1"/>
    <col min="11026" max="11026" width="11" style="3" customWidth="1"/>
    <col min="11027" max="11033" width="9.140625" style="3"/>
    <col min="11034" max="11034" width="10" style="3" bestFit="1" customWidth="1"/>
    <col min="11035" max="11272" width="9.140625" style="3"/>
    <col min="11273" max="11273" width="11.28515625" style="3" bestFit="1" customWidth="1"/>
    <col min="11274" max="11280" width="9.140625" style="3"/>
    <col min="11281" max="11281" width="12.28515625" style="3" bestFit="1" customWidth="1"/>
    <col min="11282" max="11282" width="11" style="3" customWidth="1"/>
    <col min="11283" max="11289" width="9.140625" style="3"/>
    <col min="11290" max="11290" width="10" style="3" bestFit="1" customWidth="1"/>
    <col min="11291" max="11528" width="9.140625" style="3"/>
    <col min="11529" max="11529" width="11.28515625" style="3" bestFit="1" customWidth="1"/>
    <col min="11530" max="11536" width="9.140625" style="3"/>
    <col min="11537" max="11537" width="12.28515625" style="3" bestFit="1" customWidth="1"/>
    <col min="11538" max="11538" width="11" style="3" customWidth="1"/>
    <col min="11539" max="11545" width="9.140625" style="3"/>
    <col min="11546" max="11546" width="10" style="3" bestFit="1" customWidth="1"/>
    <col min="11547" max="11784" width="9.140625" style="3"/>
    <col min="11785" max="11785" width="11.28515625" style="3" bestFit="1" customWidth="1"/>
    <col min="11786" max="11792" width="9.140625" style="3"/>
    <col min="11793" max="11793" width="12.28515625" style="3" bestFit="1" customWidth="1"/>
    <col min="11794" max="11794" width="11" style="3" customWidth="1"/>
    <col min="11795" max="11801" width="9.140625" style="3"/>
    <col min="11802" max="11802" width="10" style="3" bestFit="1" customWidth="1"/>
    <col min="11803" max="12040" width="9.140625" style="3"/>
    <col min="12041" max="12041" width="11.28515625" style="3" bestFit="1" customWidth="1"/>
    <col min="12042" max="12048" width="9.140625" style="3"/>
    <col min="12049" max="12049" width="12.28515625" style="3" bestFit="1" customWidth="1"/>
    <col min="12050" max="12050" width="11" style="3" customWidth="1"/>
    <col min="12051" max="12057" width="9.140625" style="3"/>
    <col min="12058" max="12058" width="10" style="3" bestFit="1" customWidth="1"/>
    <col min="12059" max="12296" width="9.140625" style="3"/>
    <col min="12297" max="12297" width="11.28515625" style="3" bestFit="1" customWidth="1"/>
    <col min="12298" max="12304" width="9.140625" style="3"/>
    <col min="12305" max="12305" width="12.28515625" style="3" bestFit="1" customWidth="1"/>
    <col min="12306" max="12306" width="11" style="3" customWidth="1"/>
    <col min="12307" max="12313" width="9.140625" style="3"/>
    <col min="12314" max="12314" width="10" style="3" bestFit="1" customWidth="1"/>
    <col min="12315" max="12552" width="9.140625" style="3"/>
    <col min="12553" max="12553" width="11.28515625" style="3" bestFit="1" customWidth="1"/>
    <col min="12554" max="12560" width="9.140625" style="3"/>
    <col min="12561" max="12561" width="12.28515625" style="3" bestFit="1" customWidth="1"/>
    <col min="12562" max="12562" width="11" style="3" customWidth="1"/>
    <col min="12563" max="12569" width="9.140625" style="3"/>
    <col min="12570" max="12570" width="10" style="3" bestFit="1" customWidth="1"/>
    <col min="12571" max="12808" width="9.140625" style="3"/>
    <col min="12809" max="12809" width="11.28515625" style="3" bestFit="1" customWidth="1"/>
    <col min="12810" max="12816" width="9.140625" style="3"/>
    <col min="12817" max="12817" width="12.28515625" style="3" bestFit="1" customWidth="1"/>
    <col min="12818" max="12818" width="11" style="3" customWidth="1"/>
    <col min="12819" max="12825" width="9.140625" style="3"/>
    <col min="12826" max="12826" width="10" style="3" bestFit="1" customWidth="1"/>
    <col min="12827" max="13064" width="9.140625" style="3"/>
    <col min="13065" max="13065" width="11.28515625" style="3" bestFit="1" customWidth="1"/>
    <col min="13066" max="13072" width="9.140625" style="3"/>
    <col min="13073" max="13073" width="12.28515625" style="3" bestFit="1" customWidth="1"/>
    <col min="13074" max="13074" width="11" style="3" customWidth="1"/>
    <col min="13075" max="13081" width="9.140625" style="3"/>
    <col min="13082" max="13082" width="10" style="3" bestFit="1" customWidth="1"/>
    <col min="13083" max="13320" width="9.140625" style="3"/>
    <col min="13321" max="13321" width="11.28515625" style="3" bestFit="1" customWidth="1"/>
    <col min="13322" max="13328" width="9.140625" style="3"/>
    <col min="13329" max="13329" width="12.28515625" style="3" bestFit="1" customWidth="1"/>
    <col min="13330" max="13330" width="11" style="3" customWidth="1"/>
    <col min="13331" max="13337" width="9.140625" style="3"/>
    <col min="13338" max="13338" width="10" style="3" bestFit="1" customWidth="1"/>
    <col min="13339" max="13576" width="9.140625" style="3"/>
    <col min="13577" max="13577" width="11.28515625" style="3" bestFit="1" customWidth="1"/>
    <col min="13578" max="13584" width="9.140625" style="3"/>
    <col min="13585" max="13585" width="12.28515625" style="3" bestFit="1" customWidth="1"/>
    <col min="13586" max="13586" width="11" style="3" customWidth="1"/>
    <col min="13587" max="13593" width="9.140625" style="3"/>
    <col min="13594" max="13594" width="10" style="3" bestFit="1" customWidth="1"/>
    <col min="13595" max="13832" width="9.140625" style="3"/>
    <col min="13833" max="13833" width="11.28515625" style="3" bestFit="1" customWidth="1"/>
    <col min="13834" max="13840" width="9.140625" style="3"/>
    <col min="13841" max="13841" width="12.28515625" style="3" bestFit="1" customWidth="1"/>
    <col min="13842" max="13842" width="11" style="3" customWidth="1"/>
    <col min="13843" max="13849" width="9.140625" style="3"/>
    <col min="13850" max="13850" width="10" style="3" bestFit="1" customWidth="1"/>
    <col min="13851" max="14088" width="9.140625" style="3"/>
    <col min="14089" max="14089" width="11.28515625" style="3" bestFit="1" customWidth="1"/>
    <col min="14090" max="14096" width="9.140625" style="3"/>
    <col min="14097" max="14097" width="12.28515625" style="3" bestFit="1" customWidth="1"/>
    <col min="14098" max="14098" width="11" style="3" customWidth="1"/>
    <col min="14099" max="14105" width="9.140625" style="3"/>
    <col min="14106" max="14106" width="10" style="3" bestFit="1" customWidth="1"/>
    <col min="14107" max="14344" width="9.140625" style="3"/>
    <col min="14345" max="14345" width="11.28515625" style="3" bestFit="1" customWidth="1"/>
    <col min="14346" max="14352" width="9.140625" style="3"/>
    <col min="14353" max="14353" width="12.28515625" style="3" bestFit="1" customWidth="1"/>
    <col min="14354" max="14354" width="11" style="3" customWidth="1"/>
    <col min="14355" max="14361" width="9.140625" style="3"/>
    <col min="14362" max="14362" width="10" style="3" bestFit="1" customWidth="1"/>
    <col min="14363" max="14600" width="9.140625" style="3"/>
    <col min="14601" max="14601" width="11.28515625" style="3" bestFit="1" customWidth="1"/>
    <col min="14602" max="14608" width="9.140625" style="3"/>
    <col min="14609" max="14609" width="12.28515625" style="3" bestFit="1" customWidth="1"/>
    <col min="14610" max="14610" width="11" style="3" customWidth="1"/>
    <col min="14611" max="14617" width="9.140625" style="3"/>
    <col min="14618" max="14618" width="10" style="3" bestFit="1" customWidth="1"/>
    <col min="14619" max="14856" width="9.140625" style="3"/>
    <col min="14857" max="14857" width="11.28515625" style="3" bestFit="1" customWidth="1"/>
    <col min="14858" max="14864" width="9.140625" style="3"/>
    <col min="14865" max="14865" width="12.28515625" style="3" bestFit="1" customWidth="1"/>
    <col min="14866" max="14866" width="11" style="3" customWidth="1"/>
    <col min="14867" max="14873" width="9.140625" style="3"/>
    <col min="14874" max="14874" width="10" style="3" bestFit="1" customWidth="1"/>
    <col min="14875" max="15112" width="9.140625" style="3"/>
    <col min="15113" max="15113" width="11.28515625" style="3" bestFit="1" customWidth="1"/>
    <col min="15114" max="15120" width="9.140625" style="3"/>
    <col min="15121" max="15121" width="12.28515625" style="3" bestFit="1" customWidth="1"/>
    <col min="15122" max="15122" width="11" style="3" customWidth="1"/>
    <col min="15123" max="15129" width="9.140625" style="3"/>
    <col min="15130" max="15130" width="10" style="3" bestFit="1" customWidth="1"/>
    <col min="15131" max="15368" width="9.140625" style="3"/>
    <col min="15369" max="15369" width="11.28515625" style="3" bestFit="1" customWidth="1"/>
    <col min="15370" max="15376" width="9.140625" style="3"/>
    <col min="15377" max="15377" width="12.28515625" style="3" bestFit="1" customWidth="1"/>
    <col min="15378" max="15378" width="11" style="3" customWidth="1"/>
    <col min="15379" max="15385" width="9.140625" style="3"/>
    <col min="15386" max="15386" width="10" style="3" bestFit="1" customWidth="1"/>
    <col min="15387" max="15624" width="9.140625" style="3"/>
    <col min="15625" max="15625" width="11.28515625" style="3" bestFit="1" customWidth="1"/>
    <col min="15626" max="15632" width="9.140625" style="3"/>
    <col min="15633" max="15633" width="12.28515625" style="3" bestFit="1" customWidth="1"/>
    <col min="15634" max="15634" width="11" style="3" customWidth="1"/>
    <col min="15635" max="15641" width="9.140625" style="3"/>
    <col min="15642" max="15642" width="10" style="3" bestFit="1" customWidth="1"/>
    <col min="15643" max="15880" width="9.140625" style="3"/>
    <col min="15881" max="15881" width="11.28515625" style="3" bestFit="1" customWidth="1"/>
    <col min="15882" max="15888" width="9.140625" style="3"/>
    <col min="15889" max="15889" width="12.28515625" style="3" bestFit="1" customWidth="1"/>
    <col min="15890" max="15890" width="11" style="3" customWidth="1"/>
    <col min="15891" max="15897" width="9.140625" style="3"/>
    <col min="15898" max="15898" width="10" style="3" bestFit="1" customWidth="1"/>
    <col min="15899" max="16136" width="9.140625" style="3"/>
    <col min="16137" max="16137" width="11.28515625" style="3" bestFit="1" customWidth="1"/>
    <col min="16138" max="16144" width="9.140625" style="3"/>
    <col min="16145" max="16145" width="12.28515625" style="3" bestFit="1" customWidth="1"/>
    <col min="16146" max="16146" width="11" style="3" customWidth="1"/>
    <col min="16147" max="16153" width="9.140625" style="3"/>
    <col min="16154" max="16154" width="10" style="3" bestFit="1" customWidth="1"/>
    <col min="16155" max="16384" width="9.140625" style="3"/>
  </cols>
  <sheetData>
    <row r="1" spans="2:43" x14ac:dyDescent="0.2">
      <c r="C1" s="24" t="s">
        <v>0</v>
      </c>
      <c r="D1" s="24"/>
      <c r="E1" s="24"/>
      <c r="F1" s="24"/>
      <c r="G1" s="24"/>
      <c r="H1" s="24"/>
      <c r="I1" s="2"/>
      <c r="J1" s="2"/>
      <c r="K1" s="2"/>
      <c r="L1" s="2"/>
      <c r="O1" s="24" t="s">
        <v>0</v>
      </c>
      <c r="P1" s="24"/>
      <c r="Q1" s="24"/>
      <c r="R1" s="24"/>
      <c r="S1" s="24"/>
      <c r="T1" s="24"/>
      <c r="U1" s="2"/>
      <c r="V1" s="2"/>
      <c r="W1" s="2"/>
      <c r="X1" s="2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</row>
    <row r="2" spans="2:43" x14ac:dyDescent="0.2">
      <c r="C2" s="24" t="s">
        <v>1</v>
      </c>
      <c r="D2" s="24"/>
      <c r="E2" s="24"/>
      <c r="F2" s="24"/>
      <c r="G2" s="24"/>
      <c r="H2" s="24"/>
      <c r="I2" s="2"/>
      <c r="J2" s="2"/>
      <c r="K2" s="2"/>
      <c r="L2" s="2"/>
      <c r="O2" s="24" t="s">
        <v>2</v>
      </c>
      <c r="P2" s="24"/>
      <c r="Q2" s="24"/>
      <c r="R2" s="24"/>
      <c r="S2" s="24"/>
      <c r="T2" s="24"/>
      <c r="U2" s="2"/>
      <c r="V2" s="2"/>
      <c r="W2" s="2"/>
      <c r="X2" s="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</row>
    <row r="3" spans="2:43" ht="16.5" customHeight="1" x14ac:dyDescent="0.2"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2:43" ht="12.75" customHeight="1" x14ac:dyDescent="0.2">
      <c r="C4" s="7"/>
      <c r="D4" s="8"/>
      <c r="E4" s="25" t="s">
        <v>3</v>
      </c>
      <c r="F4" s="26"/>
      <c r="G4" s="25" t="s">
        <v>4</v>
      </c>
      <c r="H4" s="26"/>
      <c r="I4" s="27" t="s">
        <v>10</v>
      </c>
      <c r="J4" s="28"/>
      <c r="K4" s="27" t="s">
        <v>11</v>
      </c>
      <c r="L4" s="28"/>
      <c r="O4" s="7"/>
      <c r="P4" s="8"/>
      <c r="Q4" s="25" t="s">
        <v>3</v>
      </c>
      <c r="R4" s="26"/>
      <c r="S4" s="25" t="s">
        <v>4</v>
      </c>
      <c r="T4" s="26"/>
      <c r="U4" s="27" t="s">
        <v>10</v>
      </c>
      <c r="V4" s="28"/>
      <c r="W4" s="27" t="s">
        <v>11</v>
      </c>
      <c r="X4" s="28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</row>
    <row r="5" spans="2:43" x14ac:dyDescent="0.2">
      <c r="C5" s="31" t="s">
        <v>5</v>
      </c>
      <c r="D5" s="32"/>
      <c r="E5" s="31" t="s">
        <v>6</v>
      </c>
      <c r="F5" s="32"/>
      <c r="G5" s="31" t="s">
        <v>6</v>
      </c>
      <c r="H5" s="32"/>
      <c r="I5" s="29"/>
      <c r="J5" s="30"/>
      <c r="K5" s="29"/>
      <c r="L5" s="30"/>
      <c r="O5" s="31" t="s">
        <v>5</v>
      </c>
      <c r="P5" s="32"/>
      <c r="Q5" s="31" t="s">
        <v>6</v>
      </c>
      <c r="R5" s="32"/>
      <c r="S5" s="31" t="s">
        <v>6</v>
      </c>
      <c r="T5" s="32"/>
      <c r="U5" s="29"/>
      <c r="V5" s="30"/>
      <c r="W5" s="29"/>
      <c r="X5" s="30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</row>
    <row r="6" spans="2:43" x14ac:dyDescent="0.2">
      <c r="B6" s="1">
        <v>2002</v>
      </c>
      <c r="C6" s="9">
        <v>590198.91666666698</v>
      </c>
      <c r="D6" s="10"/>
      <c r="E6" s="9"/>
      <c r="F6" s="10"/>
      <c r="G6" s="9"/>
      <c r="H6" s="11"/>
      <c r="I6" s="9"/>
      <c r="J6" s="11"/>
      <c r="K6" s="9"/>
      <c r="L6" s="11"/>
      <c r="M6" s="12"/>
      <c r="N6" s="1">
        <v>2002</v>
      </c>
      <c r="O6" s="9">
        <v>17925.141</v>
      </c>
      <c r="P6" s="10"/>
      <c r="Q6" s="9"/>
      <c r="R6" s="10"/>
      <c r="S6" s="9"/>
      <c r="T6" s="11"/>
      <c r="U6" s="9"/>
      <c r="V6" s="11"/>
      <c r="W6" s="9"/>
      <c r="X6" s="11"/>
      <c r="Z6" s="13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</row>
    <row r="7" spans="2:43" x14ac:dyDescent="0.2">
      <c r="B7" s="1">
        <v>2003</v>
      </c>
      <c r="C7" s="9">
        <v>604900.5</v>
      </c>
      <c r="D7" s="10">
        <f t="shared" ref="D7:D24" si="0">+C7/C6-1</f>
        <v>2.4909539679206505E-2</v>
      </c>
      <c r="E7" s="9"/>
      <c r="F7" s="10"/>
      <c r="G7" s="9"/>
      <c r="H7" s="11"/>
      <c r="I7" s="9"/>
      <c r="J7" s="11"/>
      <c r="K7" s="9"/>
      <c r="L7" s="11"/>
      <c r="M7" s="12"/>
      <c r="N7" s="1">
        <v>2003</v>
      </c>
      <c r="O7" s="9">
        <v>18230</v>
      </c>
      <c r="P7" s="10">
        <f t="shared" ref="P7:P24" si="1">+O7/O6-1</f>
        <v>1.7007341811146715E-2</v>
      </c>
      <c r="Q7" s="9"/>
      <c r="R7" s="10"/>
      <c r="S7" s="9"/>
      <c r="T7" s="11"/>
      <c r="U7" s="9"/>
      <c r="V7" s="11"/>
      <c r="W7" s="9"/>
      <c r="X7" s="11"/>
      <c r="Z7" s="13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</row>
    <row r="8" spans="2:43" x14ac:dyDescent="0.2">
      <c r="B8" s="1">
        <v>2004</v>
      </c>
      <c r="C8" s="9">
        <v>619535.91666666663</v>
      </c>
      <c r="D8" s="10">
        <f t="shared" si="0"/>
        <v>2.419475048651254E-2</v>
      </c>
      <c r="E8" s="9"/>
      <c r="F8" s="10"/>
      <c r="G8" s="9"/>
      <c r="H8" s="11"/>
      <c r="I8" s="9"/>
      <c r="J8" s="11"/>
      <c r="K8" s="9"/>
      <c r="L8" s="11"/>
      <c r="M8" s="12"/>
      <c r="N8" s="1">
        <v>2004</v>
      </c>
      <c r="O8" s="9">
        <v>18436.669999999998</v>
      </c>
      <c r="P8" s="10">
        <f t="shared" si="1"/>
        <v>1.1336807460230247E-2</v>
      </c>
      <c r="Q8" s="9"/>
      <c r="R8" s="10"/>
      <c r="S8" s="9"/>
      <c r="T8" s="11"/>
      <c r="U8" s="9"/>
      <c r="V8" s="11"/>
      <c r="W8" s="9"/>
      <c r="X8" s="11"/>
      <c r="Z8" s="13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</row>
    <row r="9" spans="2:43" x14ac:dyDescent="0.2">
      <c r="B9" s="1">
        <v>2005</v>
      </c>
      <c r="C9" s="9">
        <v>635746.50000000012</v>
      </c>
      <c r="D9" s="10">
        <f t="shared" si="0"/>
        <v>2.6165687730507203E-2</v>
      </c>
      <c r="E9" s="9"/>
      <c r="F9" s="10"/>
      <c r="G9" s="9"/>
      <c r="H9" s="11"/>
      <c r="I9" s="9"/>
      <c r="J9" s="11"/>
      <c r="K9" s="9"/>
      <c r="L9" s="11"/>
      <c r="M9" s="12"/>
      <c r="N9" s="1">
        <v>2005</v>
      </c>
      <c r="O9" s="9">
        <v>18915</v>
      </c>
      <c r="P9" s="10">
        <f t="shared" si="1"/>
        <v>2.5944489975684437E-2</v>
      </c>
      <c r="Q9" s="9"/>
      <c r="R9" s="10"/>
      <c r="S9" s="9"/>
      <c r="T9" s="11"/>
      <c r="U9" s="9"/>
      <c r="V9" s="11"/>
      <c r="W9" s="9"/>
      <c r="X9" s="11"/>
      <c r="Z9" s="13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</row>
    <row r="10" spans="2:43" x14ac:dyDescent="0.2">
      <c r="B10" s="1">
        <v>2006</v>
      </c>
      <c r="C10" s="9">
        <v>653704.83333333326</v>
      </c>
      <c r="D10" s="10">
        <f t="shared" si="0"/>
        <v>2.8247632245451904E-2</v>
      </c>
      <c r="E10" s="9"/>
      <c r="F10" s="10"/>
      <c r="G10" s="9"/>
      <c r="H10" s="11"/>
      <c r="I10" s="9"/>
      <c r="J10" s="11"/>
      <c r="K10" s="9"/>
      <c r="L10" s="11"/>
      <c r="M10" s="12"/>
      <c r="N10" s="1">
        <v>2006</v>
      </c>
      <c r="O10" s="9">
        <v>19025.067000000003</v>
      </c>
      <c r="P10" s="10">
        <f t="shared" si="1"/>
        <v>5.819032513878053E-3</v>
      </c>
      <c r="Q10" s="9"/>
      <c r="R10" s="10"/>
      <c r="S10" s="9"/>
      <c r="T10" s="11"/>
      <c r="U10" s="9"/>
      <c r="V10" s="11"/>
      <c r="W10" s="9"/>
      <c r="X10" s="11"/>
      <c r="Z10" s="13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</row>
    <row r="11" spans="2:43" x14ac:dyDescent="0.2">
      <c r="B11" s="1">
        <v>2007</v>
      </c>
      <c r="C11" s="9">
        <v>666353.66666666674</v>
      </c>
      <c r="D11" s="10">
        <f t="shared" si="0"/>
        <v>1.9349456648247942E-2</v>
      </c>
      <c r="E11" s="9"/>
      <c r="F11" s="10"/>
      <c r="G11" s="9"/>
      <c r="H11" s="11"/>
      <c r="I11" s="9"/>
      <c r="J11" s="11"/>
      <c r="K11" s="9"/>
      <c r="L11" s="11"/>
      <c r="M11" s="12"/>
      <c r="N11" s="1">
        <v>2007</v>
      </c>
      <c r="O11" s="9">
        <v>19532.756254</v>
      </c>
      <c r="P11" s="10">
        <f t="shared" si="1"/>
        <v>2.6685280740404105E-2</v>
      </c>
      <c r="Q11" s="9"/>
      <c r="R11" s="10"/>
      <c r="S11" s="9"/>
      <c r="T11" s="11"/>
      <c r="U11" s="9"/>
      <c r="V11" s="11"/>
      <c r="W11" s="9"/>
      <c r="X11" s="11"/>
      <c r="Z11" s="13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</row>
    <row r="12" spans="2:43" x14ac:dyDescent="0.2">
      <c r="B12" s="1">
        <v>2008</v>
      </c>
      <c r="C12" s="9">
        <v>667265.91666666686</v>
      </c>
      <c r="D12" s="10">
        <f t="shared" si="0"/>
        <v>1.3690177538356885E-3</v>
      </c>
      <c r="E12" s="9"/>
      <c r="F12" s="10"/>
      <c r="G12" s="9"/>
      <c r="H12" s="11"/>
      <c r="I12" s="9"/>
      <c r="J12" s="11"/>
      <c r="K12" s="9"/>
      <c r="L12" s="11"/>
      <c r="M12" s="12"/>
      <c r="N12" s="1">
        <v>2008</v>
      </c>
      <c r="O12" s="9">
        <v>18989.604332999996</v>
      </c>
      <c r="P12" s="10">
        <f t="shared" si="1"/>
        <v>-2.7807233855630331E-2</v>
      </c>
      <c r="Q12" s="9"/>
      <c r="R12" s="10"/>
      <c r="S12" s="9"/>
      <c r="T12" s="11"/>
      <c r="U12" s="9"/>
      <c r="V12" s="11"/>
      <c r="W12" s="9"/>
      <c r="X12" s="11"/>
      <c r="Z12" s="13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</row>
    <row r="13" spans="2:43" x14ac:dyDescent="0.2">
      <c r="B13" s="1">
        <v>2009</v>
      </c>
      <c r="C13" s="9">
        <v>666749.5</v>
      </c>
      <c r="D13" s="10">
        <f t="shared" si="0"/>
        <v>-7.7392933426989607E-4</v>
      </c>
      <c r="E13" s="9"/>
      <c r="F13" s="10"/>
      <c r="G13" s="9"/>
      <c r="H13" s="11"/>
      <c r="I13" s="9"/>
      <c r="J13" s="11"/>
      <c r="K13" s="9"/>
      <c r="L13" s="11"/>
      <c r="M13" s="12"/>
      <c r="N13" s="1">
        <v>2009</v>
      </c>
      <c r="O13" s="9">
        <v>18774.390100000001</v>
      </c>
      <c r="P13" s="10">
        <f t="shared" si="1"/>
        <v>-1.1333265781951929E-2</v>
      </c>
      <c r="Q13" s="9"/>
      <c r="R13" s="10"/>
      <c r="S13" s="9"/>
      <c r="T13" s="11"/>
      <c r="U13" s="9"/>
      <c r="V13" s="11"/>
      <c r="W13" s="9"/>
      <c r="X13" s="11"/>
      <c r="Z13" s="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2:43" x14ac:dyDescent="0.2">
      <c r="B14" s="1">
        <v>2010</v>
      </c>
      <c r="C14" s="9">
        <v>670991.33333333337</v>
      </c>
      <c r="D14" s="10">
        <f t="shared" si="0"/>
        <v>6.3619595265289597E-3</v>
      </c>
      <c r="E14" s="9"/>
      <c r="F14" s="10"/>
      <c r="G14" s="9"/>
      <c r="H14" s="11"/>
      <c r="I14" s="9"/>
      <c r="J14" s="11"/>
      <c r="K14" s="9"/>
      <c r="L14" s="11"/>
      <c r="M14" s="12"/>
      <c r="N14" s="1">
        <v>2010</v>
      </c>
      <c r="O14" s="9">
        <v>19213.462441999996</v>
      </c>
      <c r="P14" s="10">
        <f t="shared" si="1"/>
        <v>2.3386769938267937E-2</v>
      </c>
      <c r="Q14" s="9"/>
      <c r="R14" s="10"/>
      <c r="S14" s="9"/>
      <c r="T14" s="11"/>
      <c r="U14" s="9"/>
      <c r="V14" s="11"/>
      <c r="W14" s="9"/>
      <c r="X14" s="11"/>
      <c r="Z14" s="13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2:43" x14ac:dyDescent="0.2">
      <c r="B15" s="1">
        <v>2011</v>
      </c>
      <c r="C15" s="9">
        <v>675798.49999999988</v>
      </c>
      <c r="D15" s="10">
        <f t="shared" si="0"/>
        <v>7.1642753458314168E-3</v>
      </c>
      <c r="E15" s="9"/>
      <c r="F15" s="10"/>
      <c r="G15" s="9"/>
      <c r="H15" s="11"/>
      <c r="I15" s="9"/>
      <c r="J15" s="11"/>
      <c r="K15" s="9"/>
      <c r="L15" s="11"/>
      <c r="M15" s="12"/>
      <c r="N15" s="1">
        <v>2011</v>
      </c>
      <c r="O15" s="9">
        <v>18563.568227999996</v>
      </c>
      <c r="P15" s="10">
        <f t="shared" si="1"/>
        <v>-3.3824939984755331E-2</v>
      </c>
      <c r="Q15" s="9"/>
      <c r="R15" s="10"/>
      <c r="S15" s="9"/>
      <c r="T15" s="11"/>
      <c r="U15" s="9"/>
      <c r="V15" s="11"/>
      <c r="W15" s="9"/>
      <c r="X15" s="11"/>
      <c r="Z15" s="13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2:43" x14ac:dyDescent="0.2">
      <c r="B16" s="1">
        <v>2012</v>
      </c>
      <c r="C16" s="9">
        <v>684235</v>
      </c>
      <c r="D16" s="10">
        <f t="shared" si="0"/>
        <v>1.2483750703797147E-2</v>
      </c>
      <c r="E16" s="9">
        <v>683951.86416666664</v>
      </c>
      <c r="F16" s="14">
        <f>+E16/C15-1</f>
        <v>1.2064785829898561E-2</v>
      </c>
      <c r="G16" s="9"/>
      <c r="H16" s="11"/>
      <c r="I16" s="9"/>
      <c r="J16" s="11"/>
      <c r="K16" s="9"/>
      <c r="L16" s="11"/>
      <c r="M16" s="12"/>
      <c r="N16" s="1">
        <v>2012</v>
      </c>
      <c r="O16" s="9">
        <v>18412.198487999998</v>
      </c>
      <c r="P16" s="10">
        <f t="shared" si="1"/>
        <v>-8.1541295369972344E-3</v>
      </c>
      <c r="Q16" s="9">
        <v>18550.088190000002</v>
      </c>
      <c r="R16" s="10">
        <f>+Q16/O15-1</f>
        <v>-7.2615554479782407E-4</v>
      </c>
      <c r="S16" s="9"/>
      <c r="T16" s="11"/>
      <c r="U16" s="9"/>
      <c r="V16" s="11"/>
      <c r="W16" s="9"/>
      <c r="X16" s="11"/>
      <c r="Z16" s="13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</row>
    <row r="17" spans="2:43" x14ac:dyDescent="0.2">
      <c r="B17" s="1">
        <v>2013</v>
      </c>
      <c r="C17" s="9">
        <v>694734.16666666663</v>
      </c>
      <c r="D17" s="10">
        <f t="shared" si="0"/>
        <v>1.5344387040514773E-2</v>
      </c>
      <c r="E17" s="9">
        <v>692125</v>
      </c>
      <c r="F17" s="14">
        <f>+E17/E16-1</f>
        <v>1.1949869956552561E-2</v>
      </c>
      <c r="G17" s="9"/>
      <c r="H17" s="11"/>
      <c r="I17" s="9"/>
      <c r="J17" s="11"/>
      <c r="K17" s="9"/>
      <c r="L17" s="11"/>
      <c r="M17" s="12"/>
      <c r="N17" s="1">
        <v>2013</v>
      </c>
      <c r="O17" s="9">
        <v>18417.661627000001</v>
      </c>
      <c r="P17" s="10">
        <f t="shared" si="1"/>
        <v>2.9671301901101899E-4</v>
      </c>
      <c r="Q17" s="9">
        <v>18202</v>
      </c>
      <c r="R17" s="10">
        <f t="shared" ref="R17:R28" si="2">+Q17/Q16-1</f>
        <v>-1.8764772783541273E-2</v>
      </c>
      <c r="S17" s="9"/>
      <c r="T17" s="11"/>
      <c r="U17" s="9"/>
      <c r="V17" s="11"/>
      <c r="W17" s="9"/>
      <c r="X17" s="11"/>
      <c r="Z17" s="13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</row>
    <row r="18" spans="2:43" x14ac:dyDescent="0.2">
      <c r="B18" s="1">
        <v>2014</v>
      </c>
      <c r="C18" s="9">
        <v>706160.5</v>
      </c>
      <c r="D18" s="10">
        <f t="shared" si="0"/>
        <v>1.6447058287282657E-2</v>
      </c>
      <c r="E18" s="9">
        <v>701415</v>
      </c>
      <c r="F18" s="14">
        <f>+E18/E17-1</f>
        <v>1.3422430919270312E-2</v>
      </c>
      <c r="G18" s="9"/>
      <c r="H18" s="11"/>
      <c r="I18" s="9"/>
      <c r="J18" s="11"/>
      <c r="K18" s="9"/>
      <c r="L18" s="11"/>
      <c r="M18" s="12"/>
      <c r="N18" s="1">
        <v>2014</v>
      </c>
      <c r="O18" s="9">
        <v>18525.740408000001</v>
      </c>
      <c r="P18" s="10">
        <f t="shared" si="1"/>
        <v>5.8682140647843273E-3</v>
      </c>
      <c r="Q18" s="9">
        <v>18370</v>
      </c>
      <c r="R18" s="10">
        <f t="shared" si="2"/>
        <v>9.2297549719810856E-3</v>
      </c>
      <c r="S18" s="9"/>
      <c r="T18" s="11"/>
      <c r="U18" s="9"/>
      <c r="V18" s="11"/>
      <c r="W18" s="9"/>
      <c r="X18" s="11"/>
      <c r="Z18" s="13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</row>
    <row r="19" spans="2:43" x14ac:dyDescent="0.2">
      <c r="B19" s="1">
        <v>2015</v>
      </c>
      <c r="C19" s="9">
        <v>718713.41666666663</v>
      </c>
      <c r="D19" s="10">
        <f t="shared" si="0"/>
        <v>1.7776294010591887E-2</v>
      </c>
      <c r="E19" s="9">
        <v>712504</v>
      </c>
      <c r="F19" s="14">
        <f>+E19/E18-1</f>
        <v>1.5809470855342456E-2</v>
      </c>
      <c r="G19" s="9"/>
      <c r="H19" s="11"/>
      <c r="I19" s="9"/>
      <c r="J19" s="11"/>
      <c r="K19" s="9"/>
      <c r="L19" s="11"/>
      <c r="M19" s="12"/>
      <c r="N19" s="1">
        <v>2015</v>
      </c>
      <c r="O19" s="9">
        <v>19006.474253</v>
      </c>
      <c r="P19" s="10">
        <f t="shared" si="1"/>
        <v>2.5949507788223247E-2</v>
      </c>
      <c r="Q19" s="9">
        <v>18549.637940000001</v>
      </c>
      <c r="R19" s="10">
        <f t="shared" si="2"/>
        <v>9.7788753402285877E-3</v>
      </c>
      <c r="S19" s="9"/>
      <c r="T19" s="11"/>
      <c r="U19" s="9"/>
      <c r="V19" s="11"/>
      <c r="W19" s="9"/>
      <c r="X19" s="11"/>
      <c r="Z19" s="13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</row>
    <row r="20" spans="2:43" x14ac:dyDescent="0.2">
      <c r="B20" s="1">
        <v>2016</v>
      </c>
      <c r="C20" s="9">
        <v>730503.58333333337</v>
      </c>
      <c r="D20" s="10">
        <f t="shared" si="0"/>
        <v>1.6404545112499225E-2</v>
      </c>
      <c r="E20" s="9">
        <v>724281</v>
      </c>
      <c r="F20" s="14">
        <f>+E20/E19-1</f>
        <v>1.6529030012463197E-2</v>
      </c>
      <c r="G20" s="9"/>
      <c r="H20" s="14"/>
      <c r="I20" s="9"/>
      <c r="J20" s="14"/>
      <c r="K20" s="9"/>
      <c r="L20" s="14"/>
      <c r="M20" s="12"/>
      <c r="N20" s="1">
        <v>2016</v>
      </c>
      <c r="O20" s="9">
        <v>19234.525128000001</v>
      </c>
      <c r="P20" s="10">
        <f t="shared" si="1"/>
        <v>1.1998589110445046E-2</v>
      </c>
      <c r="Q20" s="9">
        <v>18793.348599999998</v>
      </c>
      <c r="R20" s="10">
        <f t="shared" si="2"/>
        <v>1.3138297404418076E-2</v>
      </c>
      <c r="S20" s="9"/>
      <c r="T20" s="14"/>
      <c r="U20" s="9"/>
      <c r="V20" s="14"/>
      <c r="W20" s="9"/>
      <c r="X20" s="14"/>
      <c r="Z20" s="13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2:43" x14ac:dyDescent="0.2">
      <c r="B21" s="1">
        <v>2017</v>
      </c>
      <c r="C21" s="9">
        <v>744690.41666666663</v>
      </c>
      <c r="D21" s="10">
        <f t="shared" si="0"/>
        <v>1.9420621140005645E-2</v>
      </c>
      <c r="E21" s="9">
        <v>735481</v>
      </c>
      <c r="F21" s="14">
        <f t="shared" ref="F21:F28" si="3">+E21/E20-1</f>
        <v>1.5463611498852003E-2</v>
      </c>
      <c r="G21" s="9"/>
      <c r="H21" s="14"/>
      <c r="I21" s="9"/>
      <c r="J21" s="14"/>
      <c r="K21" s="9"/>
      <c r="L21" s="14"/>
      <c r="M21" s="12"/>
      <c r="N21" s="1">
        <v>2017</v>
      </c>
      <c r="O21" s="9">
        <v>19186.516503000003</v>
      </c>
      <c r="P21" s="10">
        <f t="shared" si="1"/>
        <v>-2.4959610221991779E-3</v>
      </c>
      <c r="Q21" s="9">
        <v>19038.772000000001</v>
      </c>
      <c r="R21" s="10">
        <f t="shared" si="2"/>
        <v>1.3059056436594885E-2</v>
      </c>
      <c r="S21" s="9"/>
      <c r="T21" s="14"/>
      <c r="U21" s="9"/>
      <c r="V21" s="14"/>
      <c r="W21" s="9"/>
      <c r="X21" s="14"/>
      <c r="Z21" s="13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</row>
    <row r="22" spans="2:43" x14ac:dyDescent="0.2">
      <c r="B22" s="1">
        <v>2018</v>
      </c>
      <c r="C22" s="9">
        <v>756253.33333333337</v>
      </c>
      <c r="D22" s="10">
        <f t="shared" si="0"/>
        <v>1.5527145788210683E-2</v>
      </c>
      <c r="E22" s="9">
        <v>746489</v>
      </c>
      <c r="F22" s="14">
        <f t="shared" si="3"/>
        <v>1.4967075967972088E-2</v>
      </c>
      <c r="G22" s="9"/>
      <c r="H22" s="14"/>
      <c r="I22" s="9"/>
      <c r="J22" s="14"/>
      <c r="K22" s="9"/>
      <c r="L22" s="14"/>
      <c r="M22" s="12"/>
      <c r="N22" s="1">
        <v>2018</v>
      </c>
      <c r="O22" s="9">
        <v>19632.212273847865</v>
      </c>
      <c r="P22" s="10">
        <f t="shared" si="1"/>
        <v>2.3229634768675789E-2</v>
      </c>
      <c r="Q22" s="9">
        <v>19286.528999999999</v>
      </c>
      <c r="R22" s="10">
        <f t="shared" si="2"/>
        <v>1.3013286781311306E-2</v>
      </c>
      <c r="S22" s="9"/>
      <c r="T22" s="14"/>
      <c r="U22" s="9"/>
      <c r="V22" s="14"/>
      <c r="W22" s="9"/>
      <c r="X22" s="14"/>
      <c r="Z22" s="13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</row>
    <row r="23" spans="2:43" x14ac:dyDescent="0.2">
      <c r="B23" s="1">
        <v>2019</v>
      </c>
      <c r="C23" s="9">
        <v>771959.66666666663</v>
      </c>
      <c r="D23" s="10">
        <f t="shared" si="0"/>
        <v>2.0768613692060844E-2</v>
      </c>
      <c r="E23" s="9">
        <v>757528</v>
      </c>
      <c r="F23" s="14">
        <f t="shared" si="3"/>
        <v>1.4787893726498247E-2</v>
      </c>
      <c r="G23" s="9"/>
      <c r="H23" s="14"/>
      <c r="I23" s="9"/>
      <c r="J23" s="14"/>
      <c r="K23" s="9"/>
      <c r="L23" s="14"/>
      <c r="M23" s="12"/>
      <c r="N23" s="1">
        <v>2019</v>
      </c>
      <c r="O23" s="9">
        <v>19783.566707000002</v>
      </c>
      <c r="P23" s="10">
        <f t="shared" si="1"/>
        <v>7.7094945307696339E-3</v>
      </c>
      <c r="Q23" s="9">
        <v>19528.811000000002</v>
      </c>
      <c r="R23" s="10">
        <f t="shared" si="2"/>
        <v>1.2562239685534049E-2</v>
      </c>
      <c r="S23" s="9"/>
      <c r="T23" s="14"/>
      <c r="U23" s="9"/>
      <c r="V23" s="14"/>
      <c r="W23" s="9"/>
      <c r="X23" s="14"/>
      <c r="Z23" s="1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2:43" x14ac:dyDescent="0.2">
      <c r="B24" s="1">
        <f>+B25-1</f>
        <v>2020</v>
      </c>
      <c r="C24" s="9">
        <v>786047.66666666663</v>
      </c>
      <c r="D24" s="10">
        <f t="shared" si="0"/>
        <v>1.8249658121171297E-2</v>
      </c>
      <c r="E24" s="9">
        <v>768510</v>
      </c>
      <c r="F24" s="14">
        <f t="shared" si="3"/>
        <v>1.4497153900581816E-2</v>
      </c>
      <c r="G24" s="9">
        <f>C24</f>
        <v>786047.66666666663</v>
      </c>
      <c r="H24" s="14">
        <f>+G24/C23-1</f>
        <v>1.8249658121171297E-2</v>
      </c>
      <c r="I24" s="9">
        <v>786008.13583333336</v>
      </c>
      <c r="J24" s="14">
        <f>+I24/C23-1</f>
        <v>1.8198449703114905E-2</v>
      </c>
      <c r="K24" s="9"/>
      <c r="L24" s="14"/>
      <c r="M24" s="12"/>
      <c r="N24" s="1">
        <f>+N25-1</f>
        <v>2020</v>
      </c>
      <c r="O24" s="9">
        <v>19953.730681000001</v>
      </c>
      <c r="P24" s="10">
        <f t="shared" si="1"/>
        <v>8.6012788553335717E-3</v>
      </c>
      <c r="Q24" s="9">
        <v>19748.652999999998</v>
      </c>
      <c r="R24" s="10">
        <f t="shared" si="2"/>
        <v>1.1257316177620602E-2</v>
      </c>
      <c r="S24" s="9">
        <f>O24</f>
        <v>19953.730681000001</v>
      </c>
      <c r="T24" s="14">
        <f>+S24/O23-1</f>
        <v>8.6012788553335717E-3</v>
      </c>
      <c r="U24" s="9">
        <v>19571.22333266</v>
      </c>
      <c r="V24" s="14">
        <f>+U24/O23-1</f>
        <v>-1.0733321118727712E-2</v>
      </c>
      <c r="W24" s="9"/>
      <c r="X24" s="14"/>
      <c r="Z24" s="13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2:43" x14ac:dyDescent="0.2">
      <c r="B25" s="1">
        <v>2021</v>
      </c>
      <c r="C25" s="9"/>
      <c r="D25" s="15"/>
      <c r="E25" s="9">
        <v>778819</v>
      </c>
      <c r="F25" s="14">
        <f t="shared" si="3"/>
        <v>1.3414269170212378E-2</v>
      </c>
      <c r="G25" s="9">
        <v>799337</v>
      </c>
      <c r="H25" s="14">
        <f>+G25/G24-1</f>
        <v>1.6906523480552327E-2</v>
      </c>
      <c r="I25" s="9">
        <v>799615.92416666658</v>
      </c>
      <c r="J25" s="14">
        <f>+I25/I24-1</f>
        <v>1.7312528602399402E-2</v>
      </c>
      <c r="K25" s="9">
        <v>798579.36836299999</v>
      </c>
      <c r="L25" s="14">
        <f>+K25/C24-1</f>
        <v>1.594267399771776E-2</v>
      </c>
      <c r="M25" s="12"/>
      <c r="N25" s="1">
        <v>2021</v>
      </c>
      <c r="O25" s="9"/>
      <c r="P25" s="15"/>
      <c r="Q25" s="9">
        <v>19963.208999999999</v>
      </c>
      <c r="R25" s="10">
        <f t="shared" si="2"/>
        <v>1.0864335911922707E-2</v>
      </c>
      <c r="S25" s="9">
        <v>19589.091</v>
      </c>
      <c r="T25" s="14">
        <f>+S25/S24-1</f>
        <v>-1.8274260930423947E-2</v>
      </c>
      <c r="U25" s="9">
        <v>19756.538709140001</v>
      </c>
      <c r="V25" s="14">
        <f>+U25/U24-1</f>
        <v>9.4687681669214374E-3</v>
      </c>
      <c r="W25" s="9">
        <v>19553.343000000001</v>
      </c>
      <c r="X25" s="14">
        <f>+W25/O24-1</f>
        <v>-2.0065805608033505E-2</v>
      </c>
      <c r="Z25" s="16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</row>
    <row r="26" spans="2:43" x14ac:dyDescent="0.2">
      <c r="B26" s="1">
        <v>2022</v>
      </c>
      <c r="C26" s="9"/>
      <c r="D26" s="15"/>
      <c r="E26" s="9">
        <v>788686</v>
      </c>
      <c r="F26" s="14">
        <f t="shared" si="3"/>
        <v>1.2669182441619853E-2</v>
      </c>
      <c r="G26" s="9">
        <v>812436</v>
      </c>
      <c r="H26" s="14">
        <f>+G26/G25-1</f>
        <v>1.6387331000566663E-2</v>
      </c>
      <c r="I26" s="9">
        <v>813247.27166666673</v>
      </c>
      <c r="J26" s="14">
        <f>+I26/I25-1</f>
        <v>1.7047368727937995E-2</v>
      </c>
      <c r="K26" s="9">
        <v>811591.68163699994</v>
      </c>
      <c r="L26" s="14">
        <f>+K26/K25-1</f>
        <v>1.6294326887850596E-2</v>
      </c>
      <c r="M26" s="12"/>
      <c r="N26" s="1">
        <v>2022</v>
      </c>
      <c r="O26" s="9"/>
      <c r="P26" s="15"/>
      <c r="Q26" s="9">
        <v>20188.897000000001</v>
      </c>
      <c r="R26" s="10">
        <f t="shared" si="2"/>
        <v>1.1305196474174162E-2</v>
      </c>
      <c r="S26" s="9">
        <v>19781.491000000002</v>
      </c>
      <c r="T26" s="14">
        <f>+S26/S25-1</f>
        <v>9.8217931602850861E-3</v>
      </c>
      <c r="U26" s="9">
        <v>19969.497746609999</v>
      </c>
      <c r="V26" s="14">
        <f>+U26/U25-1</f>
        <v>1.0779167373659249E-2</v>
      </c>
      <c r="W26" s="9">
        <v>19775.641</v>
      </c>
      <c r="X26" s="14">
        <f>+W26/W25-1</f>
        <v>1.1368797652657081E-2</v>
      </c>
      <c r="Y26" s="4"/>
      <c r="Z26" s="1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</row>
    <row r="27" spans="2:43" x14ac:dyDescent="0.2">
      <c r="B27" s="1">
        <v>2023</v>
      </c>
      <c r="C27" s="9"/>
      <c r="D27" s="15"/>
      <c r="E27" s="9">
        <v>798322</v>
      </c>
      <c r="F27" s="14">
        <f t="shared" si="3"/>
        <v>1.2217790096438863E-2</v>
      </c>
      <c r="G27" s="9">
        <v>825047</v>
      </c>
      <c r="H27" s="14">
        <f>+G27/G26-1</f>
        <v>1.5522453460949492E-2</v>
      </c>
      <c r="I27" s="9">
        <v>826649.99833333341</v>
      </c>
      <c r="J27" s="14">
        <f>+I27/I26-1</f>
        <v>1.6480506155525321E-2</v>
      </c>
      <c r="K27" s="9">
        <v>824115.50670366664</v>
      </c>
      <c r="L27" s="14">
        <f>+K27/K26-1</f>
        <v>1.543118953783007E-2</v>
      </c>
      <c r="M27" s="12"/>
      <c r="N27" s="1">
        <v>2023</v>
      </c>
      <c r="O27" s="9"/>
      <c r="P27" s="15"/>
      <c r="Q27" s="9">
        <v>20413.258000000002</v>
      </c>
      <c r="R27" s="10">
        <f t="shared" si="2"/>
        <v>1.111308854564963E-2</v>
      </c>
      <c r="S27" s="9">
        <v>19972.239000000001</v>
      </c>
      <c r="T27" s="14">
        <f>+S27/S26-1</f>
        <v>9.6427513982642044E-3</v>
      </c>
      <c r="U27" s="9">
        <v>20194.143208769998</v>
      </c>
      <c r="V27" s="14">
        <f>+U27/U26-1</f>
        <v>1.1249429755845197E-2</v>
      </c>
      <c r="W27" s="9">
        <v>19979.822</v>
      </c>
      <c r="X27" s="14">
        <f>+W27/W26-1</f>
        <v>1.032487391938397E-2</v>
      </c>
      <c r="Z27" s="16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</row>
    <row r="28" spans="2:43" x14ac:dyDescent="0.2">
      <c r="B28" s="1">
        <v>2024</v>
      </c>
      <c r="C28" s="17"/>
      <c r="D28" s="18"/>
      <c r="E28" s="17">
        <v>807766</v>
      </c>
      <c r="F28" s="19">
        <f t="shared" si="3"/>
        <v>1.1829813032836478E-2</v>
      </c>
      <c r="G28" s="17">
        <v>837099</v>
      </c>
      <c r="H28" s="19">
        <f>+G28/G27-1</f>
        <v>1.4607652654939685E-2</v>
      </c>
      <c r="I28" s="17">
        <v>839344.64666666661</v>
      </c>
      <c r="J28" s="19">
        <f>+I28/I27-1</f>
        <v>1.5356739078119741E-2</v>
      </c>
      <c r="K28" s="17">
        <v>836132.83837033331</v>
      </c>
      <c r="L28" s="19">
        <f>+K28/K27-1</f>
        <v>1.4582096282515167E-2</v>
      </c>
      <c r="M28" s="12"/>
      <c r="N28" s="1">
        <v>2024</v>
      </c>
      <c r="O28" s="17"/>
      <c r="P28" s="18"/>
      <c r="Q28" s="17">
        <v>20650.331999999999</v>
      </c>
      <c r="R28" s="19">
        <f t="shared" si="2"/>
        <v>1.1613726726032558E-2</v>
      </c>
      <c r="S28" s="17">
        <v>20116.266</v>
      </c>
      <c r="T28" s="19">
        <f>+S28/S27-1</f>
        <v>7.2113597278702368E-3</v>
      </c>
      <c r="U28" s="17">
        <v>20432.917844520001</v>
      </c>
      <c r="V28" s="19">
        <f>+U28/U27-1</f>
        <v>1.1823954761611688E-2</v>
      </c>
      <c r="W28" s="17">
        <v>20131.148999999998</v>
      </c>
      <c r="X28" s="19">
        <f>+W28/W27-1</f>
        <v>7.5739913999233188E-3</v>
      </c>
      <c r="Z28" s="16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</row>
    <row r="29" spans="2:43" x14ac:dyDescent="0.2">
      <c r="B29" s="1" t="s">
        <v>7</v>
      </c>
      <c r="C29" s="9"/>
      <c r="D29" s="10">
        <f>AVERAGE(D7:D16)</f>
        <v>1.4947214078564941E-2</v>
      </c>
      <c r="E29" s="9"/>
      <c r="F29" s="10"/>
      <c r="G29" s="9"/>
      <c r="H29" s="14"/>
      <c r="I29" s="9"/>
      <c r="J29" s="14"/>
      <c r="K29" s="9"/>
      <c r="L29" s="14"/>
      <c r="M29" s="20"/>
      <c r="N29" s="1" t="s">
        <v>7</v>
      </c>
      <c r="O29" s="9"/>
      <c r="P29" s="10">
        <f>AVERAGE(P7:P16)</f>
        <v>2.9060153280276667E-3</v>
      </c>
      <c r="Q29" s="9"/>
      <c r="R29" s="10"/>
      <c r="S29" s="9"/>
      <c r="T29" s="14"/>
      <c r="U29" s="9"/>
      <c r="V29" s="14"/>
      <c r="W29" s="9"/>
      <c r="X29" s="14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</row>
    <row r="30" spans="2:43" x14ac:dyDescent="0.2">
      <c r="B30" s="1" t="s">
        <v>8</v>
      </c>
      <c r="C30" s="9"/>
      <c r="D30" s="10">
        <f>AVERAGE(D17:D24)</f>
        <v>1.7492290399042126E-2</v>
      </c>
      <c r="E30" s="9"/>
      <c r="F30" s="10">
        <f>AVERAGE(F17:F24)</f>
        <v>1.4678317104691585E-2</v>
      </c>
      <c r="G30" s="9"/>
      <c r="H30" s="14"/>
      <c r="I30" s="9"/>
      <c r="J30" s="14"/>
      <c r="K30" s="9"/>
      <c r="L30" s="14"/>
      <c r="M30" s="21"/>
      <c r="N30" s="1" t="s">
        <v>8</v>
      </c>
      <c r="O30" s="9"/>
      <c r="P30" s="10">
        <f>AVERAGE(P17:P24)</f>
        <v>1.0144683889380432E-2</v>
      </c>
      <c r="Q30" s="9"/>
      <c r="R30" s="10">
        <f>AVERAGE(R17:R24)</f>
        <v>7.9092567517684148E-3</v>
      </c>
      <c r="S30" s="9"/>
      <c r="T30" s="14"/>
      <c r="U30" s="9"/>
      <c r="V30" s="14"/>
      <c r="W30" s="9"/>
      <c r="X30" s="14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</row>
    <row r="31" spans="2:43" x14ac:dyDescent="0.2">
      <c r="B31" s="1" t="s">
        <v>9</v>
      </c>
      <c r="C31" s="17"/>
      <c r="D31" s="22"/>
      <c r="E31" s="17"/>
      <c r="F31" s="19">
        <f>AVERAGE(F25:F28)</f>
        <v>1.2532763685276893E-2</v>
      </c>
      <c r="G31" s="17"/>
      <c r="H31" s="19">
        <f>AVERAGE(H25:H28)</f>
        <v>1.5855990149252042E-2</v>
      </c>
      <c r="I31" s="17"/>
      <c r="J31" s="19">
        <f>AVERAGE(J25:J28)</f>
        <v>1.6549285640995615E-2</v>
      </c>
      <c r="K31" s="17"/>
      <c r="L31" s="19">
        <f>AVERAGE(L25:L28)</f>
        <v>1.5562571676478398E-2</v>
      </c>
      <c r="N31" s="1" t="s">
        <v>9</v>
      </c>
      <c r="O31" s="17"/>
      <c r="P31" s="22"/>
      <c r="Q31" s="17"/>
      <c r="R31" s="19">
        <f>AVERAGE(R25:R28)</f>
        <v>1.1224086914444764E-2</v>
      </c>
      <c r="S31" s="17"/>
      <c r="T31" s="19">
        <f>AVERAGE(T25:T28)</f>
        <v>2.1004108389988951E-3</v>
      </c>
      <c r="U31" s="17"/>
      <c r="V31" s="19">
        <f>AVERAGE(V25:V28)</f>
        <v>1.0830330014509393E-2</v>
      </c>
      <c r="W31" s="17"/>
      <c r="X31" s="19">
        <f>AVERAGE(X25:X28)</f>
        <v>2.3004643409827163E-3</v>
      </c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</row>
    <row r="32" spans="2:43" x14ac:dyDescent="0.2"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</row>
    <row r="33" spans="2:41" x14ac:dyDescent="0.2">
      <c r="B33"/>
      <c r="C33"/>
      <c r="D33"/>
      <c r="E33"/>
      <c r="F33"/>
      <c r="G33"/>
      <c r="H33"/>
      <c r="I33"/>
      <c r="J33"/>
      <c r="K33"/>
      <c r="L33"/>
      <c r="P33" s="21"/>
      <c r="U33"/>
      <c r="V33"/>
      <c r="W33"/>
      <c r="X33"/>
      <c r="Z33"/>
      <c r="AA33"/>
      <c r="AB33"/>
      <c r="AC33"/>
      <c r="AD33"/>
      <c r="AE33"/>
      <c r="AF33"/>
      <c r="AG33"/>
      <c r="AH33"/>
      <c r="AK33" s="21"/>
    </row>
    <row r="34" spans="2:41" x14ac:dyDescent="0.2">
      <c r="B34"/>
      <c r="C34"/>
      <c r="D34"/>
      <c r="E34"/>
      <c r="F34"/>
      <c r="G34"/>
      <c r="H34"/>
      <c r="I34"/>
      <c r="J34"/>
      <c r="K34"/>
      <c r="L34"/>
      <c r="N34"/>
      <c r="O34"/>
      <c r="P34"/>
      <c r="Q34"/>
      <c r="R34"/>
      <c r="S34"/>
      <c r="T34"/>
      <c r="U34"/>
      <c r="V34"/>
      <c r="W34"/>
      <c r="X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2:41" x14ac:dyDescent="0.2">
      <c r="B35"/>
      <c r="C35"/>
      <c r="D35"/>
      <c r="E35"/>
      <c r="F35"/>
      <c r="G35"/>
      <c r="H35"/>
      <c r="I35"/>
      <c r="J35"/>
      <c r="K35"/>
      <c r="L35"/>
      <c r="N35"/>
      <c r="O35"/>
      <c r="P35"/>
      <c r="Q35"/>
      <c r="R35"/>
      <c r="S35"/>
      <c r="T35"/>
      <c r="U35"/>
      <c r="V35"/>
      <c r="W35"/>
      <c r="X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2:41" x14ac:dyDescent="0.2">
      <c r="B36"/>
      <c r="C36"/>
      <c r="D36"/>
      <c r="E36"/>
      <c r="F36"/>
      <c r="G36"/>
      <c r="H36"/>
      <c r="I36"/>
      <c r="J36"/>
      <c r="K36"/>
      <c r="L36"/>
      <c r="N36"/>
      <c r="O36"/>
      <c r="P36"/>
      <c r="Q36"/>
      <c r="R36"/>
      <c r="S36"/>
      <c r="T36"/>
      <c r="U36"/>
      <c r="V36"/>
      <c r="W36"/>
      <c r="X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2:41" x14ac:dyDescent="0.2">
      <c r="B37"/>
      <c r="C37"/>
      <c r="D37"/>
      <c r="E37"/>
      <c r="F37"/>
      <c r="G37"/>
      <c r="H37"/>
      <c r="I37"/>
      <c r="J37"/>
      <c r="K37"/>
      <c r="L37" s="23"/>
      <c r="N37"/>
      <c r="O37"/>
      <c r="P37"/>
      <c r="Q37"/>
      <c r="R37"/>
      <c r="S37"/>
      <c r="T37"/>
      <c r="U37"/>
      <c r="V37"/>
      <c r="W37"/>
      <c r="X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2:41" x14ac:dyDescent="0.2">
      <c r="B38"/>
      <c r="C38"/>
      <c r="D38"/>
      <c r="E38"/>
      <c r="F38"/>
      <c r="G38"/>
      <c r="H38"/>
      <c r="I38"/>
      <c r="J38"/>
      <c r="K38"/>
      <c r="L38"/>
      <c r="N38"/>
      <c r="O38"/>
      <c r="P38"/>
      <c r="Q38"/>
      <c r="R38"/>
      <c r="S38"/>
      <c r="T38"/>
      <c r="U38"/>
      <c r="V38"/>
      <c r="W38"/>
      <c r="X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2:41" x14ac:dyDescent="0.2">
      <c r="B39"/>
      <c r="C39"/>
      <c r="D39"/>
      <c r="E39"/>
      <c r="F39"/>
      <c r="G39"/>
      <c r="H39"/>
      <c r="I39"/>
      <c r="J39"/>
      <c r="K39"/>
      <c r="L39"/>
      <c r="N39"/>
      <c r="O39"/>
      <c r="P39"/>
      <c r="Q39"/>
      <c r="R39"/>
      <c r="S39"/>
      <c r="T39"/>
      <c r="U39"/>
      <c r="V39"/>
      <c r="W39"/>
      <c r="X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2:41" x14ac:dyDescent="0.2">
      <c r="B40"/>
      <c r="C40"/>
      <c r="D40"/>
      <c r="E40"/>
      <c r="F40"/>
      <c r="G40"/>
      <c r="H40"/>
      <c r="I40"/>
      <c r="J40"/>
      <c r="K40"/>
      <c r="L40"/>
      <c r="N40"/>
      <c r="O40"/>
      <c r="P40"/>
      <c r="Q40"/>
      <c r="R40"/>
      <c r="S40"/>
      <c r="T40"/>
      <c r="U40"/>
      <c r="V40"/>
      <c r="W40"/>
      <c r="X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2:41" x14ac:dyDescent="0.2">
      <c r="B41"/>
      <c r="C41"/>
      <c r="D41"/>
      <c r="E41"/>
      <c r="F41"/>
      <c r="G41"/>
      <c r="H41"/>
      <c r="I41"/>
      <c r="J41"/>
      <c r="K41"/>
      <c r="L41"/>
      <c r="N41"/>
      <c r="O41"/>
      <c r="P41"/>
      <c r="Q41"/>
      <c r="R41"/>
      <c r="S41"/>
      <c r="T41"/>
      <c r="U41"/>
      <c r="V41"/>
      <c r="W41"/>
      <c r="X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2:41" x14ac:dyDescent="0.2">
      <c r="B42"/>
      <c r="C42"/>
      <c r="D42"/>
      <c r="E42"/>
      <c r="F42"/>
      <c r="G42"/>
      <c r="H42"/>
      <c r="I42"/>
      <c r="J42"/>
      <c r="K42"/>
      <c r="L42"/>
      <c r="N42"/>
      <c r="O42"/>
      <c r="P42"/>
      <c r="Q42"/>
      <c r="R42"/>
      <c r="S42"/>
      <c r="T42"/>
      <c r="U42"/>
      <c r="V42"/>
      <c r="W42"/>
      <c r="X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2:41" x14ac:dyDescent="0.2">
      <c r="B43"/>
      <c r="C43"/>
      <c r="D43"/>
      <c r="E43"/>
      <c r="F43"/>
      <c r="G43"/>
      <c r="H43"/>
      <c r="I43"/>
      <c r="J43"/>
      <c r="K43"/>
      <c r="L43"/>
      <c r="N43"/>
      <c r="O43"/>
      <c r="P43"/>
      <c r="Q43"/>
      <c r="R43"/>
      <c r="S43"/>
      <c r="T43"/>
      <c r="U43"/>
      <c r="V43"/>
      <c r="W43"/>
      <c r="X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2:41" x14ac:dyDescent="0.2">
      <c r="B44"/>
      <c r="C44"/>
      <c r="D44"/>
      <c r="E44"/>
      <c r="F44"/>
      <c r="G44"/>
      <c r="H44"/>
      <c r="I44"/>
      <c r="J44"/>
      <c r="K44"/>
      <c r="L44"/>
      <c r="N44"/>
      <c r="O44"/>
      <c r="P44"/>
      <c r="Q44"/>
      <c r="R44"/>
      <c r="S44"/>
      <c r="T44"/>
      <c r="U44"/>
      <c r="V44"/>
      <c r="W44"/>
      <c r="X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2:41" x14ac:dyDescent="0.2">
      <c r="B45"/>
      <c r="C45"/>
      <c r="D45"/>
      <c r="E45"/>
      <c r="F45"/>
      <c r="G45"/>
      <c r="H45"/>
      <c r="I45"/>
      <c r="J45"/>
      <c r="K45"/>
      <c r="L45"/>
      <c r="N45"/>
      <c r="O45"/>
      <c r="P45"/>
      <c r="Q45"/>
      <c r="R45"/>
      <c r="S45"/>
      <c r="T45"/>
      <c r="U45"/>
      <c r="V45"/>
      <c r="W45"/>
      <c r="X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2:41" x14ac:dyDescent="0.2">
      <c r="B46"/>
      <c r="C46"/>
      <c r="D46"/>
      <c r="E46"/>
      <c r="F46"/>
      <c r="G46"/>
      <c r="H46"/>
      <c r="I46"/>
      <c r="J46"/>
      <c r="K46"/>
      <c r="L46"/>
      <c r="N46"/>
      <c r="O46"/>
      <c r="P46"/>
      <c r="Q46"/>
      <c r="R46"/>
      <c r="S46"/>
      <c r="T46"/>
      <c r="U46"/>
      <c r="V46"/>
      <c r="W46"/>
      <c r="X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2:41" x14ac:dyDescent="0.2">
      <c r="B47"/>
      <c r="C47"/>
      <c r="D47"/>
      <c r="E47"/>
      <c r="F47"/>
      <c r="G47"/>
      <c r="H47"/>
      <c r="I47"/>
      <c r="J47"/>
      <c r="K47"/>
      <c r="L47"/>
      <c r="N47"/>
      <c r="O47"/>
      <c r="P47"/>
      <c r="Q47"/>
      <c r="R47"/>
      <c r="S47"/>
      <c r="T47"/>
      <c r="U47"/>
      <c r="V47"/>
      <c r="W47"/>
      <c r="X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2:41" x14ac:dyDescent="0.2">
      <c r="B48"/>
      <c r="C48"/>
      <c r="D48"/>
      <c r="E48"/>
      <c r="F48"/>
      <c r="G48"/>
      <c r="H48"/>
      <c r="I48"/>
      <c r="J48"/>
      <c r="K48"/>
      <c r="L48"/>
      <c r="N48"/>
      <c r="O48"/>
      <c r="P48"/>
      <c r="Q48"/>
      <c r="R48"/>
      <c r="S48"/>
      <c r="T48"/>
      <c r="U48"/>
      <c r="V48"/>
      <c r="W48"/>
      <c r="X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2:41" x14ac:dyDescent="0.2">
      <c r="B49"/>
      <c r="C49"/>
      <c r="D49"/>
      <c r="E49"/>
      <c r="F49"/>
      <c r="G49"/>
      <c r="H49"/>
      <c r="I49"/>
      <c r="J49"/>
      <c r="K49"/>
      <c r="L49"/>
      <c r="N49"/>
      <c r="O49"/>
      <c r="P49"/>
      <c r="Q49"/>
      <c r="R49"/>
      <c r="S49"/>
      <c r="T49"/>
      <c r="U49"/>
      <c r="V49"/>
      <c r="W49"/>
      <c r="X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2:41" x14ac:dyDescent="0.2">
      <c r="B50"/>
      <c r="C50"/>
      <c r="D50"/>
      <c r="E50"/>
      <c r="F50"/>
      <c r="G50"/>
      <c r="H50"/>
      <c r="I50"/>
      <c r="J50"/>
      <c r="K50"/>
      <c r="L50"/>
      <c r="N50"/>
      <c r="O50"/>
      <c r="P50"/>
      <c r="Q50"/>
      <c r="R50"/>
      <c r="S50"/>
      <c r="T50"/>
      <c r="U50"/>
      <c r="V50"/>
      <c r="W50"/>
      <c r="X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2:41" x14ac:dyDescent="0.2">
      <c r="B51"/>
      <c r="C51"/>
      <c r="D51"/>
      <c r="E51"/>
      <c r="F51"/>
      <c r="G51"/>
      <c r="H51"/>
      <c r="I51"/>
      <c r="J51"/>
      <c r="K51"/>
      <c r="L51"/>
      <c r="N51"/>
      <c r="O51"/>
      <c r="P51"/>
      <c r="Q51"/>
      <c r="R51"/>
      <c r="S51"/>
      <c r="T51"/>
      <c r="U51"/>
      <c r="V51"/>
      <c r="W51"/>
      <c r="X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2:41" x14ac:dyDescent="0.2">
      <c r="B52"/>
      <c r="C52"/>
      <c r="D52"/>
      <c r="E52"/>
      <c r="F52"/>
      <c r="G52"/>
      <c r="H52"/>
      <c r="I52"/>
      <c r="J52"/>
      <c r="K52"/>
      <c r="L52"/>
      <c r="N52"/>
      <c r="O52"/>
      <c r="P52"/>
      <c r="Q52"/>
      <c r="R52"/>
      <c r="S52"/>
      <c r="T52"/>
      <c r="U52"/>
      <c r="V52"/>
      <c r="W52"/>
      <c r="X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2:41" x14ac:dyDescent="0.2">
      <c r="B53"/>
      <c r="C53"/>
      <c r="D53"/>
      <c r="E53"/>
      <c r="F53"/>
      <c r="G53"/>
      <c r="H53"/>
      <c r="I53"/>
      <c r="J53"/>
      <c r="K53"/>
      <c r="L53"/>
      <c r="N53"/>
      <c r="O53"/>
      <c r="P53"/>
      <c r="Q53"/>
      <c r="R53"/>
      <c r="S53"/>
      <c r="T53"/>
      <c r="U53"/>
      <c r="V53"/>
      <c r="W53"/>
      <c r="X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2:41" x14ac:dyDescent="0.2">
      <c r="B54"/>
      <c r="C54"/>
      <c r="D54"/>
      <c r="E54"/>
      <c r="F54"/>
      <c r="G54"/>
      <c r="H54"/>
      <c r="I54"/>
      <c r="J54"/>
      <c r="K54"/>
      <c r="L54"/>
      <c r="N54"/>
      <c r="O54"/>
      <c r="P54"/>
      <c r="Q54"/>
      <c r="R54"/>
      <c r="S54"/>
      <c r="T54"/>
      <c r="U54"/>
      <c r="V54"/>
      <c r="W54"/>
      <c r="X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2:41" x14ac:dyDescent="0.2">
      <c r="B55"/>
      <c r="C55"/>
      <c r="D55"/>
      <c r="E55"/>
      <c r="F55"/>
      <c r="G55"/>
      <c r="H55"/>
      <c r="I55"/>
      <c r="J55"/>
      <c r="K55"/>
      <c r="L55"/>
      <c r="N55"/>
      <c r="O55"/>
      <c r="P55"/>
      <c r="Q55"/>
      <c r="R55"/>
      <c r="S55"/>
      <c r="T55"/>
      <c r="U55"/>
      <c r="V55"/>
      <c r="W55"/>
      <c r="X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2:41" x14ac:dyDescent="0.2">
      <c r="B56"/>
      <c r="C56"/>
      <c r="D56"/>
      <c r="E56"/>
      <c r="F56"/>
      <c r="G56"/>
      <c r="H56"/>
      <c r="I56"/>
      <c r="J56"/>
      <c r="K56"/>
      <c r="L56"/>
      <c r="N56"/>
      <c r="O56"/>
      <c r="P56"/>
      <c r="Q56"/>
      <c r="R56"/>
      <c r="S56"/>
      <c r="T56"/>
      <c r="U56"/>
      <c r="V56"/>
      <c r="W56"/>
      <c r="X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2:41" x14ac:dyDescent="0.2">
      <c r="B57"/>
      <c r="C57"/>
      <c r="D57"/>
      <c r="E57"/>
      <c r="F57"/>
      <c r="G57"/>
      <c r="H57"/>
      <c r="I57"/>
      <c r="J57"/>
      <c r="K57"/>
      <c r="L57"/>
      <c r="N57"/>
      <c r="O57"/>
      <c r="P57"/>
      <c r="Q57"/>
      <c r="R57"/>
      <c r="S57"/>
      <c r="T57"/>
      <c r="U57"/>
      <c r="V57"/>
      <c r="W57"/>
      <c r="X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2:41" x14ac:dyDescent="0.2">
      <c r="N58"/>
      <c r="O58"/>
      <c r="P58"/>
      <c r="Q58"/>
      <c r="R58"/>
      <c r="S58"/>
      <c r="T58"/>
    </row>
    <row r="59" spans="2:41" x14ac:dyDescent="0.2">
      <c r="N59"/>
      <c r="O59"/>
      <c r="P59"/>
      <c r="Q59"/>
      <c r="R59"/>
      <c r="S59"/>
      <c r="T59"/>
    </row>
    <row r="60" spans="2:41" x14ac:dyDescent="0.2">
      <c r="N60"/>
      <c r="O60"/>
      <c r="P60"/>
      <c r="Q60"/>
      <c r="R60"/>
      <c r="S60"/>
      <c r="T60"/>
    </row>
    <row r="61" spans="2:41" x14ac:dyDescent="0.2">
      <c r="N61"/>
      <c r="O61"/>
      <c r="P61"/>
      <c r="Q61"/>
      <c r="R61"/>
      <c r="S61"/>
      <c r="T61"/>
    </row>
  </sheetData>
  <mergeCells count="18">
    <mergeCell ref="C1:H1"/>
    <mergeCell ref="O1:T1"/>
    <mergeCell ref="C2:H2"/>
    <mergeCell ref="O2:T2"/>
    <mergeCell ref="E4:F4"/>
    <mergeCell ref="G4:H4"/>
    <mergeCell ref="I4:J5"/>
    <mergeCell ref="K4:L5"/>
    <mergeCell ref="Q4:R4"/>
    <mergeCell ref="S4:T4"/>
    <mergeCell ref="U4:V5"/>
    <mergeCell ref="W4:X5"/>
    <mergeCell ref="C5:D5"/>
    <mergeCell ref="E5:F5"/>
    <mergeCell ref="G5:H5"/>
    <mergeCell ref="O5:P5"/>
    <mergeCell ref="Q5:R5"/>
    <mergeCell ref="S5:T5"/>
  </mergeCells>
  <pageMargins left="1.5" right="0.7" top="1.5" bottom="0.5" header="0.3" footer="0.3"/>
  <pageSetup orientation="portrait" r:id="rId1"/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25A2C5DF03324DB9C3C8C13C43B7E4" ma:contentTypeVersion="2" ma:contentTypeDescription="Create a new document." ma:contentTypeScope="" ma:versionID="cd14d18e5dae38e917880ec0cd7e0826">
  <xsd:schema xmlns:xsd="http://www.w3.org/2001/XMLSchema" xmlns:xs="http://www.w3.org/2001/XMLSchema" xmlns:p="http://schemas.microsoft.com/office/2006/metadata/properties" xmlns:ns2="fefaed5c-05a3-4042-96c9-7499aea4ff34" targetNamespace="http://schemas.microsoft.com/office/2006/metadata/properties" ma:root="true" ma:fieldsID="42f26d15095ea174884cbd62bfda1b78" ns2:_="">
    <xsd:import namespace="fefaed5c-05a3-4042-96c9-7499aea4f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aed5c-05a3-4042-96c9-7499aea4f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A933F5-D6DF-42C1-A4FB-83652DE68E85}"/>
</file>

<file path=customXml/itemProps2.xml><?xml version="1.0" encoding="utf-8"?>
<ds:datastoreItem xmlns:ds="http://schemas.openxmlformats.org/officeDocument/2006/customXml" ds:itemID="{D44D0782-800D-4128-B33D-254FE207E603}"/>
</file>

<file path=customXml/itemProps3.xml><?xml version="1.0" encoding="utf-8"?>
<ds:datastoreItem xmlns:ds="http://schemas.openxmlformats.org/officeDocument/2006/customXml" ds:itemID="{8ADCE8EA-ACA7-4CF2-9573-41A49B428D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Document 2 w_links</vt:lpstr>
      <vt:lpstr>Document 2 w_o links</vt:lpstr>
      <vt:lpstr>'Document 2 w_links'!Print_Area</vt:lpstr>
      <vt:lpstr>'Document 2 w_o links'!Print_Area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2021-07-13T16:56:38Z</dcterms:created>
  <dcterms:modified xsi:type="dcterms:W3CDTF">2021-07-13T16:56:50Z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0x0101008525A2C5DF03324DB9C3C8C13C43B7E4</vt:lpwstr>
  </property>
</Properties>
</file>