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filterPrivacy="1" defaultThemeVersion="166925"/>
  <xr:revisionPtr revIDLastSave="0" documentId="13_ncr:1_{F92282E6-6864-4F8A-A24C-0340BCAB4577}" xr6:coauthVersionLast="47" xr6:coauthVersionMax="47" xr10:uidLastSave="{00000000-0000-0000-0000-000000000000}"/>
  <bookViews>
    <workbookView xWindow="6450" yWindow="930" windowWidth="22455" windowHeight="14205" activeTab="1" xr2:uid="{6E1FEB18-C4BF-4D29-BAA4-D2D4A7E18D59}"/>
  </bookViews>
  <sheets>
    <sheet name="With CO2" sheetId="1" r:id="rId1"/>
    <sheet name="No CO2" sheetId="6" r:id="rId2"/>
  </sheets>
  <definedNames>
    <definedName name="_xlnm._FilterDatabase" localSheetId="1" hidden="1">'No CO2'!$J$14:$M$40</definedName>
    <definedName name="_xlnm._FilterDatabase" localSheetId="0" hidden="1">'With CO2'!$J$14:$M$40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118" i="6" l="1"/>
  <c r="Q117" i="6"/>
  <c r="Q116" i="6"/>
  <c r="Q115" i="6"/>
  <c r="Q114" i="6"/>
  <c r="Q113" i="6"/>
  <c r="Q112" i="6"/>
  <c r="Q111" i="6"/>
  <c r="Q110" i="6"/>
  <c r="Q109" i="6"/>
  <c r="Q108" i="6"/>
  <c r="Q107" i="6"/>
  <c r="Q106" i="6"/>
  <c r="Q105" i="6"/>
  <c r="Q104" i="6"/>
  <c r="Q103" i="6"/>
  <c r="Q102" i="6"/>
  <c r="Q101" i="6"/>
  <c r="Q100" i="6"/>
  <c r="Q99" i="6"/>
  <c r="Q98" i="6"/>
  <c r="Q97" i="6"/>
  <c r="Q96" i="6"/>
  <c r="Q95" i="6"/>
  <c r="Q94" i="6"/>
  <c r="Q93" i="6"/>
  <c r="Q92" i="6"/>
  <c r="Q91" i="6"/>
  <c r="Q90" i="6"/>
  <c r="Q89" i="6"/>
  <c r="Q88" i="6"/>
  <c r="Q87" i="6"/>
  <c r="Q86" i="6"/>
  <c r="Q85" i="6"/>
  <c r="Q84" i="6"/>
  <c r="Q83" i="6"/>
  <c r="Q82" i="6"/>
  <c r="Q81" i="6"/>
  <c r="Q80" i="6"/>
  <c r="Q79" i="6"/>
  <c r="Q78" i="6"/>
  <c r="Q77" i="6"/>
  <c r="Q76" i="6"/>
  <c r="Q75" i="6"/>
  <c r="Q74" i="6"/>
  <c r="Q73" i="6"/>
  <c r="Q72" i="6"/>
  <c r="Q71" i="6"/>
  <c r="Q70" i="6"/>
  <c r="Q69" i="6"/>
  <c r="Q68" i="6"/>
  <c r="Q67" i="6"/>
  <c r="Q66" i="6"/>
  <c r="Q65" i="6"/>
  <c r="Q64" i="6"/>
  <c r="Q63" i="6"/>
  <c r="Q62" i="6"/>
  <c r="Q61" i="6"/>
  <c r="Q60" i="6"/>
  <c r="Q59" i="6"/>
  <c r="Q58" i="6"/>
  <c r="Q57" i="6"/>
  <c r="Q56" i="6"/>
  <c r="Q55" i="6"/>
  <c r="Q54" i="6"/>
  <c r="Q53" i="6"/>
  <c r="Q52" i="6"/>
  <c r="Q51" i="6"/>
  <c r="Q50" i="6"/>
  <c r="Q49" i="6"/>
  <c r="Q48" i="6"/>
  <c r="Q47" i="6"/>
  <c r="Q46" i="6"/>
  <c r="Q45" i="6"/>
  <c r="Q44" i="6"/>
  <c r="Q43" i="6"/>
  <c r="Q42" i="6"/>
  <c r="Q41" i="6"/>
  <c r="Q40" i="6"/>
  <c r="Q39" i="6"/>
  <c r="Q38" i="6"/>
  <c r="Q37" i="6"/>
  <c r="Q36" i="6"/>
  <c r="Q35" i="6"/>
  <c r="Q34" i="6"/>
  <c r="Q33" i="6"/>
  <c r="Q32" i="6"/>
  <c r="Q31" i="6"/>
  <c r="Q30" i="6"/>
  <c r="Q29" i="6"/>
  <c r="Q28" i="6"/>
  <c r="Q27" i="6"/>
  <c r="Q26" i="6"/>
  <c r="Q25" i="6"/>
  <c r="Q24" i="6"/>
  <c r="Q23" i="6"/>
  <c r="Q22" i="6"/>
  <c r="Q21" i="6"/>
  <c r="Q20" i="6"/>
  <c r="Q19" i="6"/>
  <c r="Q18" i="6"/>
  <c r="L118" i="6"/>
  <c r="L117" i="6"/>
  <c r="L116" i="6"/>
  <c r="L115" i="6"/>
  <c r="L114" i="6"/>
  <c r="L113" i="6"/>
  <c r="L112" i="6"/>
  <c r="L111" i="6"/>
  <c r="L110" i="6"/>
  <c r="L109" i="6"/>
  <c r="L108" i="6"/>
  <c r="L107" i="6"/>
  <c r="L106" i="6"/>
  <c r="L105" i="6"/>
  <c r="L104" i="6"/>
  <c r="L103" i="6"/>
  <c r="L102" i="6"/>
  <c r="L101" i="6"/>
  <c r="L100" i="6"/>
  <c r="L99" i="6"/>
  <c r="L98" i="6"/>
  <c r="L97" i="6"/>
  <c r="L96" i="6"/>
  <c r="L95" i="6"/>
  <c r="L94" i="6"/>
  <c r="L93" i="6"/>
  <c r="L92" i="6"/>
  <c r="L91" i="6"/>
  <c r="L90" i="6"/>
  <c r="L89" i="6"/>
  <c r="L88" i="6"/>
  <c r="L87" i="6"/>
  <c r="L86" i="6"/>
  <c r="L85" i="6"/>
  <c r="L84" i="6"/>
  <c r="L83" i="6"/>
  <c r="L82" i="6"/>
  <c r="L81" i="6"/>
  <c r="L80" i="6"/>
  <c r="L79" i="6"/>
  <c r="L78" i="6"/>
  <c r="L77" i="6"/>
  <c r="L76" i="6"/>
  <c r="L75" i="6"/>
  <c r="L74" i="6"/>
  <c r="L73" i="6"/>
  <c r="L72" i="6"/>
  <c r="L71" i="6"/>
  <c r="L70" i="6"/>
  <c r="L69" i="6"/>
  <c r="L68" i="6"/>
  <c r="L67" i="6"/>
  <c r="L66" i="6"/>
  <c r="L65" i="6"/>
  <c r="L64" i="6"/>
  <c r="L63" i="6"/>
  <c r="L62" i="6"/>
  <c r="L61" i="6"/>
  <c r="L60" i="6"/>
  <c r="L59" i="6"/>
  <c r="L58" i="6"/>
  <c r="L57" i="6"/>
  <c r="L56" i="6"/>
  <c r="L55" i="6"/>
  <c r="L54" i="6"/>
  <c r="L53" i="6"/>
  <c r="L52" i="6"/>
  <c r="L51" i="6"/>
  <c r="L50" i="6"/>
  <c r="L49" i="6"/>
  <c r="L48" i="6"/>
  <c r="L47" i="6"/>
  <c r="L46" i="6"/>
  <c r="L45" i="6"/>
  <c r="L44" i="6"/>
  <c r="L43" i="6"/>
  <c r="L42" i="6"/>
  <c r="L41" i="6"/>
  <c r="L40" i="6"/>
  <c r="L39" i="6"/>
  <c r="L38" i="6"/>
  <c r="L37" i="6"/>
  <c r="L36" i="6"/>
  <c r="L35" i="6"/>
  <c r="L34" i="6"/>
  <c r="L33" i="6"/>
  <c r="L32" i="6"/>
  <c r="L31" i="6"/>
  <c r="L30" i="6"/>
  <c r="L29" i="6"/>
  <c r="L28" i="6"/>
  <c r="L27" i="6"/>
  <c r="L26" i="6"/>
  <c r="L25" i="6"/>
  <c r="L24" i="6"/>
  <c r="L23" i="6"/>
  <c r="L22" i="6"/>
  <c r="L21" i="6"/>
  <c r="L20" i="6"/>
  <c r="L19" i="6"/>
  <c r="L18" i="6"/>
  <c r="Q17" i="6"/>
  <c r="L17" i="6"/>
  <c r="Q118" i="1"/>
  <c r="Q117" i="1"/>
  <c r="Q116" i="1"/>
  <c r="Q115" i="1"/>
  <c r="Q114" i="1"/>
  <c r="Q113" i="1"/>
  <c r="Q112" i="1"/>
  <c r="Q111" i="1"/>
  <c r="Q110" i="1"/>
  <c r="Q109" i="1"/>
  <c r="Q108" i="1"/>
  <c r="Q107" i="1"/>
  <c r="Q106" i="1"/>
  <c r="Q105" i="1"/>
  <c r="Q104" i="1"/>
  <c r="Q103" i="1"/>
  <c r="Q102" i="1"/>
  <c r="Q101" i="1"/>
  <c r="Q100" i="1"/>
  <c r="Q99" i="1"/>
  <c r="Q98" i="1"/>
  <c r="Q97" i="1"/>
  <c r="Q96" i="1"/>
  <c r="Q95" i="1"/>
  <c r="Q94" i="1"/>
  <c r="Q93" i="1"/>
  <c r="Q92" i="1"/>
  <c r="Q91" i="1"/>
  <c r="Q90" i="1"/>
  <c r="Q89" i="1"/>
  <c r="Q88" i="1"/>
  <c r="Q87" i="1"/>
  <c r="Q86" i="1"/>
  <c r="Q85" i="1"/>
  <c r="Q84" i="1"/>
  <c r="Q83" i="1"/>
  <c r="Q82" i="1"/>
  <c r="Q81" i="1"/>
  <c r="Q80" i="1"/>
  <c r="Q79" i="1"/>
  <c r="Q78" i="1"/>
  <c r="Q77" i="1"/>
  <c r="Q76" i="1"/>
  <c r="Q75" i="1"/>
  <c r="Q74" i="1"/>
  <c r="Q73" i="1"/>
  <c r="Q72" i="1"/>
  <c r="Q71" i="1"/>
  <c r="Q70" i="1"/>
  <c r="Q69" i="1"/>
  <c r="Q68" i="1"/>
  <c r="Q67" i="1"/>
  <c r="Q66" i="1"/>
  <c r="Q65" i="1"/>
  <c r="Q64" i="1"/>
  <c r="Q63" i="1"/>
  <c r="Q62" i="1"/>
  <c r="Q61" i="1"/>
  <c r="Q60" i="1"/>
  <c r="Q59" i="1"/>
  <c r="Q58" i="1"/>
  <c r="Q57" i="1"/>
  <c r="Q56" i="1"/>
  <c r="Q55" i="1"/>
  <c r="Q54" i="1"/>
  <c r="Q53" i="1"/>
  <c r="Q52" i="1"/>
  <c r="Q51" i="1"/>
  <c r="Q50" i="1"/>
  <c r="Q49" i="1"/>
  <c r="Q48" i="1"/>
  <c r="Q47" i="1"/>
  <c r="Q46" i="1"/>
  <c r="Q45" i="1"/>
  <c r="Q44" i="1"/>
  <c r="Q43" i="1"/>
  <c r="Q42" i="1"/>
  <c r="Q41" i="1"/>
  <c r="Q40" i="1"/>
  <c r="Q39" i="1"/>
  <c r="Q38" i="1"/>
  <c r="Q37" i="1"/>
  <c r="Q36" i="1"/>
  <c r="Q35" i="1"/>
  <c r="Q34" i="1"/>
  <c r="Q33" i="1"/>
  <c r="Q32" i="1"/>
  <c r="Q31" i="1"/>
  <c r="Q30" i="1"/>
  <c r="Q29" i="1"/>
  <c r="Q28" i="1"/>
  <c r="Q27" i="1"/>
  <c r="Q26" i="1"/>
  <c r="Q25" i="1"/>
  <c r="Q24" i="1"/>
  <c r="Q23" i="1"/>
  <c r="Q22" i="1"/>
  <c r="Q21" i="1"/>
  <c r="Q20" i="1"/>
  <c r="Q19" i="1"/>
  <c r="Q18" i="1"/>
  <c r="L118" i="1"/>
  <c r="L117" i="1"/>
  <c r="L116" i="1"/>
  <c r="L115" i="1"/>
  <c r="L114" i="1"/>
  <c r="L113" i="1"/>
  <c r="L112" i="1"/>
  <c r="L111" i="1"/>
  <c r="L110" i="1"/>
  <c r="L109" i="1"/>
  <c r="L108" i="1"/>
  <c r="L107" i="1"/>
  <c r="L106" i="1"/>
  <c r="L105" i="1"/>
  <c r="L104" i="1"/>
  <c r="L103" i="1"/>
  <c r="L102" i="1"/>
  <c r="L101" i="1"/>
  <c r="L100" i="1"/>
  <c r="L99" i="1"/>
  <c r="L98" i="1"/>
  <c r="L97" i="1"/>
  <c r="L96" i="1"/>
  <c r="L95" i="1"/>
  <c r="L94" i="1"/>
  <c r="L93" i="1"/>
  <c r="L92" i="1"/>
  <c r="L91" i="1"/>
  <c r="L90" i="1"/>
  <c r="L89" i="1"/>
  <c r="L88" i="1"/>
  <c r="L87" i="1"/>
  <c r="L86" i="1"/>
  <c r="L85" i="1"/>
  <c r="L84" i="1"/>
  <c r="L83" i="1"/>
  <c r="L82" i="1"/>
  <c r="L81" i="1"/>
  <c r="L80" i="1"/>
  <c r="L79" i="1"/>
  <c r="L78" i="1"/>
  <c r="L77" i="1"/>
  <c r="L76" i="1"/>
  <c r="L75" i="1"/>
  <c r="L74" i="1"/>
  <c r="L73" i="1"/>
  <c r="L72" i="1"/>
  <c r="L71" i="1"/>
  <c r="L70" i="1"/>
  <c r="L69" i="1"/>
  <c r="L68" i="1"/>
  <c r="L67" i="1"/>
  <c r="L66" i="1"/>
  <c r="L65" i="1"/>
  <c r="L64" i="1"/>
  <c r="L63" i="1"/>
  <c r="L62" i="1"/>
  <c r="L61" i="1"/>
  <c r="L60" i="1"/>
  <c r="L59" i="1"/>
  <c r="L58" i="1"/>
  <c r="L57" i="1"/>
  <c r="L56" i="1"/>
  <c r="L55" i="1"/>
  <c r="L54" i="1"/>
  <c r="L53" i="1"/>
  <c r="L52" i="1"/>
  <c r="L51" i="1"/>
  <c r="L50" i="1"/>
  <c r="L49" i="1"/>
  <c r="L48" i="1"/>
  <c r="L47" i="1"/>
  <c r="L46" i="1"/>
  <c r="L45" i="1"/>
  <c r="L44" i="1"/>
  <c r="L43" i="1"/>
  <c r="L42" i="1"/>
  <c r="L41" i="1"/>
  <c r="L40" i="1"/>
  <c r="L39" i="1"/>
  <c r="L38" i="1"/>
  <c r="L37" i="1"/>
  <c r="L36" i="1"/>
  <c r="L35" i="1"/>
  <c r="L34" i="1"/>
  <c r="L33" i="1"/>
  <c r="L32" i="1"/>
  <c r="L31" i="1"/>
  <c r="L30" i="1"/>
  <c r="L29" i="1"/>
  <c r="L28" i="1"/>
  <c r="L27" i="1"/>
  <c r="L26" i="1"/>
  <c r="L25" i="1"/>
  <c r="L24" i="1"/>
  <c r="L23" i="1"/>
  <c r="L22" i="1"/>
  <c r="L21" i="1"/>
  <c r="L20" i="1"/>
  <c r="L19" i="1"/>
  <c r="L18" i="1"/>
  <c r="Q17" i="1"/>
  <c r="L17" i="1"/>
  <c r="R62" i="6" l="1"/>
  <c r="R74" i="6"/>
  <c r="R77" i="6"/>
  <c r="R105" i="1"/>
  <c r="R99" i="1"/>
  <c r="R93" i="1"/>
  <c r="R87" i="1"/>
  <c r="R62" i="1"/>
  <c r="R57" i="1"/>
  <c r="R51" i="1"/>
  <c r="R45" i="1"/>
  <c r="G118" i="6"/>
  <c r="R118" i="6" s="1"/>
  <c r="G117" i="6"/>
  <c r="M117" i="6" s="1"/>
  <c r="R116" i="6"/>
  <c r="G116" i="6"/>
  <c r="G115" i="6"/>
  <c r="G114" i="6"/>
  <c r="R113" i="6"/>
  <c r="G113" i="6"/>
  <c r="G112" i="6"/>
  <c r="G111" i="6"/>
  <c r="M111" i="6" s="1"/>
  <c r="G110" i="6"/>
  <c r="R110" i="6" s="1"/>
  <c r="G109" i="6"/>
  <c r="M109" i="6" s="1"/>
  <c r="R108" i="6"/>
  <c r="G108" i="6"/>
  <c r="G107" i="6"/>
  <c r="G106" i="6"/>
  <c r="R106" i="6" s="1"/>
  <c r="G105" i="6"/>
  <c r="M105" i="6" s="1"/>
  <c r="R104" i="6"/>
  <c r="G104" i="6"/>
  <c r="G103" i="6"/>
  <c r="G102" i="6"/>
  <c r="R101" i="6"/>
  <c r="G101" i="6"/>
  <c r="G100" i="6"/>
  <c r="G99" i="6"/>
  <c r="M99" i="6" s="1"/>
  <c r="R98" i="6"/>
  <c r="G98" i="6"/>
  <c r="G97" i="6"/>
  <c r="M97" i="6" s="1"/>
  <c r="R96" i="6"/>
  <c r="G96" i="6"/>
  <c r="G95" i="6"/>
  <c r="G94" i="6"/>
  <c r="R94" i="6" s="1"/>
  <c r="G93" i="6"/>
  <c r="R93" i="6" s="1"/>
  <c r="R92" i="6"/>
  <c r="G92" i="6"/>
  <c r="G91" i="6"/>
  <c r="G90" i="6"/>
  <c r="R89" i="6"/>
  <c r="G89" i="6"/>
  <c r="G88" i="6"/>
  <c r="G87" i="6"/>
  <c r="M87" i="6" s="1"/>
  <c r="R86" i="6"/>
  <c r="G86" i="6"/>
  <c r="G85" i="6"/>
  <c r="M85" i="6" s="1"/>
  <c r="R84" i="6"/>
  <c r="G84" i="6"/>
  <c r="G83" i="6"/>
  <c r="R82" i="6"/>
  <c r="G82" i="6"/>
  <c r="R81" i="6"/>
  <c r="G81" i="6"/>
  <c r="R80" i="6"/>
  <c r="G80" i="6"/>
  <c r="R79" i="6"/>
  <c r="G79" i="6"/>
  <c r="G78" i="6"/>
  <c r="G77" i="6"/>
  <c r="G76" i="6"/>
  <c r="G75" i="6"/>
  <c r="M75" i="6" s="1"/>
  <c r="G74" i="6"/>
  <c r="G73" i="6"/>
  <c r="R73" i="6" s="1"/>
  <c r="R72" i="6"/>
  <c r="G72" i="6"/>
  <c r="R71" i="6"/>
  <c r="G71" i="6"/>
  <c r="G70" i="6"/>
  <c r="R70" i="6" s="1"/>
  <c r="G69" i="6"/>
  <c r="R69" i="6" s="1"/>
  <c r="R68" i="6"/>
  <c r="G68" i="6"/>
  <c r="R67" i="6"/>
  <c r="G67" i="6"/>
  <c r="G66" i="6"/>
  <c r="G65" i="6"/>
  <c r="R65" i="6" s="1"/>
  <c r="G64" i="6"/>
  <c r="R63" i="6"/>
  <c r="G63" i="6"/>
  <c r="M63" i="6" s="1"/>
  <c r="G62" i="6"/>
  <c r="R61" i="6"/>
  <c r="G61" i="6"/>
  <c r="M61" i="6" s="1"/>
  <c r="R60" i="6"/>
  <c r="G60" i="6"/>
  <c r="R59" i="6"/>
  <c r="G59" i="6"/>
  <c r="G58" i="6"/>
  <c r="R58" i="6" s="1"/>
  <c r="G57" i="6"/>
  <c r="R57" i="6" s="1"/>
  <c r="R56" i="6"/>
  <c r="G56" i="6"/>
  <c r="R55" i="6"/>
  <c r="G55" i="6"/>
  <c r="G54" i="6"/>
  <c r="R53" i="6"/>
  <c r="G53" i="6"/>
  <c r="G52" i="6"/>
  <c r="R51" i="6"/>
  <c r="G51" i="6"/>
  <c r="M51" i="6" s="1"/>
  <c r="G50" i="6"/>
  <c r="R50" i="6" s="1"/>
  <c r="G49" i="6"/>
  <c r="M49" i="6" s="1"/>
  <c r="R48" i="6"/>
  <c r="G48" i="6"/>
  <c r="R47" i="6"/>
  <c r="G47" i="6"/>
  <c r="G46" i="6"/>
  <c r="R46" i="6" s="1"/>
  <c r="G45" i="6"/>
  <c r="R45" i="6" s="1"/>
  <c r="R44" i="6"/>
  <c r="G44" i="6"/>
  <c r="R43" i="6"/>
  <c r="G43" i="6"/>
  <c r="G42" i="6"/>
  <c r="R41" i="6"/>
  <c r="G41" i="6"/>
  <c r="G40" i="6"/>
  <c r="R39" i="6"/>
  <c r="G39" i="6"/>
  <c r="R38" i="6"/>
  <c r="G38" i="6"/>
  <c r="R37" i="6"/>
  <c r="G37" i="6"/>
  <c r="R36" i="6"/>
  <c r="G36" i="6"/>
  <c r="R35" i="6"/>
  <c r="G35" i="6"/>
  <c r="G34" i="6"/>
  <c r="R34" i="6" s="1"/>
  <c r="G33" i="6"/>
  <c r="R33" i="6" s="1"/>
  <c r="R32" i="6"/>
  <c r="G32" i="6"/>
  <c r="R31" i="6"/>
  <c r="G31" i="6"/>
  <c r="G30" i="6"/>
  <c r="R29" i="6"/>
  <c r="G29" i="6"/>
  <c r="G28" i="6"/>
  <c r="R27" i="6"/>
  <c r="G27" i="6"/>
  <c r="R26" i="6"/>
  <c r="G26" i="6"/>
  <c r="G25" i="6"/>
  <c r="R25" i="6" s="1"/>
  <c r="R24" i="6"/>
  <c r="G24" i="6"/>
  <c r="R23" i="6"/>
  <c r="G23" i="6"/>
  <c r="G22" i="6"/>
  <c r="R22" i="6" s="1"/>
  <c r="G21" i="6"/>
  <c r="R21" i="6" s="1"/>
  <c r="R20" i="6"/>
  <c r="G20" i="6"/>
  <c r="R19" i="6"/>
  <c r="G19" i="6"/>
  <c r="R18" i="6"/>
  <c r="G18" i="6"/>
  <c r="A18" i="6"/>
  <c r="A19" i="6" s="1"/>
  <c r="A20" i="6" s="1"/>
  <c r="A21" i="6" s="1"/>
  <c r="A22" i="6" s="1"/>
  <c r="A23" i="6" s="1"/>
  <c r="A24" i="6" s="1"/>
  <c r="A25" i="6" s="1"/>
  <c r="A26" i="6" s="1"/>
  <c r="A27" i="6" s="1"/>
  <c r="A28" i="6" s="1"/>
  <c r="A29" i="6" s="1"/>
  <c r="A30" i="6" s="1"/>
  <c r="A31" i="6" s="1"/>
  <c r="A32" i="6" s="1"/>
  <c r="A33" i="6" s="1"/>
  <c r="A34" i="6" s="1"/>
  <c r="A35" i="6" s="1"/>
  <c r="A36" i="6" s="1"/>
  <c r="A37" i="6" s="1"/>
  <c r="A38" i="6" s="1"/>
  <c r="A39" i="6" s="1"/>
  <c r="A40" i="6" s="1"/>
  <c r="R17" i="6"/>
  <c r="G17" i="6"/>
  <c r="Y1" i="6" a="1"/>
  <c r="Y1" i="6" s="1"/>
  <c r="R41" i="1"/>
  <c r="R43" i="1"/>
  <c r="R44" i="1"/>
  <c r="R52" i="1"/>
  <c r="R53" i="1"/>
  <c r="R55" i="1"/>
  <c r="R56" i="1"/>
  <c r="R59" i="1"/>
  <c r="R60" i="1"/>
  <c r="R61" i="1"/>
  <c r="R63" i="1"/>
  <c r="R64" i="1"/>
  <c r="R65" i="1"/>
  <c r="R67" i="1"/>
  <c r="R68" i="1"/>
  <c r="R74" i="1"/>
  <c r="R75" i="1"/>
  <c r="R76" i="1"/>
  <c r="R77" i="1"/>
  <c r="R79" i="1"/>
  <c r="R80" i="1"/>
  <c r="R81" i="1"/>
  <c r="R82" i="1"/>
  <c r="R86" i="1"/>
  <c r="R88" i="1"/>
  <c r="R89" i="1"/>
  <c r="R91" i="1"/>
  <c r="R92" i="1"/>
  <c r="R100" i="1"/>
  <c r="R101" i="1"/>
  <c r="R103" i="1"/>
  <c r="R104" i="1"/>
  <c r="R111" i="1"/>
  <c r="R112" i="1"/>
  <c r="R113" i="1"/>
  <c r="R114" i="1"/>
  <c r="R115" i="1"/>
  <c r="R116" i="1"/>
  <c r="G41" i="1"/>
  <c r="G42" i="1"/>
  <c r="G43" i="1"/>
  <c r="G44" i="1"/>
  <c r="G45" i="1"/>
  <c r="M45" i="1" s="1"/>
  <c r="G46" i="1"/>
  <c r="M46" i="1" s="1"/>
  <c r="G47" i="1"/>
  <c r="M47" i="1" s="1"/>
  <c r="G48" i="1"/>
  <c r="M48" i="1" s="1"/>
  <c r="G49" i="1"/>
  <c r="G50" i="1"/>
  <c r="R50" i="1" s="1"/>
  <c r="G51" i="1"/>
  <c r="G52" i="1"/>
  <c r="G53" i="1"/>
  <c r="G54" i="1"/>
  <c r="M54" i="1" s="1"/>
  <c r="G55" i="1"/>
  <c r="M55" i="1" s="1"/>
  <c r="G56" i="1"/>
  <c r="G57" i="1"/>
  <c r="M57" i="1" s="1"/>
  <c r="G58" i="1"/>
  <c r="R58" i="1" s="1"/>
  <c r="G59" i="1"/>
  <c r="M59" i="1" s="1"/>
  <c r="G60" i="1"/>
  <c r="G61" i="1"/>
  <c r="M61" i="1" s="1"/>
  <c r="G62" i="1"/>
  <c r="M62" i="1" s="1"/>
  <c r="G63" i="1"/>
  <c r="G64" i="1"/>
  <c r="G65" i="1"/>
  <c r="G66" i="1"/>
  <c r="G67" i="1"/>
  <c r="G68" i="1"/>
  <c r="G69" i="1"/>
  <c r="R69" i="1" s="1"/>
  <c r="G70" i="1"/>
  <c r="R70" i="1" s="1"/>
  <c r="G71" i="1"/>
  <c r="G72" i="1"/>
  <c r="G73" i="1"/>
  <c r="M73" i="1" s="1"/>
  <c r="G74" i="1"/>
  <c r="G75" i="1"/>
  <c r="G76" i="1"/>
  <c r="G77" i="1"/>
  <c r="G78" i="1"/>
  <c r="G79" i="1"/>
  <c r="G80" i="1"/>
  <c r="G81" i="1"/>
  <c r="G82" i="1"/>
  <c r="M82" i="1" s="1"/>
  <c r="G83" i="1"/>
  <c r="M83" i="1" s="1"/>
  <c r="G84" i="1"/>
  <c r="G85" i="1"/>
  <c r="M85" i="1" s="1"/>
  <c r="G86" i="1"/>
  <c r="G87" i="1"/>
  <c r="G88" i="1"/>
  <c r="G89" i="1"/>
  <c r="G90" i="1"/>
  <c r="G91" i="1"/>
  <c r="G92" i="1"/>
  <c r="G93" i="1"/>
  <c r="M93" i="1" s="1"/>
  <c r="G94" i="1"/>
  <c r="R94" i="1" s="1"/>
  <c r="G95" i="1"/>
  <c r="M95" i="1" s="1"/>
  <c r="G96" i="1"/>
  <c r="G97" i="1"/>
  <c r="M97" i="1" s="1"/>
  <c r="G98" i="1"/>
  <c r="R98" i="1" s="1"/>
  <c r="G99" i="1"/>
  <c r="G100" i="1"/>
  <c r="G101" i="1"/>
  <c r="M101" i="1" s="1"/>
  <c r="G102" i="1"/>
  <c r="G103" i="1"/>
  <c r="G104" i="1"/>
  <c r="G105" i="1"/>
  <c r="M105" i="1" s="1"/>
  <c r="G106" i="1"/>
  <c r="R106" i="1" s="1"/>
  <c r="G107" i="1"/>
  <c r="M107" i="1" s="1"/>
  <c r="G108" i="1"/>
  <c r="G109" i="1"/>
  <c r="G110" i="1"/>
  <c r="M110" i="1" s="1"/>
  <c r="G111" i="1"/>
  <c r="G112" i="1"/>
  <c r="M112" i="1" s="1"/>
  <c r="G113" i="1"/>
  <c r="G114" i="1"/>
  <c r="G115" i="1"/>
  <c r="G116" i="1"/>
  <c r="G117" i="1"/>
  <c r="G118" i="1"/>
  <c r="M41" i="1"/>
  <c r="M52" i="1"/>
  <c r="M53" i="1"/>
  <c r="M64" i="1"/>
  <c r="M69" i="1"/>
  <c r="M72" i="1"/>
  <c r="M76" i="1"/>
  <c r="M78" i="1"/>
  <c r="M81" i="1"/>
  <c r="M91" i="1"/>
  <c r="M108" i="1"/>
  <c r="M109" i="1"/>
  <c r="M113" i="1"/>
  <c r="M114" i="1"/>
  <c r="R42" i="6" l="1"/>
  <c r="R54" i="6"/>
  <c r="R66" i="6"/>
  <c r="R78" i="6"/>
  <c r="R90" i="6"/>
  <c r="R102" i="6"/>
  <c r="R114" i="6"/>
  <c r="R30" i="6"/>
  <c r="R75" i="6"/>
  <c r="R83" i="6"/>
  <c r="R87" i="6"/>
  <c r="R91" i="6"/>
  <c r="R95" i="6"/>
  <c r="R99" i="6"/>
  <c r="R103" i="6"/>
  <c r="R107" i="6"/>
  <c r="R111" i="6"/>
  <c r="R115" i="6"/>
  <c r="R28" i="6"/>
  <c r="R40" i="6"/>
  <c r="M44" i="6"/>
  <c r="R52" i="6"/>
  <c r="M56" i="6"/>
  <c r="R64" i="6"/>
  <c r="M68" i="6"/>
  <c r="R76" i="6"/>
  <c r="M80" i="6"/>
  <c r="R88" i="6"/>
  <c r="M92" i="6"/>
  <c r="R100" i="6"/>
  <c r="M104" i="6"/>
  <c r="R112" i="6"/>
  <c r="M116" i="6"/>
  <c r="R109" i="6"/>
  <c r="R97" i="6"/>
  <c r="R85" i="6"/>
  <c r="R49" i="6"/>
  <c r="M73" i="6"/>
  <c r="R117" i="6"/>
  <c r="R105" i="6"/>
  <c r="M49" i="1"/>
  <c r="R110" i="1"/>
  <c r="M115" i="1"/>
  <c r="M79" i="1"/>
  <c r="M43" i="1"/>
  <c r="R109" i="1"/>
  <c r="R85" i="1"/>
  <c r="R73" i="1"/>
  <c r="R49" i="1"/>
  <c r="M102" i="1"/>
  <c r="R90" i="1"/>
  <c r="R78" i="1"/>
  <c r="R66" i="1"/>
  <c r="M42" i="1"/>
  <c r="R108" i="1"/>
  <c r="R96" i="1"/>
  <c r="R84" i="1"/>
  <c r="R72" i="1"/>
  <c r="R48" i="1"/>
  <c r="M84" i="1"/>
  <c r="M77" i="1"/>
  <c r="M65" i="1"/>
  <c r="R107" i="1"/>
  <c r="R95" i="1"/>
  <c r="R83" i="1"/>
  <c r="R71" i="1"/>
  <c r="R47" i="1"/>
  <c r="M71" i="1"/>
  <c r="M60" i="1"/>
  <c r="M118" i="1"/>
  <c r="M117" i="1"/>
  <c r="M96" i="1"/>
  <c r="R97" i="1"/>
  <c r="M100" i="1"/>
  <c r="M88" i="1"/>
  <c r="R118" i="1"/>
  <c r="M111" i="1"/>
  <c r="M63" i="1"/>
  <c r="R117" i="1"/>
  <c r="R46" i="1"/>
  <c r="M67" i="1"/>
  <c r="M89" i="1"/>
  <c r="M66" i="1"/>
  <c r="M99" i="1"/>
  <c r="M75" i="1"/>
  <c r="M98" i="1"/>
  <c r="M74" i="1"/>
  <c r="R42" i="1"/>
  <c r="R54" i="1"/>
  <c r="R102" i="1"/>
  <c r="M103" i="1"/>
  <c r="M90" i="1"/>
  <c r="M116" i="1"/>
  <c r="M80" i="1"/>
  <c r="M44" i="1"/>
  <c r="M87" i="1"/>
  <c r="M51" i="1"/>
  <c r="M104" i="1"/>
  <c r="M92" i="1"/>
  <c r="M68" i="1"/>
  <c r="M56" i="1"/>
  <c r="M50" i="1"/>
  <c r="M86" i="1"/>
  <c r="M106" i="1"/>
  <c r="M94" i="1"/>
  <c r="M70" i="1"/>
  <c r="M58" i="1"/>
  <c r="M54" i="6"/>
  <c r="M29" i="6"/>
  <c r="M70" i="6"/>
  <c r="M41" i="6"/>
  <c r="M77" i="6"/>
  <c r="M118" i="6"/>
  <c r="M42" i="6"/>
  <c r="M46" i="6"/>
  <c r="M53" i="6"/>
  <c r="M78" i="6"/>
  <c r="M82" i="6"/>
  <c r="M89" i="6"/>
  <c r="M19" i="6"/>
  <c r="M21" i="6"/>
  <c r="M25" i="6"/>
  <c r="M33" i="6"/>
  <c r="M37" i="6"/>
  <c r="M66" i="6"/>
  <c r="M114" i="6"/>
  <c r="M71" i="6"/>
  <c r="M23" i="6"/>
  <c r="M27" i="6"/>
  <c r="M31" i="6"/>
  <c r="M35" i="6"/>
  <c r="M39" i="6"/>
  <c r="M90" i="6"/>
  <c r="M94" i="6"/>
  <c r="M101" i="6"/>
  <c r="M58" i="6"/>
  <c r="M65" i="6"/>
  <c r="M102" i="6"/>
  <c r="M106" i="6"/>
  <c r="M113" i="6"/>
  <c r="M17" i="6"/>
  <c r="M24" i="6"/>
  <c r="M112" i="6"/>
  <c r="M28" i="6"/>
  <c r="M18" i="6"/>
  <c r="M22" i="6"/>
  <c r="M59" i="6"/>
  <c r="M76" i="6"/>
  <c r="M36" i="6"/>
  <c r="M93" i="6"/>
  <c r="M100" i="6"/>
  <c r="M107" i="6"/>
  <c r="M88" i="6"/>
  <c r="M38" i="6"/>
  <c r="M45" i="6"/>
  <c r="M95" i="6"/>
  <c r="M52" i="6"/>
  <c r="M32" i="6"/>
  <c r="M69" i="6"/>
  <c r="M26" i="6"/>
  <c r="M83" i="6"/>
  <c r="M40" i="6"/>
  <c r="M30" i="6"/>
  <c r="M57" i="6"/>
  <c r="M20" i="6"/>
  <c r="M47" i="6"/>
  <c r="M64" i="6"/>
  <c r="M34" i="6"/>
  <c r="M81" i="6"/>
  <c r="M50" i="6"/>
  <c r="M62" i="6"/>
  <c r="M74" i="6"/>
  <c r="M86" i="6"/>
  <c r="M98" i="6"/>
  <c r="M110" i="6"/>
  <c r="M43" i="6"/>
  <c r="M55" i="6"/>
  <c r="M67" i="6"/>
  <c r="M79" i="6"/>
  <c r="M91" i="6"/>
  <c r="M103" i="6"/>
  <c r="M115" i="6"/>
  <c r="M48" i="6"/>
  <c r="M60" i="6"/>
  <c r="M72" i="6"/>
  <c r="M84" i="6"/>
  <c r="M96" i="6"/>
  <c r="M108" i="6"/>
  <c r="R37" i="1" l="1"/>
  <c r="R36" i="1"/>
  <c r="R35" i="1"/>
  <c r="R19" i="1"/>
  <c r="R18" i="1"/>
  <c r="R17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Y1" i="1" a="1"/>
  <c r="Y1" i="1" s="1"/>
  <c r="R28" i="1" l="1"/>
  <c r="R40" i="1"/>
  <c r="R29" i="1"/>
  <c r="R30" i="1"/>
  <c r="R31" i="1"/>
  <c r="R20" i="1"/>
  <c r="R32" i="1"/>
  <c r="R21" i="1"/>
  <c r="R33" i="1"/>
  <c r="R22" i="1"/>
  <c r="R34" i="1"/>
  <c r="R23" i="1"/>
  <c r="R24" i="1"/>
  <c r="R25" i="1"/>
  <c r="R26" i="1"/>
  <c r="R38" i="1"/>
  <c r="R27" i="1"/>
  <c r="R39" i="1"/>
  <c r="M29" i="1"/>
  <c r="M30" i="1"/>
  <c r="M19" i="1"/>
  <c r="M31" i="1"/>
  <c r="M20" i="1"/>
  <c r="M21" i="1"/>
  <c r="M34" i="1"/>
  <c r="M23" i="1"/>
  <c r="M35" i="1"/>
  <c r="M24" i="1"/>
  <c r="M36" i="1"/>
  <c r="M25" i="1"/>
  <c r="M37" i="1"/>
  <c r="M32" i="1"/>
  <c r="M33" i="1"/>
  <c r="M22" i="1"/>
  <c r="M26" i="1"/>
  <c r="M38" i="1"/>
  <c r="M27" i="1"/>
  <c r="M39" i="1"/>
  <c r="M28" i="1"/>
  <c r="M40" i="1"/>
  <c r="A18" i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M18" i="1" l="1"/>
  <c r="M17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<sst xmlns="http://schemas.openxmlformats.org/spreadsheetml/2006/main" count="772" uniqueCount="177">
  <si>
    <t>Page 1 of 2</t>
  </si>
  <si>
    <t>Demand Response Measures - Batch Run Results</t>
  </si>
  <si>
    <t>Includes NPV of Measure Benefits and Costs (2023-2082)</t>
  </si>
  <si>
    <t>Avoided Unit: 2033 Combined Cycle</t>
  </si>
  <si>
    <t>Fuel Forecast: 9/1/23 Fuel</t>
  </si>
  <si>
    <t>With CO2 Compliance Costs</t>
  </si>
  <si>
    <t>Maximum Incentive</t>
  </si>
  <si>
    <t xml:space="preserve">Total </t>
  </si>
  <si>
    <t>Utility</t>
  </si>
  <si>
    <t xml:space="preserve">Energy </t>
  </si>
  <si>
    <t>Demand</t>
  </si>
  <si>
    <t>that passes E-RIM and</t>
  </si>
  <si>
    <t>Avoided gen</t>
  </si>
  <si>
    <t>Avoided</t>
  </si>
  <si>
    <t>Env /</t>
  </si>
  <si>
    <t>E-RIM /</t>
  </si>
  <si>
    <t>Program</t>
  </si>
  <si>
    <t>Charge</t>
  </si>
  <si>
    <t>Part.</t>
  </si>
  <si>
    <t>Savings in</t>
  </si>
  <si>
    <t>has a Part. Test &gt;= 1.00</t>
  </si>
  <si>
    <t>that does not violate</t>
  </si>
  <si>
    <t>Unit $ &amp; Fuel</t>
  </si>
  <si>
    <t>T&amp;D</t>
  </si>
  <si>
    <t>Revenue</t>
  </si>
  <si>
    <t>Other</t>
  </si>
  <si>
    <t>E-TRC</t>
  </si>
  <si>
    <t>Costs w/o</t>
  </si>
  <si>
    <t>E-RIM</t>
  </si>
  <si>
    <t>Equipment</t>
  </si>
  <si>
    <t>Participant</t>
  </si>
  <si>
    <t>2-Years Payback</t>
  </si>
  <si>
    <t>Benefits</t>
  </si>
  <si>
    <t>Gains</t>
  </si>
  <si>
    <t>Incentives</t>
  </si>
  <si>
    <t>Loss</t>
  </si>
  <si>
    <t>Costs</t>
  </si>
  <si>
    <t>RIM</t>
  </si>
  <si>
    <t>Cost</t>
  </si>
  <si>
    <t>TRC</t>
  </si>
  <si>
    <t>Bills</t>
  </si>
  <si>
    <t>Years</t>
  </si>
  <si>
    <t>one-time incentive payment</t>
  </si>
  <si>
    <t>(000$)</t>
  </si>
  <si>
    <t>Ratio</t>
  </si>
  <si>
    <t>To Payback</t>
  </si>
  <si>
    <t>(Nominal $)</t>
  </si>
  <si>
    <t>Segment</t>
  </si>
  <si>
    <t>Measure</t>
  </si>
  <si>
    <t>DRRSFrs101</t>
  </si>
  <si>
    <t>Residential</t>
  </si>
  <si>
    <t>EV Charging (telematics)</t>
  </si>
  <si>
    <t>DRRMFrs102</t>
  </si>
  <si>
    <t>DRRMOrs103</t>
  </si>
  <si>
    <t>DRRSFrs104</t>
  </si>
  <si>
    <t>EV Charging (external switch)</t>
  </si>
  <si>
    <t>DRRMFrs105</t>
  </si>
  <si>
    <t>DRRMOrs106</t>
  </si>
  <si>
    <t>DRRSFrs107</t>
  </si>
  <si>
    <t>Central air conditioner - Load Shed</t>
  </si>
  <si>
    <t>DRRMFrs108</t>
  </si>
  <si>
    <t>DRRMOrs109</t>
  </si>
  <si>
    <t>DRRSFrs110</t>
  </si>
  <si>
    <t>Central air conditioner - 50% cycling</t>
  </si>
  <si>
    <t>DRRMFrs111</t>
  </si>
  <si>
    <t>DRRMOrs112</t>
  </si>
  <si>
    <t>DRRSFrs113</t>
  </si>
  <si>
    <t>Room AC control</t>
  </si>
  <si>
    <t>DRRMFrs114</t>
  </si>
  <si>
    <t>DRRMOrs115</t>
  </si>
  <si>
    <t>DRRSFrs116</t>
  </si>
  <si>
    <t>Smart thermostats - Utility Installation</t>
  </si>
  <si>
    <t>DRRMFrs117</t>
  </si>
  <si>
    <t>DRRMOrs118</t>
  </si>
  <si>
    <t>DRRSFrs119</t>
  </si>
  <si>
    <t>Smart thermostats - BYOT</t>
  </si>
  <si>
    <t>DRRMFrs120</t>
  </si>
  <si>
    <t>DRRMOrs121</t>
  </si>
  <si>
    <t>DRRSFrs122</t>
  </si>
  <si>
    <t>Central Heating - Load Shed</t>
  </si>
  <si>
    <t>DRRMFrs123</t>
  </si>
  <si>
    <t>DRRMOrs124</t>
  </si>
  <si>
    <t>DRRSFrs125</t>
  </si>
  <si>
    <t>Central Heating - 50% cycling</t>
  </si>
  <si>
    <t>DRRMFrs126</t>
  </si>
  <si>
    <t>DRRMOrs127</t>
  </si>
  <si>
    <t>DRRSFrs128</t>
  </si>
  <si>
    <t>CPP + Tech</t>
  </si>
  <si>
    <t>DRRMFrs129</t>
  </si>
  <si>
    <t>DRRMOrs130</t>
  </si>
  <si>
    <t>DRRSFrs131</t>
  </si>
  <si>
    <t>Pool pump switches</t>
  </si>
  <si>
    <t>DRRMFrs132</t>
  </si>
  <si>
    <t>DRRMOrs133</t>
  </si>
  <si>
    <t>DRRSFrs134</t>
  </si>
  <si>
    <t>Solar PV</t>
  </si>
  <si>
    <t>DRRMFrs135</t>
  </si>
  <si>
    <t>DRRMOrs136</t>
  </si>
  <si>
    <t>DRRSFrs137</t>
  </si>
  <si>
    <t>Paired Battery Storage</t>
  </si>
  <si>
    <t>DRRMFrs138</t>
  </si>
  <si>
    <t>DRRMOrs139</t>
  </si>
  <si>
    <t>DRRSFrs140</t>
  </si>
  <si>
    <t>Water heater switches</t>
  </si>
  <si>
    <t>DRRMFrs141</t>
  </si>
  <si>
    <t>DRRMOrs142</t>
  </si>
  <si>
    <t>DRCgsd201</t>
  </si>
  <si>
    <t>Commercial</t>
  </si>
  <si>
    <t>DRCgsd202</t>
  </si>
  <si>
    <t>DRCgsd203</t>
  </si>
  <si>
    <t>DRCgsd204</t>
  </si>
  <si>
    <t>DRCgsd205</t>
  </si>
  <si>
    <t>DRCgsd206</t>
  </si>
  <si>
    <t>DRCgsd207</t>
  </si>
  <si>
    <t>DRCgsd208</t>
  </si>
  <si>
    <t>DRCgsd209</t>
  </si>
  <si>
    <t>DRCgsd210</t>
  </si>
  <si>
    <t>DRCgsd211</t>
  </si>
  <si>
    <t>DRCgsd212</t>
  </si>
  <si>
    <t>DRCgsd213</t>
  </si>
  <si>
    <t>DRCgsd214</t>
  </si>
  <si>
    <t>DRCgsd215</t>
  </si>
  <si>
    <t>DRCgsd216</t>
  </si>
  <si>
    <t>DRCgsd217</t>
  </si>
  <si>
    <t>DRCgsd218</t>
  </si>
  <si>
    <t>DRCgsd219</t>
  </si>
  <si>
    <t>DRCgsd220</t>
  </si>
  <si>
    <t>DRCgsd221</t>
  </si>
  <si>
    <t>DRCgsd222</t>
  </si>
  <si>
    <t>DRCgsd223</t>
  </si>
  <si>
    <t>DRCgsd224</t>
  </si>
  <si>
    <t>DRCgsd225</t>
  </si>
  <si>
    <t>DRCgsd226</t>
  </si>
  <si>
    <t>DRCgsd227</t>
  </si>
  <si>
    <t>DRCgsd228</t>
  </si>
  <si>
    <t>DRCgsd229</t>
  </si>
  <si>
    <t>DRCgsd230</t>
  </si>
  <si>
    <t>DRCgsd231</t>
  </si>
  <si>
    <t>DRCgsd232</t>
  </si>
  <si>
    <t>DRCgsd233</t>
  </si>
  <si>
    <t>DRCgsd234</t>
  </si>
  <si>
    <t>DRCgsd235</t>
  </si>
  <si>
    <t>DRCgsd236</t>
  </si>
  <si>
    <t>DRCgsd237</t>
  </si>
  <si>
    <t>DRCgsd238</t>
  </si>
  <si>
    <t>DRCgsd239</t>
  </si>
  <si>
    <t>DRCgsd240</t>
  </si>
  <si>
    <t>DRCgsd241</t>
  </si>
  <si>
    <t>DRCgsd242</t>
  </si>
  <si>
    <t>DRCgsd243</t>
  </si>
  <si>
    <t>DRCgsd244</t>
  </si>
  <si>
    <t>DRIgsld301</t>
  </si>
  <si>
    <t>Industrial</t>
  </si>
  <si>
    <t>Auto DR</t>
  </si>
  <si>
    <t>DRIgsld302</t>
  </si>
  <si>
    <t>DRIgsld303</t>
  </si>
  <si>
    <t>DRIgsld304</t>
  </si>
  <si>
    <t>DRIgsld305</t>
  </si>
  <si>
    <t>CPP</t>
  </si>
  <si>
    <t>DRIgsld306</t>
  </si>
  <si>
    <t>DRIgsld307</t>
  </si>
  <si>
    <t>DRIgsld308</t>
  </si>
  <si>
    <t>DRIgsld309</t>
  </si>
  <si>
    <t>Firm Service Level</t>
  </si>
  <si>
    <t>DRIgsld310</t>
  </si>
  <si>
    <t>DRIgsld311</t>
  </si>
  <si>
    <t>DRIgsld312</t>
  </si>
  <si>
    <t>DRIgsld313</t>
  </si>
  <si>
    <t>Guaranteed Load Drop</t>
  </si>
  <si>
    <t>DRIgsld314</t>
  </si>
  <si>
    <t>DRIgsld315</t>
  </si>
  <si>
    <t>DRIgsld316</t>
  </si>
  <si>
    <t>Page 2 of 2</t>
  </si>
  <si>
    <t>No CO2 Compliance Costs</t>
  </si>
  <si>
    <t>20240012-EG</t>
  </si>
  <si>
    <t>FPL 002598</t>
  </si>
  <si>
    <t>FPL 002599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</si>
</sst>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sz val="12"/>
      <name val="Times New Roman"/>
      <family val="1"/>
    </font>
    <font>
      <b/>
      <sz val="14"/>
      <color theme="1"/>
      <name val="Calibri"/>
      <family val="2"/>
      <scheme val="minor"/>
    </font>
    <font>
      <sz val="12"/>
      <name val="Arial"/>
      <family val="2"/>
    </font>
    <font>
      <b/>
      <sz val="1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3" fillId="0" borderId="0"/>
  </cellStyleXfs>
  <cellXfs count="33">
    <xf numFmtId="0" fontId="0" fillId="0" borderId="0" xfId="0"/>
    <xf numFmtId="38" fontId="1" fillId="0" borderId="1" xfId="0" applyNumberFormat="1" applyFont="1" applyBorder="1" applyAlignment="1">
      <alignment horizontal="center"/>
    </xf>
    <xf numFmtId="38" fontId="1" fillId="0" borderId="2" xfId="0" applyNumberFormat="1" applyFont="1" applyBorder="1" applyAlignment="1">
      <alignment horizontal="center"/>
    </xf>
    <xf numFmtId="38" fontId="1" fillId="0" borderId="3" xfId="0" applyNumberFormat="1" applyFont="1" applyBorder="1" applyAlignment="1">
      <alignment horizontal="center"/>
    </xf>
    <xf numFmtId="40" fontId="1" fillId="0" borderId="4" xfId="0" applyNumberFormat="1" applyFont="1" applyBorder="1" applyAlignment="1">
      <alignment horizontal="center"/>
    </xf>
    <xf numFmtId="38" fontId="1" fillId="0" borderId="5" xfId="0" applyNumberFormat="1" applyFont="1" applyBorder="1" applyAlignment="1">
      <alignment horizontal="center"/>
    </xf>
    <xf numFmtId="40" fontId="1" fillId="0" borderId="1" xfId="0" applyNumberFormat="1" applyFont="1" applyBorder="1" applyAlignment="1">
      <alignment horizontal="center"/>
    </xf>
    <xf numFmtId="38" fontId="1" fillId="0" borderId="6" xfId="0" applyNumberFormat="1" applyFont="1" applyBorder="1" applyAlignment="1">
      <alignment horizontal="center"/>
    </xf>
    <xf numFmtId="40" fontId="1" fillId="0" borderId="6" xfId="0" applyNumberFormat="1" applyFont="1" applyBorder="1" applyAlignment="1">
      <alignment horizontal="center"/>
    </xf>
    <xf numFmtId="38" fontId="1" fillId="0" borderId="7" xfId="0" applyNumberFormat="1" applyFont="1" applyBorder="1" applyAlignment="1">
      <alignment horizontal="center"/>
    </xf>
    <xf numFmtId="40" fontId="1" fillId="0" borderId="7" xfId="0" applyNumberFormat="1" applyFont="1" applyBorder="1" applyAlignment="1">
      <alignment horizontal="center"/>
    </xf>
    <xf numFmtId="40" fontId="1" fillId="0" borderId="3" xfId="0" applyNumberFormat="1" applyFont="1" applyBorder="1" applyAlignment="1">
      <alignment horizontal="center"/>
    </xf>
    <xf numFmtId="38" fontId="1" fillId="2" borderId="7" xfId="0" applyNumberFormat="1" applyFont="1" applyFill="1" applyBorder="1" applyAlignment="1">
      <alignment horizontal="center"/>
    </xf>
    <xf numFmtId="38" fontId="1" fillId="2" borderId="3" xfId="0" applyNumberFormat="1" applyFont="1" applyFill="1" applyBorder="1" applyAlignment="1">
      <alignment horizontal="center"/>
    </xf>
    <xf numFmtId="40" fontId="1" fillId="2" borderId="4" xfId="0" applyNumberFormat="1" applyFont="1" applyFill="1" applyBorder="1" applyAlignment="1">
      <alignment horizontal="center"/>
    </xf>
    <xf numFmtId="38" fontId="1" fillId="2" borderId="1" xfId="0" applyNumberFormat="1" applyFont="1" applyFill="1" applyBorder="1" applyAlignment="1">
      <alignment horizontal="center"/>
    </xf>
    <xf numFmtId="0" fontId="2" fillId="0" borderId="0" xfId="0" applyFont="1"/>
    <xf numFmtId="164" fontId="1" fillId="0" borderId="1" xfId="0" applyNumberFormat="1" applyFont="1" applyBorder="1" applyAlignment="1">
      <alignment horizontal="center"/>
    </xf>
    <xf numFmtId="0" fontId="0" fillId="0" borderId="0" xfId="0" applyAlignment="1">
      <alignment horizontal="right"/>
    </xf>
    <xf numFmtId="38" fontId="1" fillId="0" borderId="8" xfId="0" applyNumberFormat="1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3" fontId="1" fillId="0" borderId="8" xfId="0" applyNumberFormat="1" applyFont="1" applyBorder="1" applyAlignment="1">
      <alignment horizontal="center"/>
    </xf>
    <xf numFmtId="0" fontId="0" fillId="0" borderId="12" xfId="0" applyBorder="1"/>
    <xf numFmtId="0" fontId="0" fillId="0" borderId="1" xfId="0" applyBorder="1"/>
    <xf numFmtId="0" fontId="0" fillId="0" borderId="13" xfId="0" applyBorder="1"/>
    <xf numFmtId="0" fontId="0" fillId="0" borderId="8" xfId="0" applyBorder="1"/>
    <xf numFmtId="40" fontId="1" fillId="0" borderId="1" xfId="0" applyNumberFormat="1" applyFont="1" applyFill="1" applyBorder="1" applyAlignment="1">
      <alignment horizontal="center"/>
    </xf>
    <xf numFmtId="0" fontId="4" fillId="0" borderId="0" xfId="1" applyFont="1"/>
  </cellXfs>
  <cellStyles count="2">
    <cellStyle name="Normal" xfId="0" builtinId="0"/>
    <cellStyle name="Normal 8" xfId="1" xr:uid="{834D8D08-31EE-4371-9291-04582966545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90CB28-0931-4E8E-9179-F013EEE16B09}">
  <dimension ref="A1:AB118"/>
  <sheetViews>
    <sheetView workbookViewId="0">
      <selection sqref="A1:A2"/>
    </sheetView>
  </sheetViews>
  <sheetFormatPr defaultRowHeight="15" x14ac:dyDescent="0.25"/>
  <cols>
    <col min="2" max="2" width="13.5703125" customWidth="1"/>
    <col min="3" max="3" width="12.85546875" bestFit="1" customWidth="1"/>
    <col min="4" max="6" width="10.7109375" customWidth="1"/>
    <col min="8" max="8" width="5.28515625" customWidth="1"/>
    <col min="9" max="9" width="10.7109375" bestFit="1" customWidth="1"/>
    <col min="13" max="13" width="9.85546875" customWidth="1"/>
    <col min="14" max="14" width="4.28515625" customWidth="1"/>
    <col min="15" max="15" width="10.7109375" bestFit="1" customWidth="1"/>
    <col min="16" max="16" width="13.85546875" bestFit="1" customWidth="1"/>
    <col min="18" max="18" width="9.7109375" bestFit="1" customWidth="1"/>
    <col min="20" max="20" width="10.140625" bestFit="1" customWidth="1"/>
    <col min="22" max="22" width="11.5703125" bestFit="1" customWidth="1"/>
    <col min="24" max="24" width="22.5703125" bestFit="1" customWidth="1"/>
    <col min="25" max="25" width="26.5703125" bestFit="1" customWidth="1"/>
    <col min="27" max="27" width="11.5703125" bestFit="1" customWidth="1"/>
    <col min="28" max="28" width="35.5703125" bestFit="1" customWidth="1"/>
  </cols>
  <sheetData>
    <row r="1" spans="1:28" x14ac:dyDescent="0.25">
      <c r="A1" s="32" t="s">
        <v>175</v>
      </c>
      <c r="Y1" s="18" t="str" cm="1">
        <f t="array" aca="1" ref="Y1" ca="1">"Filename: " &amp; MID(CELL("filename"),SEARCH("[",CELL("filename"))+1, SEARCH("]",CELL("filename"))-SEARCH("[",CELL("filename"))-1)</f>
        <v>Filename: 2024 Goals - DR Results wAdmin wBreakouts - 01 17 2024.xlsx</v>
      </c>
    </row>
    <row r="2" spans="1:28" x14ac:dyDescent="0.25">
      <c r="A2" s="32" t="s">
        <v>174</v>
      </c>
      <c r="Y2" t="s">
        <v>0</v>
      </c>
    </row>
    <row r="5" spans="1:28" ht="18.75" x14ac:dyDescent="0.3">
      <c r="B5" s="16" t="s">
        <v>1</v>
      </c>
    </row>
    <row r="6" spans="1:28" ht="18.75" x14ac:dyDescent="0.3">
      <c r="B6" s="16" t="s">
        <v>2</v>
      </c>
    </row>
    <row r="7" spans="1:28" ht="18.75" x14ac:dyDescent="0.3">
      <c r="B7" s="16" t="s">
        <v>3</v>
      </c>
    </row>
    <row r="8" spans="1:28" ht="18.75" x14ac:dyDescent="0.3">
      <c r="B8" s="16" t="s">
        <v>4</v>
      </c>
    </row>
    <row r="9" spans="1:28" ht="18.75" x14ac:dyDescent="0.3">
      <c r="B9" s="16" t="s">
        <v>5</v>
      </c>
    </row>
    <row r="10" spans="1:28" ht="16.5" thickBot="1" x14ac:dyDescent="0.3">
      <c r="X10" s="23" t="s">
        <v>6</v>
      </c>
    </row>
    <row r="11" spans="1:28" ht="15.75" x14ac:dyDescent="0.25">
      <c r="C11" s="9"/>
      <c r="D11" s="9"/>
      <c r="E11" s="9"/>
      <c r="F11" s="9"/>
      <c r="G11" s="2" t="s">
        <v>7</v>
      </c>
      <c r="H11" s="12"/>
      <c r="I11" s="10" t="s">
        <v>8</v>
      </c>
      <c r="J11" s="9" t="s">
        <v>9</v>
      </c>
      <c r="K11" s="9" t="s">
        <v>10</v>
      </c>
      <c r="L11" s="2"/>
      <c r="M11" s="2"/>
      <c r="N11" s="12"/>
      <c r="O11" s="10" t="s">
        <v>8</v>
      </c>
      <c r="P11" s="10"/>
      <c r="Q11" s="2"/>
      <c r="T11" s="2"/>
      <c r="V11" s="2"/>
      <c r="X11" s="24" t="s">
        <v>11</v>
      </c>
      <c r="Y11" s="20" t="s">
        <v>6</v>
      </c>
    </row>
    <row r="12" spans="1:28" ht="15.75" x14ac:dyDescent="0.25">
      <c r="C12" s="3"/>
      <c r="D12" s="3"/>
      <c r="E12" s="3"/>
      <c r="F12" s="3"/>
      <c r="G12" s="3"/>
      <c r="H12" s="13"/>
      <c r="I12" s="11"/>
      <c r="J12" s="3"/>
      <c r="K12" s="3"/>
      <c r="L12" s="5"/>
      <c r="M12" s="5"/>
      <c r="N12" s="13"/>
      <c r="O12" s="11"/>
      <c r="P12" s="11"/>
      <c r="Q12" s="5"/>
      <c r="T12" s="5"/>
      <c r="V12" s="5"/>
      <c r="X12" s="24"/>
      <c r="Y12" s="21"/>
    </row>
    <row r="13" spans="1:28" ht="15.75" x14ac:dyDescent="0.25">
      <c r="C13" s="5" t="s">
        <v>12</v>
      </c>
      <c r="D13" s="5" t="s">
        <v>13</v>
      </c>
      <c r="E13" s="5"/>
      <c r="F13" s="5" t="s">
        <v>14</v>
      </c>
      <c r="G13" s="3" t="s">
        <v>15</v>
      </c>
      <c r="H13" s="13"/>
      <c r="I13" s="11" t="s">
        <v>16</v>
      </c>
      <c r="J13" s="3" t="s">
        <v>17</v>
      </c>
      <c r="K13" s="3" t="s">
        <v>17</v>
      </c>
      <c r="L13" s="5" t="s">
        <v>7</v>
      </c>
      <c r="M13" s="5"/>
      <c r="N13" s="13"/>
      <c r="O13" s="11" t="s">
        <v>16</v>
      </c>
      <c r="P13" s="3" t="s">
        <v>18</v>
      </c>
      <c r="Q13" s="5" t="s">
        <v>7</v>
      </c>
      <c r="T13" s="5" t="s">
        <v>19</v>
      </c>
      <c r="V13" s="5"/>
      <c r="X13" s="24" t="s">
        <v>20</v>
      </c>
      <c r="Y13" s="21" t="s">
        <v>21</v>
      </c>
    </row>
    <row r="14" spans="1:28" ht="15.75" x14ac:dyDescent="0.25">
      <c r="C14" s="5" t="s">
        <v>22</v>
      </c>
      <c r="D14" s="5" t="s">
        <v>23</v>
      </c>
      <c r="E14" s="5" t="s">
        <v>24</v>
      </c>
      <c r="F14" s="5" t="s">
        <v>25</v>
      </c>
      <c r="G14" s="3" t="s">
        <v>26</v>
      </c>
      <c r="H14" s="13"/>
      <c r="I14" s="11" t="s">
        <v>27</v>
      </c>
      <c r="J14" s="3" t="s">
        <v>24</v>
      </c>
      <c r="K14" s="3" t="s">
        <v>24</v>
      </c>
      <c r="L14" s="5" t="s">
        <v>28</v>
      </c>
      <c r="M14" s="5"/>
      <c r="N14" s="13"/>
      <c r="O14" s="11" t="s">
        <v>27</v>
      </c>
      <c r="P14" s="11" t="s">
        <v>29</v>
      </c>
      <c r="Q14" s="5" t="s">
        <v>26</v>
      </c>
      <c r="T14" s="5" t="s">
        <v>30</v>
      </c>
      <c r="V14" s="5"/>
      <c r="X14" s="24"/>
      <c r="Y14" s="21" t="s">
        <v>31</v>
      </c>
    </row>
    <row r="15" spans="1:28" ht="16.5" thickBot="1" x14ac:dyDescent="0.3">
      <c r="C15" s="3" t="s">
        <v>32</v>
      </c>
      <c r="D15" s="3" t="s">
        <v>32</v>
      </c>
      <c r="E15" s="5" t="s">
        <v>33</v>
      </c>
      <c r="F15" s="3" t="s">
        <v>32</v>
      </c>
      <c r="G15" s="3" t="s">
        <v>32</v>
      </c>
      <c r="H15" s="13"/>
      <c r="I15" s="11" t="s">
        <v>34</v>
      </c>
      <c r="J15" s="3" t="s">
        <v>35</v>
      </c>
      <c r="K15" s="3" t="s">
        <v>35</v>
      </c>
      <c r="L15" s="5" t="s">
        <v>36</v>
      </c>
      <c r="M15" s="5" t="s">
        <v>37</v>
      </c>
      <c r="N15" s="13"/>
      <c r="O15" s="11" t="s">
        <v>34</v>
      </c>
      <c r="P15" s="11" t="s">
        <v>38</v>
      </c>
      <c r="Q15" s="5" t="s">
        <v>36</v>
      </c>
      <c r="R15" s="7" t="s">
        <v>39</v>
      </c>
      <c r="T15" s="5" t="s">
        <v>40</v>
      </c>
      <c r="V15" s="5" t="s">
        <v>41</v>
      </c>
      <c r="X15" s="24"/>
      <c r="Y15" s="21" t="s">
        <v>42</v>
      </c>
    </row>
    <row r="16" spans="1:28" ht="16.5" thickBot="1" x14ac:dyDescent="0.3">
      <c r="C16" s="4" t="s">
        <v>43</v>
      </c>
      <c r="D16" s="4" t="s">
        <v>43</v>
      </c>
      <c r="E16" s="4"/>
      <c r="F16" s="4" t="s">
        <v>43</v>
      </c>
      <c r="G16" s="4" t="s">
        <v>43</v>
      </c>
      <c r="H16" s="14"/>
      <c r="I16" s="4" t="s">
        <v>43</v>
      </c>
      <c r="J16" s="4" t="s">
        <v>43</v>
      </c>
      <c r="K16" s="4" t="s">
        <v>43</v>
      </c>
      <c r="L16" s="4" t="s">
        <v>43</v>
      </c>
      <c r="M16" s="4" t="s">
        <v>44</v>
      </c>
      <c r="N16" s="14"/>
      <c r="O16" s="4" t="s">
        <v>43</v>
      </c>
      <c r="P16" s="4" t="s">
        <v>43</v>
      </c>
      <c r="Q16" s="4" t="s">
        <v>43</v>
      </c>
      <c r="R16" s="8" t="s">
        <v>44</v>
      </c>
      <c r="T16" s="4" t="s">
        <v>43</v>
      </c>
      <c r="V16" s="4" t="s">
        <v>45</v>
      </c>
      <c r="X16" s="25" t="s">
        <v>46</v>
      </c>
      <c r="Y16" s="22" t="s">
        <v>46</v>
      </c>
      <c r="AA16" s="27" t="s">
        <v>47</v>
      </c>
      <c r="AB16" s="27" t="s">
        <v>48</v>
      </c>
    </row>
    <row r="17" spans="1:28" ht="15.75" x14ac:dyDescent="0.25">
      <c r="A17">
        <v>1</v>
      </c>
      <c r="B17" s="1" t="s">
        <v>49</v>
      </c>
      <c r="C17" s="1">
        <v>3739.9667899997539</v>
      </c>
      <c r="D17" s="1">
        <v>5584.3033178713149</v>
      </c>
      <c r="E17" s="1">
        <v>0</v>
      </c>
      <c r="F17" s="1">
        <v>-492.2764486337644</v>
      </c>
      <c r="G17" s="1">
        <f>SUM(C17:F17)</f>
        <v>8831.9936592373051</v>
      </c>
      <c r="H17" s="15"/>
      <c r="I17" s="1">
        <v>4283.0947265625</v>
      </c>
      <c r="J17" s="1">
        <v>12.021225923856555</v>
      </c>
      <c r="K17" s="1">
        <v>0</v>
      </c>
      <c r="L17" s="1">
        <f>J17+K17+I17</f>
        <v>4295.1159524863569</v>
      </c>
      <c r="M17" s="6">
        <f>G17/L17</f>
        <v>2.0562875966420977</v>
      </c>
      <c r="N17" s="15"/>
      <c r="O17" s="1">
        <v>4283.0947265625</v>
      </c>
      <c r="P17" s="1">
        <v>0</v>
      </c>
      <c r="Q17" s="1">
        <f>P17+O17</f>
        <v>4283.0947265625</v>
      </c>
      <c r="R17" s="6">
        <f>IF(Q17=0, 9999,G17/Q17)</f>
        <v>2.0620589137251311</v>
      </c>
      <c r="T17" s="1">
        <v>15.817402531390213</v>
      </c>
      <c r="V17" s="17">
        <v>0</v>
      </c>
      <c r="X17" s="26">
        <v>904.60903117023406</v>
      </c>
      <c r="Y17" s="19">
        <v>-0.25664799999999999</v>
      </c>
      <c r="AA17" s="28" t="s">
        <v>50</v>
      </c>
      <c r="AB17" s="28" t="s">
        <v>51</v>
      </c>
    </row>
    <row r="18" spans="1:28" ht="15.75" x14ac:dyDescent="0.25">
      <c r="A18">
        <f>A17+1</f>
        <v>2</v>
      </c>
      <c r="B18" s="1" t="s">
        <v>52</v>
      </c>
      <c r="C18" s="1">
        <v>3739.9667899997539</v>
      </c>
      <c r="D18" s="1">
        <v>5584.3033178713149</v>
      </c>
      <c r="E18" s="1">
        <v>0</v>
      </c>
      <c r="F18" s="1">
        <v>-492.2764486337644</v>
      </c>
      <c r="G18" s="1">
        <f t="shared" ref="G18:G81" si="0">SUM(C18:F18)</f>
        <v>8831.9936592373051</v>
      </c>
      <c r="H18" s="15"/>
      <c r="I18" s="1">
        <v>4283.0947265625</v>
      </c>
      <c r="J18" s="1">
        <v>12.021225923856555</v>
      </c>
      <c r="K18" s="1">
        <v>0</v>
      </c>
      <c r="L18" s="1">
        <f t="shared" ref="L18:L81" si="1">J18+K18+I18</f>
        <v>4295.1159524863569</v>
      </c>
      <c r="M18" s="6">
        <f t="shared" ref="M18:M40" si="2">G18/L18</f>
        <v>2.0562875966420977</v>
      </c>
      <c r="N18" s="15"/>
      <c r="O18" s="1">
        <v>4283.0947265625</v>
      </c>
      <c r="P18" s="1">
        <v>0</v>
      </c>
      <c r="Q18" s="1">
        <f t="shared" ref="Q18:Q81" si="3">P18+O18</f>
        <v>4283.0947265625</v>
      </c>
      <c r="R18" s="6">
        <f t="shared" ref="R18:R81" si="4">IF(Q18=0, 9999,G18/Q18)</f>
        <v>2.0620589137251311</v>
      </c>
      <c r="T18" s="1">
        <v>15.817402531390213</v>
      </c>
      <c r="V18" s="17">
        <v>0</v>
      </c>
      <c r="X18" s="26">
        <v>904.60903117023406</v>
      </c>
      <c r="Y18" s="19">
        <v>-0.25664799999999999</v>
      </c>
      <c r="AA18" s="28" t="s">
        <v>50</v>
      </c>
      <c r="AB18" s="28" t="s">
        <v>51</v>
      </c>
    </row>
    <row r="19" spans="1:28" ht="15.75" x14ac:dyDescent="0.25">
      <c r="A19">
        <f t="shared" ref="A19:A40" si="5">A18+1</f>
        <v>3</v>
      </c>
      <c r="B19" s="1" t="s">
        <v>53</v>
      </c>
      <c r="C19" s="1">
        <v>3739.9667899997539</v>
      </c>
      <c r="D19" s="1">
        <v>5584.3033178713149</v>
      </c>
      <c r="E19" s="1">
        <v>0</v>
      </c>
      <c r="F19" s="1">
        <v>-492.2764486337644</v>
      </c>
      <c r="G19" s="1">
        <f t="shared" si="0"/>
        <v>8831.9936592373051</v>
      </c>
      <c r="H19" s="15"/>
      <c r="I19" s="1">
        <v>4283.0947265625</v>
      </c>
      <c r="J19" s="1">
        <v>12.021225923856555</v>
      </c>
      <c r="K19" s="1">
        <v>0</v>
      </c>
      <c r="L19" s="1">
        <f t="shared" si="1"/>
        <v>4295.1159524863569</v>
      </c>
      <c r="M19" s="6">
        <f t="shared" si="2"/>
        <v>2.0562875966420977</v>
      </c>
      <c r="N19" s="15"/>
      <c r="O19" s="1">
        <v>4283.0947265625</v>
      </c>
      <c r="P19" s="1">
        <v>0</v>
      </c>
      <c r="Q19" s="1">
        <f t="shared" si="3"/>
        <v>4283.0947265625</v>
      </c>
      <c r="R19" s="6">
        <f t="shared" si="4"/>
        <v>2.0620589137251311</v>
      </c>
      <c r="T19" s="1">
        <v>15.817402531390213</v>
      </c>
      <c r="V19" s="17">
        <v>0</v>
      </c>
      <c r="X19" s="26">
        <v>904.60903117023406</v>
      </c>
      <c r="Y19" s="19">
        <v>-0.25664799999999999</v>
      </c>
      <c r="AA19" s="28" t="s">
        <v>50</v>
      </c>
      <c r="AB19" s="28" t="s">
        <v>51</v>
      </c>
    </row>
    <row r="20" spans="1:28" ht="15.75" x14ac:dyDescent="0.25">
      <c r="A20">
        <f t="shared" si="5"/>
        <v>4</v>
      </c>
      <c r="B20" s="1" t="s">
        <v>54</v>
      </c>
      <c r="C20" s="1">
        <v>3739.9667899997539</v>
      </c>
      <c r="D20" s="1">
        <v>5584.3033178713149</v>
      </c>
      <c r="E20" s="1">
        <v>0</v>
      </c>
      <c r="F20" s="1">
        <v>-492.2764486337644</v>
      </c>
      <c r="G20" s="1">
        <f t="shared" si="0"/>
        <v>8831.9936592373051</v>
      </c>
      <c r="H20" s="15"/>
      <c r="I20" s="1">
        <v>3297.671875</v>
      </c>
      <c r="J20" s="1">
        <v>12.021225923856555</v>
      </c>
      <c r="K20" s="1">
        <v>0</v>
      </c>
      <c r="L20" s="1">
        <f t="shared" si="1"/>
        <v>3309.6931009238565</v>
      </c>
      <c r="M20" s="6">
        <f t="shared" si="2"/>
        <v>2.6685234521508874</v>
      </c>
      <c r="N20" s="15"/>
      <c r="O20" s="1">
        <v>3297.671875</v>
      </c>
      <c r="P20" s="1">
        <v>3603.1719666060339</v>
      </c>
      <c r="Q20" s="1">
        <f t="shared" si="3"/>
        <v>6900.8438416060344</v>
      </c>
      <c r="R20" s="6">
        <f t="shared" si="4"/>
        <v>1.2798425615702433</v>
      </c>
      <c r="T20" s="1">
        <v>15.817402531390213</v>
      </c>
      <c r="V20" s="17">
        <v>2196.811369200454</v>
      </c>
      <c r="X20" s="26">
        <v>904.60903117023406</v>
      </c>
      <c r="Y20" s="19">
        <v>257.27335199999999</v>
      </c>
      <c r="AA20" s="28" t="s">
        <v>50</v>
      </c>
      <c r="AB20" s="28" t="s">
        <v>55</v>
      </c>
    </row>
    <row r="21" spans="1:28" ht="15.75" x14ac:dyDescent="0.25">
      <c r="A21">
        <f t="shared" si="5"/>
        <v>5</v>
      </c>
      <c r="B21" s="1" t="s">
        <v>56</v>
      </c>
      <c r="C21" s="1">
        <v>3739.9667899997539</v>
      </c>
      <c r="D21" s="1">
        <v>5584.3033178713149</v>
      </c>
      <c r="E21" s="1">
        <v>0</v>
      </c>
      <c r="F21" s="1">
        <v>-492.2764486337644</v>
      </c>
      <c r="G21" s="1">
        <f t="shared" si="0"/>
        <v>8831.9936592373051</v>
      </c>
      <c r="H21" s="15"/>
      <c r="I21" s="1">
        <v>3297.671875</v>
      </c>
      <c r="J21" s="1">
        <v>12.021225923856555</v>
      </c>
      <c r="K21" s="1">
        <v>0</v>
      </c>
      <c r="L21" s="1">
        <f t="shared" si="1"/>
        <v>3309.6931009238565</v>
      </c>
      <c r="M21" s="6">
        <f t="shared" si="2"/>
        <v>2.6685234521508874</v>
      </c>
      <c r="N21" s="15"/>
      <c r="O21" s="1">
        <v>3297.671875</v>
      </c>
      <c r="P21" s="1">
        <v>3603.1719666060339</v>
      </c>
      <c r="Q21" s="1">
        <f t="shared" si="3"/>
        <v>6900.8438416060344</v>
      </c>
      <c r="R21" s="6">
        <f t="shared" si="4"/>
        <v>1.2798425615702433</v>
      </c>
      <c r="T21" s="1">
        <v>15.817402531390213</v>
      </c>
      <c r="V21" s="17">
        <v>2196.811369200454</v>
      </c>
      <c r="X21" s="26">
        <v>904.60903117023406</v>
      </c>
      <c r="Y21" s="19">
        <v>257.27335199999999</v>
      </c>
      <c r="AA21" s="28" t="s">
        <v>50</v>
      </c>
      <c r="AB21" s="28" t="s">
        <v>55</v>
      </c>
    </row>
    <row r="22" spans="1:28" ht="15.75" x14ac:dyDescent="0.25">
      <c r="A22">
        <f t="shared" si="5"/>
        <v>6</v>
      </c>
      <c r="B22" s="1" t="s">
        <v>57</v>
      </c>
      <c r="C22" s="1">
        <v>3739.9667899997539</v>
      </c>
      <c r="D22" s="1">
        <v>5584.3033178713149</v>
      </c>
      <c r="E22" s="1">
        <v>0</v>
      </c>
      <c r="F22" s="1">
        <v>-492.2764486337644</v>
      </c>
      <c r="G22" s="1">
        <f t="shared" si="0"/>
        <v>8831.9936592373051</v>
      </c>
      <c r="H22" s="15"/>
      <c r="I22" s="1">
        <v>3297.671875</v>
      </c>
      <c r="J22" s="1">
        <v>12.021225923856555</v>
      </c>
      <c r="K22" s="1">
        <v>0</v>
      </c>
      <c r="L22" s="1">
        <f t="shared" si="1"/>
        <v>3309.6931009238565</v>
      </c>
      <c r="M22" s="6">
        <f t="shared" si="2"/>
        <v>2.6685234521508874</v>
      </c>
      <c r="N22" s="15"/>
      <c r="O22" s="1">
        <v>3297.671875</v>
      </c>
      <c r="P22" s="1">
        <v>3603.1719666060339</v>
      </c>
      <c r="Q22" s="1">
        <f t="shared" si="3"/>
        <v>6900.8438416060344</v>
      </c>
      <c r="R22" s="6">
        <f t="shared" si="4"/>
        <v>1.2798425615702433</v>
      </c>
      <c r="T22" s="1">
        <v>15.817402531390213</v>
      </c>
      <c r="V22" s="17">
        <v>2196.811369200454</v>
      </c>
      <c r="X22" s="26">
        <v>904.60903117023406</v>
      </c>
      <c r="Y22" s="19">
        <v>257.27335199999999</v>
      </c>
      <c r="AA22" s="28" t="s">
        <v>50</v>
      </c>
      <c r="AB22" s="28" t="s">
        <v>55</v>
      </c>
    </row>
    <row r="23" spans="1:28" ht="15.75" x14ac:dyDescent="0.25">
      <c r="A23">
        <f t="shared" si="5"/>
        <v>7</v>
      </c>
      <c r="B23" s="1" t="s">
        <v>58</v>
      </c>
      <c r="C23" s="1">
        <v>10522.760920975905</v>
      </c>
      <c r="D23" s="1">
        <v>15722.915594820684</v>
      </c>
      <c r="E23" s="1">
        <v>0</v>
      </c>
      <c r="F23" s="1">
        <v>-1387.178482902764</v>
      </c>
      <c r="G23" s="1">
        <f t="shared" si="0"/>
        <v>24858.498032893825</v>
      </c>
      <c r="H23" s="15"/>
      <c r="I23" s="1">
        <v>2326.15234375</v>
      </c>
      <c r="J23" s="1">
        <v>12.021225923856555</v>
      </c>
      <c r="K23" s="1">
        <v>0</v>
      </c>
      <c r="L23" s="1">
        <f t="shared" si="1"/>
        <v>2338.1735696738565</v>
      </c>
      <c r="M23" s="6">
        <f t="shared" si="2"/>
        <v>10.631587986156754</v>
      </c>
      <c r="N23" s="15"/>
      <c r="O23" s="1">
        <v>2326.15234375</v>
      </c>
      <c r="P23" s="1">
        <v>2703.7224829715537</v>
      </c>
      <c r="Q23" s="1">
        <f t="shared" si="3"/>
        <v>5029.8748267215542</v>
      </c>
      <c r="R23" s="6">
        <f t="shared" si="4"/>
        <v>4.9421703102493435</v>
      </c>
      <c r="T23" s="1">
        <v>15.817402531390213</v>
      </c>
      <c r="V23" s="17">
        <v>2196.811369200454</v>
      </c>
      <c r="X23" s="26">
        <v>3245.7805584877078</v>
      </c>
      <c r="Y23" s="19">
        <v>257.27335199999999</v>
      </c>
      <c r="AA23" s="28" t="s">
        <v>50</v>
      </c>
      <c r="AB23" s="28" t="s">
        <v>59</v>
      </c>
    </row>
    <row r="24" spans="1:28" ht="15.75" x14ac:dyDescent="0.25">
      <c r="A24">
        <f t="shared" si="5"/>
        <v>8</v>
      </c>
      <c r="B24" s="1" t="s">
        <v>60</v>
      </c>
      <c r="C24" s="1">
        <v>6847.5428779437643</v>
      </c>
      <c r="D24" s="1">
        <v>10229.366763464808</v>
      </c>
      <c r="E24" s="1">
        <v>0</v>
      </c>
      <c r="F24" s="1">
        <v>-902.28095548536203</v>
      </c>
      <c r="G24" s="1">
        <f t="shared" si="0"/>
        <v>16174.62868592321</v>
      </c>
      <c r="H24" s="15"/>
      <c r="I24" s="1">
        <v>2326.15234375</v>
      </c>
      <c r="J24" s="1">
        <v>12.021225923856555</v>
      </c>
      <c r="K24" s="1">
        <v>0</v>
      </c>
      <c r="L24" s="1">
        <f t="shared" si="1"/>
        <v>2338.1735696738565</v>
      </c>
      <c r="M24" s="6">
        <f t="shared" si="2"/>
        <v>6.9176338727408293</v>
      </c>
      <c r="N24" s="15"/>
      <c r="O24" s="1">
        <v>2326.15234375</v>
      </c>
      <c r="P24" s="1">
        <v>2703.7224829715537</v>
      </c>
      <c r="Q24" s="1">
        <f t="shared" si="3"/>
        <v>5029.8748267215542</v>
      </c>
      <c r="R24" s="6">
        <f t="shared" si="4"/>
        <v>3.2157119696089431</v>
      </c>
      <c r="T24" s="1">
        <v>15.817402531390213</v>
      </c>
      <c r="V24" s="17">
        <v>2196.811369200454</v>
      </c>
      <c r="X24" s="26">
        <v>2111.3741789843666</v>
      </c>
      <c r="Y24" s="19">
        <v>257.27335199999999</v>
      </c>
      <c r="AA24" s="28" t="s">
        <v>50</v>
      </c>
      <c r="AB24" s="28" t="s">
        <v>59</v>
      </c>
    </row>
    <row r="25" spans="1:28" ht="15.75" x14ac:dyDescent="0.25">
      <c r="A25">
        <f t="shared" si="5"/>
        <v>9</v>
      </c>
      <c r="B25" s="1" t="s">
        <v>61</v>
      </c>
      <c r="C25" s="1">
        <v>8283.8351198469718</v>
      </c>
      <c r="D25" s="1">
        <v>12376.271103454161</v>
      </c>
      <c r="E25" s="1">
        <v>0</v>
      </c>
      <c r="F25" s="1">
        <v>-1091.781156179052</v>
      </c>
      <c r="G25" s="1">
        <f t="shared" si="0"/>
        <v>19568.325067122081</v>
      </c>
      <c r="H25" s="15"/>
      <c r="I25" s="1">
        <v>2326.15234375</v>
      </c>
      <c r="J25" s="1">
        <v>12.021225923856555</v>
      </c>
      <c r="K25" s="1">
        <v>0</v>
      </c>
      <c r="L25" s="1">
        <f t="shared" si="1"/>
        <v>2338.1735696738565</v>
      </c>
      <c r="M25" s="6">
        <f t="shared" si="2"/>
        <v>8.3690643504500812</v>
      </c>
      <c r="N25" s="15"/>
      <c r="O25" s="1">
        <v>2326.15234375</v>
      </c>
      <c r="P25" s="1">
        <v>2703.7224829715537</v>
      </c>
      <c r="Q25" s="1">
        <f t="shared" si="3"/>
        <v>5029.8748267215542</v>
      </c>
      <c r="R25" s="6">
        <f t="shared" si="4"/>
        <v>3.8904198894103716</v>
      </c>
      <c r="T25" s="1">
        <v>15.817402531390213</v>
      </c>
      <c r="V25" s="17">
        <v>2196.811369200454</v>
      </c>
      <c r="X25" s="26">
        <v>2554.7053197750838</v>
      </c>
      <c r="Y25" s="19">
        <v>257.27335199999999</v>
      </c>
      <c r="AA25" s="28" t="s">
        <v>50</v>
      </c>
      <c r="AB25" s="28" t="s">
        <v>59</v>
      </c>
    </row>
    <row r="26" spans="1:28" ht="15.75" x14ac:dyDescent="0.25">
      <c r="A26">
        <f t="shared" si="5"/>
        <v>10</v>
      </c>
      <c r="B26" s="1" t="s">
        <v>62</v>
      </c>
      <c r="C26" s="1">
        <v>3214.5686799452697</v>
      </c>
      <c r="D26" s="1">
        <v>4798.9621109846757</v>
      </c>
      <c r="E26" s="1">
        <v>0</v>
      </c>
      <c r="F26" s="1">
        <v>-422.95695751997727</v>
      </c>
      <c r="G26" s="1">
        <f t="shared" si="0"/>
        <v>7590.5738334099678</v>
      </c>
      <c r="H26" s="15"/>
      <c r="I26" s="1">
        <v>2326.15234375</v>
      </c>
      <c r="J26" s="1">
        <v>12.021225923856555</v>
      </c>
      <c r="K26" s="1">
        <v>0</v>
      </c>
      <c r="L26" s="1">
        <f t="shared" si="1"/>
        <v>2338.1735696738565</v>
      </c>
      <c r="M26" s="6">
        <f t="shared" si="2"/>
        <v>3.2463688461198155</v>
      </c>
      <c r="N26" s="15"/>
      <c r="O26" s="1">
        <v>2326.15234375</v>
      </c>
      <c r="P26" s="1">
        <v>2703.7224829715537</v>
      </c>
      <c r="Q26" s="1">
        <f t="shared" si="3"/>
        <v>5029.8748267215542</v>
      </c>
      <c r="R26" s="6">
        <f t="shared" si="4"/>
        <v>1.509097958677724</v>
      </c>
      <c r="T26" s="1">
        <v>15.817402531390213</v>
      </c>
      <c r="V26" s="17">
        <v>2196.811369200454</v>
      </c>
      <c r="X26" s="26">
        <v>990.00687188626944</v>
      </c>
      <c r="Y26" s="19">
        <v>257.27335199999999</v>
      </c>
      <c r="AA26" s="28" t="s">
        <v>50</v>
      </c>
      <c r="AB26" s="28" t="s">
        <v>63</v>
      </c>
    </row>
    <row r="27" spans="1:28" ht="15.75" x14ac:dyDescent="0.25">
      <c r="A27">
        <f t="shared" si="5"/>
        <v>11</v>
      </c>
      <c r="B27" s="1" t="s">
        <v>64</v>
      </c>
      <c r="C27" s="1">
        <v>1862.7643799025409</v>
      </c>
      <c r="D27" s="1">
        <v>2778.3465051158109</v>
      </c>
      <c r="E27" s="1">
        <v>0</v>
      </c>
      <c r="F27" s="1">
        <v>-244.60384895117545</v>
      </c>
      <c r="G27" s="1">
        <f t="shared" si="0"/>
        <v>4396.5070360671762</v>
      </c>
      <c r="H27" s="15"/>
      <c r="I27" s="1">
        <v>2326.15234375</v>
      </c>
      <c r="J27" s="1">
        <v>12.021225923856555</v>
      </c>
      <c r="K27" s="1">
        <v>0</v>
      </c>
      <c r="L27" s="1">
        <f t="shared" si="1"/>
        <v>2338.1735696738565</v>
      </c>
      <c r="M27" s="6">
        <f t="shared" si="2"/>
        <v>1.8803167964474208</v>
      </c>
      <c r="N27" s="15"/>
      <c r="O27" s="1">
        <v>2326.15234375</v>
      </c>
      <c r="P27" s="1">
        <v>2703.7224829715537</v>
      </c>
      <c r="Q27" s="1">
        <f t="shared" si="3"/>
        <v>5029.8748267215542</v>
      </c>
      <c r="R27" s="6">
        <f t="shared" si="4"/>
        <v>0.87407881657619624</v>
      </c>
      <c r="T27" s="1">
        <v>15.817402531390213</v>
      </c>
      <c r="V27" s="17">
        <v>2196.811369200454</v>
      </c>
      <c r="X27" s="26">
        <v>572.75393969205015</v>
      </c>
      <c r="Y27" s="19">
        <v>257.27335199999999</v>
      </c>
      <c r="AA27" s="28" t="s">
        <v>50</v>
      </c>
      <c r="AB27" s="28" t="s">
        <v>63</v>
      </c>
    </row>
    <row r="28" spans="1:28" ht="15.75" x14ac:dyDescent="0.25">
      <c r="A28">
        <f t="shared" si="5"/>
        <v>12</v>
      </c>
      <c r="B28" s="1" t="s">
        <v>65</v>
      </c>
      <c r="C28" s="1">
        <v>2158.4715469312782</v>
      </c>
      <c r="D28" s="1">
        <v>3220.3561336150324</v>
      </c>
      <c r="E28" s="1">
        <v>0</v>
      </c>
      <c r="F28" s="1">
        <v>-283.61858833614565</v>
      </c>
      <c r="G28" s="1">
        <f t="shared" si="0"/>
        <v>5095.2090922101643</v>
      </c>
      <c r="H28" s="15"/>
      <c r="I28" s="1">
        <v>2326.15234375</v>
      </c>
      <c r="J28" s="1">
        <v>12.021225923856555</v>
      </c>
      <c r="K28" s="1">
        <v>0</v>
      </c>
      <c r="L28" s="1">
        <f t="shared" si="1"/>
        <v>2338.1735696738565</v>
      </c>
      <c r="M28" s="6">
        <f t="shared" si="2"/>
        <v>2.1791406584588486</v>
      </c>
      <c r="N28" s="15"/>
      <c r="O28" s="1">
        <v>2326.15234375</v>
      </c>
      <c r="P28" s="1">
        <v>2703.7224829715537</v>
      </c>
      <c r="Q28" s="1">
        <f t="shared" si="3"/>
        <v>5029.8748267215542</v>
      </c>
      <c r="R28" s="6">
        <f t="shared" si="4"/>
        <v>1.0129892428220117</v>
      </c>
      <c r="T28" s="1">
        <v>15.817402531390213</v>
      </c>
      <c r="V28" s="17">
        <v>2196.811369200454</v>
      </c>
      <c r="X28" s="26">
        <v>664.02802060284853</v>
      </c>
      <c r="Y28" s="19">
        <v>257.27335199999999</v>
      </c>
      <c r="AA28" s="28" t="s">
        <v>50</v>
      </c>
      <c r="AB28" s="28" t="s">
        <v>63</v>
      </c>
    </row>
    <row r="29" spans="1:28" ht="15.75" x14ac:dyDescent="0.25">
      <c r="A29">
        <f t="shared" si="5"/>
        <v>13</v>
      </c>
      <c r="B29" s="1" t="s">
        <v>66</v>
      </c>
      <c r="C29" s="1">
        <v>1373.2323121777636</v>
      </c>
      <c r="D29" s="1">
        <v>2046.6162275995532</v>
      </c>
      <c r="E29" s="1">
        <v>0</v>
      </c>
      <c r="F29" s="1">
        <v>-180.0164186403922</v>
      </c>
      <c r="G29" s="1">
        <f t="shared" si="0"/>
        <v>3239.8321211369243</v>
      </c>
      <c r="H29" s="15"/>
      <c r="I29" s="1">
        <v>9386.73046875</v>
      </c>
      <c r="J29" s="1">
        <v>12.021225923856555</v>
      </c>
      <c r="K29" s="1">
        <v>0</v>
      </c>
      <c r="L29" s="1">
        <f t="shared" si="1"/>
        <v>9398.751694673856</v>
      </c>
      <c r="M29" s="6">
        <f t="shared" si="2"/>
        <v>0.34470876839664705</v>
      </c>
      <c r="N29" s="15"/>
      <c r="O29" s="1">
        <v>9386.73046875</v>
      </c>
      <c r="P29" s="1">
        <v>2336.479049775066</v>
      </c>
      <c r="Q29" s="1">
        <f t="shared" si="3"/>
        <v>11723.209518525066</v>
      </c>
      <c r="R29" s="6">
        <f t="shared" si="4"/>
        <v>0.27636050656753408</v>
      </c>
      <c r="T29" s="1">
        <v>15.817402531390213</v>
      </c>
      <c r="V29" s="17">
        <v>1898.4210391626648</v>
      </c>
      <c r="X29" s="26">
        <v>421.65317386984179</v>
      </c>
      <c r="Y29" s="19">
        <v>222.293352</v>
      </c>
      <c r="AA29" s="28" t="s">
        <v>50</v>
      </c>
      <c r="AB29" s="28" t="s">
        <v>67</v>
      </c>
    </row>
    <row r="30" spans="1:28" ht="15.75" x14ac:dyDescent="0.25">
      <c r="A30">
        <f t="shared" si="5"/>
        <v>14</v>
      </c>
      <c r="B30" s="1" t="s">
        <v>68</v>
      </c>
      <c r="C30" s="1">
        <v>565.62861111736538</v>
      </c>
      <c r="D30" s="1">
        <v>839.44693418295799</v>
      </c>
      <c r="E30" s="1">
        <v>0</v>
      </c>
      <c r="F30" s="1">
        <v>-73.463546622424431</v>
      </c>
      <c r="G30" s="1">
        <f t="shared" si="0"/>
        <v>1331.611998677899</v>
      </c>
      <c r="H30" s="15"/>
      <c r="I30" s="1">
        <v>9386.73046875</v>
      </c>
      <c r="J30" s="1">
        <v>12.021225923856555</v>
      </c>
      <c r="K30" s="1">
        <v>0</v>
      </c>
      <c r="L30" s="1">
        <f t="shared" si="1"/>
        <v>9398.751694673856</v>
      </c>
      <c r="M30" s="6">
        <f t="shared" si="2"/>
        <v>0.14167966576162505</v>
      </c>
      <c r="N30" s="15"/>
      <c r="O30" s="1">
        <v>9386.73046875</v>
      </c>
      <c r="P30" s="1">
        <v>2336.479049775066</v>
      </c>
      <c r="Q30" s="1">
        <f t="shared" si="3"/>
        <v>11723.209518525066</v>
      </c>
      <c r="R30" s="6">
        <f t="shared" si="4"/>
        <v>0.11358766526979494</v>
      </c>
      <c r="T30" s="1">
        <v>15.817402531390213</v>
      </c>
      <c r="V30" s="17">
        <v>1898.4210391626648</v>
      </c>
      <c r="X30" s="26">
        <v>304.67251417455083</v>
      </c>
      <c r="Y30" s="19">
        <v>222.293352</v>
      </c>
      <c r="AA30" s="28" t="s">
        <v>50</v>
      </c>
      <c r="AB30" s="28" t="s">
        <v>67</v>
      </c>
    </row>
    <row r="31" spans="1:28" ht="15.75" x14ac:dyDescent="0.25">
      <c r="A31">
        <f t="shared" si="5"/>
        <v>15</v>
      </c>
      <c r="B31" s="1" t="s">
        <v>69</v>
      </c>
      <c r="C31" s="1">
        <v>1020.3716336937416</v>
      </c>
      <c r="D31" s="1">
        <v>1519.1761287481468</v>
      </c>
      <c r="E31" s="1">
        <v>0</v>
      </c>
      <c r="F31" s="1">
        <v>-133.46101199067752</v>
      </c>
      <c r="G31" s="1">
        <f t="shared" si="0"/>
        <v>2406.0867504512107</v>
      </c>
      <c r="H31" s="15"/>
      <c r="I31" s="1">
        <v>9386.73046875</v>
      </c>
      <c r="J31" s="1">
        <v>12.021225923856555</v>
      </c>
      <c r="K31" s="1">
        <v>0</v>
      </c>
      <c r="L31" s="1">
        <f t="shared" si="1"/>
        <v>9398.751694673856</v>
      </c>
      <c r="M31" s="6">
        <f t="shared" si="2"/>
        <v>0.25600067206953742</v>
      </c>
      <c r="N31" s="15"/>
      <c r="O31" s="1">
        <v>9386.73046875</v>
      </c>
      <c r="P31" s="1">
        <v>2336.479049775066</v>
      </c>
      <c r="Q31" s="1">
        <f t="shared" si="3"/>
        <v>11723.209518525066</v>
      </c>
      <c r="R31" s="6">
        <f t="shared" si="4"/>
        <v>0.20524129903582311</v>
      </c>
      <c r="T31" s="1">
        <v>15.817402531390213</v>
      </c>
      <c r="V31" s="17">
        <v>1898.4210391626648</v>
      </c>
      <c r="X31" s="26">
        <v>312.73789181575603</v>
      </c>
      <c r="Y31" s="19">
        <v>222.293352</v>
      </c>
      <c r="AA31" s="28" t="s">
        <v>50</v>
      </c>
      <c r="AB31" s="28" t="s">
        <v>67</v>
      </c>
    </row>
    <row r="32" spans="1:28" ht="15.75" x14ac:dyDescent="0.25">
      <c r="A32">
        <f t="shared" si="5"/>
        <v>16</v>
      </c>
      <c r="B32" s="1" t="s">
        <v>70</v>
      </c>
      <c r="C32" s="1">
        <v>6579.1699487724964</v>
      </c>
      <c r="D32" s="1">
        <v>9828.2151109223068</v>
      </c>
      <c r="E32" s="1">
        <v>0</v>
      </c>
      <c r="F32" s="1">
        <v>-866.87261555635337</v>
      </c>
      <c r="G32" s="1">
        <f t="shared" si="0"/>
        <v>15540.512444138451</v>
      </c>
      <c r="H32" s="15"/>
      <c r="I32" s="1">
        <v>2100.9736328125</v>
      </c>
      <c r="J32" s="1">
        <v>12.021225923856555</v>
      </c>
      <c r="K32" s="1">
        <v>0</v>
      </c>
      <c r="L32" s="1">
        <f t="shared" si="1"/>
        <v>2112.9948587363565</v>
      </c>
      <c r="M32" s="6">
        <f t="shared" si="2"/>
        <v>7.3547327291805198</v>
      </c>
      <c r="N32" s="15"/>
      <c r="O32" s="1">
        <v>2100.9736328125</v>
      </c>
      <c r="P32" s="1">
        <v>3510.7551977985668</v>
      </c>
      <c r="Q32" s="1">
        <f t="shared" si="3"/>
        <v>5611.7288306110668</v>
      </c>
      <c r="R32" s="6">
        <f t="shared" si="4"/>
        <v>2.7692914096931212</v>
      </c>
      <c r="T32" s="1">
        <v>15.817402531390213</v>
      </c>
      <c r="V32" s="17">
        <v>2852.5364884115706</v>
      </c>
      <c r="X32" s="26">
        <v>2028.537201205794</v>
      </c>
      <c r="Y32" s="19">
        <v>334.14335199999999</v>
      </c>
      <c r="AA32" s="28" t="s">
        <v>50</v>
      </c>
      <c r="AB32" s="28" t="s">
        <v>71</v>
      </c>
    </row>
    <row r="33" spans="1:28" ht="15.75" x14ac:dyDescent="0.25">
      <c r="A33">
        <f t="shared" si="5"/>
        <v>17</v>
      </c>
      <c r="B33" s="1" t="s">
        <v>72</v>
      </c>
      <c r="C33" s="1">
        <v>4171.2684860930513</v>
      </c>
      <c r="D33" s="1">
        <v>6228.9934834050928</v>
      </c>
      <c r="E33" s="1">
        <v>0</v>
      </c>
      <c r="F33" s="1">
        <v>-549.18113389538416</v>
      </c>
      <c r="G33" s="1">
        <f t="shared" si="0"/>
        <v>9851.0808356027592</v>
      </c>
      <c r="H33" s="15"/>
      <c r="I33" s="1">
        <v>2100.9736328125</v>
      </c>
      <c r="J33" s="1">
        <v>12.021225923856555</v>
      </c>
      <c r="K33" s="1">
        <v>0</v>
      </c>
      <c r="L33" s="1">
        <f t="shared" si="1"/>
        <v>2112.9948587363565</v>
      </c>
      <c r="M33" s="6">
        <f t="shared" si="2"/>
        <v>4.6621414126364904</v>
      </c>
      <c r="N33" s="15"/>
      <c r="O33" s="1">
        <v>2100.9736328125</v>
      </c>
      <c r="P33" s="1">
        <v>3510.7551977985668</v>
      </c>
      <c r="Q33" s="1">
        <f t="shared" si="3"/>
        <v>5611.7288306110668</v>
      </c>
      <c r="R33" s="6">
        <f t="shared" si="4"/>
        <v>1.755444914206602</v>
      </c>
      <c r="T33" s="1">
        <v>15.817402531390213</v>
      </c>
      <c r="V33" s="17">
        <v>2852.5364884115706</v>
      </c>
      <c r="X33" s="26">
        <v>1285.3054177281538</v>
      </c>
      <c r="Y33" s="19">
        <v>334.14335199999999</v>
      </c>
      <c r="AA33" s="28" t="s">
        <v>50</v>
      </c>
      <c r="AB33" s="28" t="s">
        <v>71</v>
      </c>
    </row>
    <row r="34" spans="1:28" ht="15.75" x14ac:dyDescent="0.25">
      <c r="A34">
        <f t="shared" si="5"/>
        <v>18</v>
      </c>
      <c r="B34" s="1" t="s">
        <v>73</v>
      </c>
      <c r="C34" s="1">
        <v>5381.4315994245526</v>
      </c>
      <c r="D34" s="1">
        <v>8037.8902833096308</v>
      </c>
      <c r="E34" s="1">
        <v>0</v>
      </c>
      <c r="F34" s="1">
        <v>-708.84651824957632</v>
      </c>
      <c r="G34" s="1">
        <f t="shared" si="0"/>
        <v>12710.475364484608</v>
      </c>
      <c r="H34" s="15"/>
      <c r="I34" s="1">
        <v>2100.9736328125</v>
      </c>
      <c r="J34" s="1">
        <v>12.021225923856555</v>
      </c>
      <c r="K34" s="1">
        <v>0</v>
      </c>
      <c r="L34" s="1">
        <f t="shared" si="1"/>
        <v>2112.9948587363565</v>
      </c>
      <c r="M34" s="6">
        <f t="shared" si="2"/>
        <v>6.0153839522761112</v>
      </c>
      <c r="N34" s="15"/>
      <c r="O34" s="1">
        <v>2100.9736328125</v>
      </c>
      <c r="P34" s="1">
        <v>3510.7551977985668</v>
      </c>
      <c r="Q34" s="1">
        <f t="shared" si="3"/>
        <v>5611.7288306110668</v>
      </c>
      <c r="R34" s="6">
        <f t="shared" si="4"/>
        <v>2.2649838843158343</v>
      </c>
      <c r="T34" s="1">
        <v>15.817402531390213</v>
      </c>
      <c r="V34" s="17">
        <v>2852.5364884115706</v>
      </c>
      <c r="X34" s="26">
        <v>1658.8388445035723</v>
      </c>
      <c r="Y34" s="19">
        <v>334.14335199999999</v>
      </c>
      <c r="AA34" s="28" t="s">
        <v>50</v>
      </c>
      <c r="AB34" s="28" t="s">
        <v>71</v>
      </c>
    </row>
    <row r="35" spans="1:28" ht="15.75" x14ac:dyDescent="0.25">
      <c r="A35">
        <f t="shared" si="5"/>
        <v>19</v>
      </c>
      <c r="B35" s="1" t="s">
        <v>74</v>
      </c>
      <c r="C35" s="1">
        <v>6579.1699487724964</v>
      </c>
      <c r="D35" s="1">
        <v>9828.2151109223068</v>
      </c>
      <c r="E35" s="1">
        <v>0</v>
      </c>
      <c r="F35" s="1">
        <v>-866.87261555635337</v>
      </c>
      <c r="G35" s="1">
        <f t="shared" si="0"/>
        <v>15540.512444138451</v>
      </c>
      <c r="H35" s="15"/>
      <c r="I35" s="1">
        <v>2100.9736328125</v>
      </c>
      <c r="J35" s="1">
        <v>12.021225923856555</v>
      </c>
      <c r="K35" s="1">
        <v>0</v>
      </c>
      <c r="L35" s="1">
        <f t="shared" si="1"/>
        <v>2112.9948587363565</v>
      </c>
      <c r="M35" s="6">
        <f t="shared" si="2"/>
        <v>7.3547327291805198</v>
      </c>
      <c r="N35" s="15"/>
      <c r="O35" s="1">
        <v>2100.9736328125</v>
      </c>
      <c r="P35" s="1">
        <v>0</v>
      </c>
      <c r="Q35" s="1">
        <f t="shared" si="3"/>
        <v>2100.9736328125</v>
      </c>
      <c r="R35" s="6">
        <f t="shared" si="4"/>
        <v>7.3968146013022116</v>
      </c>
      <c r="T35" s="1">
        <v>15.817402531390213</v>
      </c>
      <c r="V35" s="17">
        <v>0</v>
      </c>
      <c r="X35" s="26">
        <v>2028.537201205794</v>
      </c>
      <c r="Y35" s="19">
        <v>-0.25664799999999999</v>
      </c>
      <c r="AA35" s="28" t="s">
        <v>50</v>
      </c>
      <c r="AB35" s="28" t="s">
        <v>75</v>
      </c>
    </row>
    <row r="36" spans="1:28" ht="15.75" x14ac:dyDescent="0.25">
      <c r="A36">
        <f t="shared" si="5"/>
        <v>20</v>
      </c>
      <c r="B36" s="1" t="s">
        <v>76</v>
      </c>
      <c r="C36" s="1">
        <v>4171.2684860930513</v>
      </c>
      <c r="D36" s="1">
        <v>6228.9934834050928</v>
      </c>
      <c r="E36" s="1">
        <v>0</v>
      </c>
      <c r="F36" s="1">
        <v>-549.18113389538416</v>
      </c>
      <c r="G36" s="1">
        <f t="shared" si="0"/>
        <v>9851.0808356027592</v>
      </c>
      <c r="H36" s="15"/>
      <c r="I36" s="1">
        <v>2100.9736328125</v>
      </c>
      <c r="J36" s="1">
        <v>12.021225923856555</v>
      </c>
      <c r="K36" s="1">
        <v>0</v>
      </c>
      <c r="L36" s="1">
        <f t="shared" si="1"/>
        <v>2112.9948587363565</v>
      </c>
      <c r="M36" s="6">
        <f t="shared" si="2"/>
        <v>4.6621414126364904</v>
      </c>
      <c r="N36" s="15"/>
      <c r="O36" s="1">
        <v>2100.9736328125</v>
      </c>
      <c r="P36" s="1">
        <v>0</v>
      </c>
      <c r="Q36" s="1">
        <f t="shared" si="3"/>
        <v>2100.9736328125</v>
      </c>
      <c r="R36" s="6">
        <f t="shared" si="4"/>
        <v>4.6888169759729266</v>
      </c>
      <c r="T36" s="1">
        <v>15.817402531390213</v>
      </c>
      <c r="V36" s="17">
        <v>0</v>
      </c>
      <c r="X36" s="26">
        <v>1285.3054177281538</v>
      </c>
      <c r="Y36" s="19">
        <v>-0.25664799999999999</v>
      </c>
      <c r="AA36" s="28" t="s">
        <v>50</v>
      </c>
      <c r="AB36" s="28" t="s">
        <v>75</v>
      </c>
    </row>
    <row r="37" spans="1:28" ht="15.75" x14ac:dyDescent="0.25">
      <c r="A37">
        <f t="shared" si="5"/>
        <v>21</v>
      </c>
      <c r="B37" s="1" t="s">
        <v>77</v>
      </c>
      <c r="C37" s="1">
        <v>5381.4315994245526</v>
      </c>
      <c r="D37" s="1">
        <v>8037.8902833096308</v>
      </c>
      <c r="E37" s="1">
        <v>0</v>
      </c>
      <c r="F37" s="1">
        <v>-708.84651824957632</v>
      </c>
      <c r="G37" s="1">
        <f t="shared" si="0"/>
        <v>12710.475364484608</v>
      </c>
      <c r="H37" s="15"/>
      <c r="I37" s="1">
        <v>2100.9736328125</v>
      </c>
      <c r="J37" s="1">
        <v>12.021225923856555</v>
      </c>
      <c r="K37" s="1">
        <v>0</v>
      </c>
      <c r="L37" s="1">
        <f t="shared" si="1"/>
        <v>2112.9948587363565</v>
      </c>
      <c r="M37" s="6">
        <f t="shared" si="2"/>
        <v>6.0153839522761112</v>
      </c>
      <c r="N37" s="15"/>
      <c r="O37" s="1">
        <v>2100.9736328125</v>
      </c>
      <c r="P37" s="1">
        <v>0</v>
      </c>
      <c r="Q37" s="1">
        <f t="shared" si="3"/>
        <v>2100.9736328125</v>
      </c>
      <c r="R37" s="6">
        <f t="shared" si="4"/>
        <v>6.0498024182576433</v>
      </c>
      <c r="T37" s="1">
        <v>15.817402531390213</v>
      </c>
      <c r="V37" s="17">
        <v>0</v>
      </c>
      <c r="X37" s="26">
        <v>1658.8388445035723</v>
      </c>
      <c r="Y37" s="19">
        <v>-0.25664799999999999</v>
      </c>
      <c r="AA37" s="28" t="s">
        <v>50</v>
      </c>
      <c r="AB37" s="28" t="s">
        <v>75</v>
      </c>
    </row>
    <row r="38" spans="1:28" ht="15.75" x14ac:dyDescent="0.25">
      <c r="A38">
        <f t="shared" si="5"/>
        <v>22</v>
      </c>
      <c r="B38" s="1" t="s">
        <v>78</v>
      </c>
      <c r="C38" s="1">
        <v>2635.0991662022893</v>
      </c>
      <c r="D38" s="1">
        <v>3933.5146270239247</v>
      </c>
      <c r="E38" s="1">
        <v>0</v>
      </c>
      <c r="F38" s="1">
        <v>-346.56674820994135</v>
      </c>
      <c r="G38" s="1">
        <f t="shared" si="0"/>
        <v>6222.047045016272</v>
      </c>
      <c r="H38" s="15"/>
      <c r="I38" s="1">
        <v>2326.15234375</v>
      </c>
      <c r="J38" s="1">
        <v>12.021225923856555</v>
      </c>
      <c r="K38" s="1">
        <v>0</v>
      </c>
      <c r="L38" s="1">
        <f t="shared" si="1"/>
        <v>2338.1735696738565</v>
      </c>
      <c r="M38" s="6">
        <f t="shared" si="2"/>
        <v>2.6610714985903137</v>
      </c>
      <c r="N38" s="15"/>
      <c r="O38" s="1">
        <v>2326.15234375</v>
      </c>
      <c r="P38" s="1">
        <v>2703.7224829715537</v>
      </c>
      <c r="Q38" s="1">
        <f t="shared" si="3"/>
        <v>5029.8748267215542</v>
      </c>
      <c r="R38" s="6">
        <f t="shared" si="4"/>
        <v>1.2370182677233281</v>
      </c>
      <c r="T38" s="1">
        <v>15.817402531390213</v>
      </c>
      <c r="V38" s="17">
        <v>2196.811369200454</v>
      </c>
      <c r="X38" s="26">
        <v>811.23107848990992</v>
      </c>
      <c r="Y38" s="19">
        <v>257.27335199999999</v>
      </c>
      <c r="AA38" s="28" t="s">
        <v>50</v>
      </c>
      <c r="AB38" s="28" t="s">
        <v>79</v>
      </c>
    </row>
    <row r="39" spans="1:28" ht="15.75" x14ac:dyDescent="0.25">
      <c r="A39">
        <f t="shared" si="5"/>
        <v>23</v>
      </c>
      <c r="B39" s="1" t="s">
        <v>80</v>
      </c>
      <c r="C39" s="1">
        <v>1494.5142838755426</v>
      </c>
      <c r="D39" s="1">
        <v>2228.6202033453783</v>
      </c>
      <c r="E39" s="1">
        <v>0</v>
      </c>
      <c r="F39" s="1">
        <v>-196.08131230540488</v>
      </c>
      <c r="G39" s="1">
        <f t="shared" si="0"/>
        <v>3527.0531749155161</v>
      </c>
      <c r="H39" s="15"/>
      <c r="I39" s="1">
        <v>2326.15234375</v>
      </c>
      <c r="J39" s="1">
        <v>12.021225923856555</v>
      </c>
      <c r="K39" s="1">
        <v>0</v>
      </c>
      <c r="L39" s="1">
        <f t="shared" si="1"/>
        <v>2338.1735696738565</v>
      </c>
      <c r="M39" s="6">
        <f t="shared" si="2"/>
        <v>1.5084650774696304</v>
      </c>
      <c r="N39" s="15"/>
      <c r="O39" s="1">
        <v>2326.15234375</v>
      </c>
      <c r="P39" s="1">
        <v>2703.7224829715537</v>
      </c>
      <c r="Q39" s="1">
        <f t="shared" si="3"/>
        <v>5029.8748267215542</v>
      </c>
      <c r="R39" s="6">
        <f t="shared" si="4"/>
        <v>0.70122086461830124</v>
      </c>
      <c r="T39" s="1">
        <v>15.817402531390213</v>
      </c>
      <c r="V39" s="17">
        <v>2196.811369200454</v>
      </c>
      <c r="X39" s="26">
        <v>459.17395482398103</v>
      </c>
      <c r="Y39" s="19">
        <v>257.27335199999999</v>
      </c>
      <c r="AA39" s="28" t="s">
        <v>50</v>
      </c>
      <c r="AB39" s="28" t="s">
        <v>79</v>
      </c>
    </row>
    <row r="40" spans="1:28" ht="15.75" x14ac:dyDescent="0.25">
      <c r="A40">
        <f t="shared" si="5"/>
        <v>24</v>
      </c>
      <c r="B40" s="1" t="s">
        <v>81</v>
      </c>
      <c r="C40" s="1">
        <v>2478.5482686353398</v>
      </c>
      <c r="D40" s="1">
        <v>3699.5094631651023</v>
      </c>
      <c r="E40" s="1">
        <v>0</v>
      </c>
      <c r="F40" s="1">
        <v>-325.91188032009978</v>
      </c>
      <c r="G40" s="1">
        <f t="shared" si="0"/>
        <v>5852.1458514803417</v>
      </c>
      <c r="H40" s="15"/>
      <c r="I40" s="1">
        <v>2326.15234375</v>
      </c>
      <c r="J40" s="1">
        <v>12.021225923856555</v>
      </c>
      <c r="K40" s="1">
        <v>0</v>
      </c>
      <c r="L40" s="1">
        <f t="shared" si="1"/>
        <v>2338.1735696738565</v>
      </c>
      <c r="M40" s="6">
        <f t="shared" si="2"/>
        <v>2.5028705855642004</v>
      </c>
      <c r="N40" s="15"/>
      <c r="O40" s="1">
        <v>2326.15234375</v>
      </c>
      <c r="P40" s="1">
        <v>2703.7224829715537</v>
      </c>
      <c r="Q40" s="1">
        <f t="shared" si="3"/>
        <v>5029.8748267215542</v>
      </c>
      <c r="R40" s="6">
        <f t="shared" si="4"/>
        <v>1.1634774329552728</v>
      </c>
      <c r="T40" s="1">
        <v>15.817402531390213</v>
      </c>
      <c r="V40" s="17">
        <v>2196.811369200454</v>
      </c>
      <c r="X40" s="26">
        <v>762.90954001208092</v>
      </c>
      <c r="Y40" s="19">
        <v>257.27335199999999</v>
      </c>
      <c r="AA40" s="28" t="s">
        <v>50</v>
      </c>
      <c r="AB40" s="28" t="s">
        <v>79</v>
      </c>
    </row>
    <row r="41" spans="1:28" ht="15.75" x14ac:dyDescent="0.25">
      <c r="B41" s="1" t="s">
        <v>82</v>
      </c>
      <c r="C41" s="1">
        <v>555.20907621019956</v>
      </c>
      <c r="D41" s="1">
        <v>824.58948586467898</v>
      </c>
      <c r="E41" s="1">
        <v>0</v>
      </c>
      <c r="F41" s="1">
        <v>-72.152128416374367</v>
      </c>
      <c r="G41" s="1">
        <f t="shared" si="0"/>
        <v>1307.6464336585043</v>
      </c>
      <c r="H41" s="15"/>
      <c r="I41" s="1">
        <v>2326.15234375</v>
      </c>
      <c r="J41" s="1">
        <v>12.021225923856555</v>
      </c>
      <c r="K41" s="1">
        <v>0</v>
      </c>
      <c r="L41" s="1">
        <f t="shared" si="1"/>
        <v>2338.1735696738565</v>
      </c>
      <c r="M41" s="6">
        <f t="shared" ref="M41:M104" si="6">G41/L41</f>
        <v>0.5592597789226158</v>
      </c>
      <c r="N41" s="15"/>
      <c r="O41" s="1">
        <v>2326.15234375</v>
      </c>
      <c r="P41" s="1">
        <v>2703.7224829715537</v>
      </c>
      <c r="Q41" s="1">
        <f t="shared" si="3"/>
        <v>5029.8748267215542</v>
      </c>
      <c r="R41" s="6">
        <f t="shared" si="4"/>
        <v>0.25997593950281689</v>
      </c>
      <c r="T41" s="1">
        <v>15.817402531390213</v>
      </c>
      <c r="V41" s="17">
        <v>2196.811369200454</v>
      </c>
      <c r="X41" s="26">
        <v>352.88677248912455</v>
      </c>
      <c r="Y41" s="19">
        <v>257.27335199999999</v>
      </c>
      <c r="AA41" s="28" t="s">
        <v>50</v>
      </c>
      <c r="AB41" s="28" t="s">
        <v>83</v>
      </c>
    </row>
    <row r="42" spans="1:28" ht="15.75" x14ac:dyDescent="0.25">
      <c r="B42" s="1" t="s">
        <v>84</v>
      </c>
      <c r="C42" s="1">
        <v>279.38135085652402</v>
      </c>
      <c r="D42" s="1">
        <v>412.29474293233949</v>
      </c>
      <c r="E42" s="1">
        <v>0</v>
      </c>
      <c r="F42" s="1">
        <v>-35.760224466420382</v>
      </c>
      <c r="G42" s="1">
        <f t="shared" si="0"/>
        <v>655.91586932244309</v>
      </c>
      <c r="H42" s="15"/>
      <c r="I42" s="1">
        <v>2326.15234375</v>
      </c>
      <c r="J42" s="1">
        <v>12.021225923856555</v>
      </c>
      <c r="K42" s="1">
        <v>0</v>
      </c>
      <c r="L42" s="1">
        <f t="shared" si="1"/>
        <v>2338.1735696738565</v>
      </c>
      <c r="M42" s="6">
        <f t="shared" si="6"/>
        <v>0.28052488396485231</v>
      </c>
      <c r="N42" s="15"/>
      <c r="O42" s="1">
        <v>2326.15234375</v>
      </c>
      <c r="P42" s="1">
        <v>2703.7224829715537</v>
      </c>
      <c r="Q42" s="1">
        <f t="shared" si="3"/>
        <v>5029.8748267215542</v>
      </c>
      <c r="R42" s="6">
        <f t="shared" si="4"/>
        <v>0.13040401439770333</v>
      </c>
      <c r="T42" s="1">
        <v>15.817402531390213</v>
      </c>
      <c r="V42" s="17">
        <v>2196.811369200454</v>
      </c>
      <c r="X42" s="26">
        <v>352.88677248912455</v>
      </c>
      <c r="Y42" s="19">
        <v>257.27335199999999</v>
      </c>
      <c r="AA42" s="28" t="s">
        <v>50</v>
      </c>
      <c r="AB42" s="28" t="s">
        <v>83</v>
      </c>
    </row>
    <row r="43" spans="1:28" ht="15.75" x14ac:dyDescent="0.25">
      <c r="B43" s="1" t="s">
        <v>85</v>
      </c>
      <c r="C43" s="1">
        <v>480.66102551792898</v>
      </c>
      <c r="D43" s="1">
        <v>713.15844913018714</v>
      </c>
      <c r="E43" s="1">
        <v>0</v>
      </c>
      <c r="F43" s="1">
        <v>-62.316476481925726</v>
      </c>
      <c r="G43" s="1">
        <f t="shared" si="0"/>
        <v>1131.5029981661903</v>
      </c>
      <c r="H43" s="15"/>
      <c r="I43" s="1">
        <v>2326.15234375</v>
      </c>
      <c r="J43" s="1">
        <v>12.021225923856555</v>
      </c>
      <c r="K43" s="1">
        <v>0</v>
      </c>
      <c r="L43" s="1">
        <f t="shared" si="1"/>
        <v>2338.1735696738565</v>
      </c>
      <c r="M43" s="6">
        <f t="shared" si="6"/>
        <v>0.48392600653852214</v>
      </c>
      <c r="N43" s="15"/>
      <c r="O43" s="1">
        <v>2326.15234375</v>
      </c>
      <c r="P43" s="1">
        <v>2703.7224829715537</v>
      </c>
      <c r="Q43" s="1">
        <f t="shared" si="3"/>
        <v>5029.8748267215542</v>
      </c>
      <c r="R43" s="6">
        <f t="shared" si="4"/>
        <v>0.22495649238724655</v>
      </c>
      <c r="T43" s="1">
        <v>15.817402531390213</v>
      </c>
      <c r="V43" s="17">
        <v>2196.811369200454</v>
      </c>
      <c r="X43" s="26">
        <v>352.88677248912455</v>
      </c>
      <c r="Y43" s="19">
        <v>257.27335199999999</v>
      </c>
      <c r="AA43" s="28" t="s">
        <v>50</v>
      </c>
      <c r="AB43" s="28" t="s">
        <v>83</v>
      </c>
    </row>
    <row r="44" spans="1:28" ht="15.75" x14ac:dyDescent="0.25">
      <c r="B44" s="1" t="s">
        <v>86</v>
      </c>
      <c r="C44" s="1">
        <v>7665.0861480252142</v>
      </c>
      <c r="D44" s="1">
        <v>11451.393272736475</v>
      </c>
      <c r="E44" s="1">
        <v>0</v>
      </c>
      <c r="F44" s="1">
        <v>-1010.1452251906156</v>
      </c>
      <c r="G44" s="1">
        <f t="shared" si="0"/>
        <v>18106.334195571075</v>
      </c>
      <c r="H44" s="15"/>
      <c r="I44" s="1">
        <v>9386.73046875</v>
      </c>
      <c r="J44" s="1">
        <v>12.021225923856555</v>
      </c>
      <c r="K44" s="1">
        <v>0</v>
      </c>
      <c r="L44" s="1">
        <f t="shared" si="1"/>
        <v>9398.751694673856</v>
      </c>
      <c r="M44" s="6">
        <f t="shared" si="6"/>
        <v>1.9264615965790102</v>
      </c>
      <c r="N44" s="15"/>
      <c r="O44" s="1">
        <v>9386.73046875</v>
      </c>
      <c r="P44" s="1">
        <v>4394.4283961649153</v>
      </c>
      <c r="Q44" s="1">
        <f t="shared" si="3"/>
        <v>13781.158864914916</v>
      </c>
      <c r="R44" s="6">
        <f t="shared" si="4"/>
        <v>1.3138469974152542</v>
      </c>
      <c r="T44" s="1">
        <v>15.817402531390213</v>
      </c>
      <c r="V44" s="17">
        <v>3570.5328886197103</v>
      </c>
      <c r="X44" s="26">
        <v>2363.7200548212613</v>
      </c>
      <c r="Y44" s="19">
        <v>418.31335200000001</v>
      </c>
      <c r="AA44" s="28" t="s">
        <v>50</v>
      </c>
      <c r="AB44" s="28" t="s">
        <v>87</v>
      </c>
    </row>
    <row r="45" spans="1:28" ht="15.75" x14ac:dyDescent="0.25">
      <c r="B45" s="1" t="s">
        <v>88</v>
      </c>
      <c r="C45" s="1">
        <v>4511.7046227639667</v>
      </c>
      <c r="D45" s="1">
        <v>6737.8619420549212</v>
      </c>
      <c r="E45" s="1">
        <v>0</v>
      </c>
      <c r="F45" s="1">
        <v>-594.09728281020227</v>
      </c>
      <c r="G45" s="1">
        <f t="shared" si="0"/>
        <v>10655.469282008686</v>
      </c>
      <c r="H45" s="15"/>
      <c r="I45" s="1">
        <v>9386.73046875</v>
      </c>
      <c r="J45" s="1">
        <v>12.021225923856555</v>
      </c>
      <c r="K45" s="1">
        <v>0</v>
      </c>
      <c r="L45" s="1">
        <f t="shared" si="1"/>
        <v>9398.751694673856</v>
      </c>
      <c r="M45" s="6">
        <f t="shared" si="6"/>
        <v>1.1337111169823748</v>
      </c>
      <c r="N45" s="15"/>
      <c r="O45" s="1">
        <v>9386.73046875</v>
      </c>
      <c r="P45" s="1">
        <v>4394.4283961649153</v>
      </c>
      <c r="Q45" s="1">
        <f t="shared" si="3"/>
        <v>13781.158864914916</v>
      </c>
      <c r="R45" s="6">
        <f t="shared" si="4"/>
        <v>0.77319109274156617</v>
      </c>
      <c r="T45" s="1">
        <v>15.817402531390213</v>
      </c>
      <c r="V45" s="17">
        <v>3570.5328886197103</v>
      </c>
      <c r="X45" s="26">
        <v>1390.3857253880576</v>
      </c>
      <c r="Y45" s="19">
        <v>418.31335200000001</v>
      </c>
      <c r="AA45" s="28" t="s">
        <v>50</v>
      </c>
      <c r="AB45" s="28" t="s">
        <v>87</v>
      </c>
    </row>
    <row r="46" spans="1:28" ht="15.75" x14ac:dyDescent="0.25">
      <c r="B46" s="1" t="s">
        <v>89</v>
      </c>
      <c r="C46" s="1">
        <v>6191.5203843622285</v>
      </c>
      <c r="D46" s="1">
        <v>9248.7741671178665</v>
      </c>
      <c r="E46" s="1">
        <v>0</v>
      </c>
      <c r="F46" s="1">
        <v>-815.72726497141457</v>
      </c>
      <c r="G46" s="1">
        <f t="shared" si="0"/>
        <v>14624.567286508682</v>
      </c>
      <c r="H46" s="15"/>
      <c r="I46" s="1">
        <v>9386.73046875</v>
      </c>
      <c r="J46" s="1">
        <v>12.021225923856555</v>
      </c>
      <c r="K46" s="1">
        <v>0</v>
      </c>
      <c r="L46" s="1">
        <f t="shared" si="1"/>
        <v>9398.751694673856</v>
      </c>
      <c r="M46" s="6">
        <f t="shared" si="6"/>
        <v>1.5560116663999353</v>
      </c>
      <c r="N46" s="15"/>
      <c r="O46" s="1">
        <v>9386.73046875</v>
      </c>
      <c r="P46" s="1">
        <v>4394.4283961649153</v>
      </c>
      <c r="Q46" s="1">
        <f t="shared" si="3"/>
        <v>13781.158864914916</v>
      </c>
      <c r="R46" s="6">
        <f t="shared" si="4"/>
        <v>1.0612001087761187</v>
      </c>
      <c r="T46" s="1">
        <v>15.817402531390213</v>
      </c>
      <c r="V46" s="17">
        <v>3570.5328886197103</v>
      </c>
      <c r="X46" s="26">
        <v>1908.8838313829735</v>
      </c>
      <c r="Y46" s="19">
        <v>418.31335200000001</v>
      </c>
      <c r="AA46" s="28" t="s">
        <v>50</v>
      </c>
      <c r="AB46" s="28" t="s">
        <v>87</v>
      </c>
    </row>
    <row r="47" spans="1:28" ht="15.75" x14ac:dyDescent="0.25">
      <c r="B47" s="1" t="s">
        <v>90</v>
      </c>
      <c r="C47" s="1">
        <v>2915.499596325812</v>
      </c>
      <c r="D47" s="1">
        <v>4351.9272424202891</v>
      </c>
      <c r="E47" s="1">
        <v>0</v>
      </c>
      <c r="F47" s="1">
        <v>-383.49865668555384</v>
      </c>
      <c r="G47" s="1">
        <f t="shared" si="0"/>
        <v>6883.9281820605474</v>
      </c>
      <c r="H47" s="15"/>
      <c r="I47" s="1">
        <v>2326.15234375</v>
      </c>
      <c r="J47" s="1">
        <v>12.021225923856555</v>
      </c>
      <c r="K47" s="1">
        <v>0</v>
      </c>
      <c r="L47" s="1">
        <f t="shared" si="1"/>
        <v>2338.1735696738565</v>
      </c>
      <c r="M47" s="6">
        <f t="shared" si="6"/>
        <v>2.9441476335825496</v>
      </c>
      <c r="N47" s="15"/>
      <c r="O47" s="1">
        <v>2326.15234375</v>
      </c>
      <c r="P47" s="1">
        <v>2703.7224829715537</v>
      </c>
      <c r="Q47" s="1">
        <f t="shared" si="3"/>
        <v>5029.8748267215542</v>
      </c>
      <c r="R47" s="6">
        <f t="shared" si="4"/>
        <v>1.3686082495511038</v>
      </c>
      <c r="T47" s="1">
        <v>15.817402531390213</v>
      </c>
      <c r="V47" s="17">
        <v>2196.811369200454</v>
      </c>
      <c r="X47" s="26">
        <v>897.69512016263809</v>
      </c>
      <c r="Y47" s="19">
        <v>257.27335199999999</v>
      </c>
      <c r="AA47" s="28" t="s">
        <v>50</v>
      </c>
      <c r="AB47" s="28" t="s">
        <v>91</v>
      </c>
    </row>
    <row r="48" spans="1:28" ht="15.75" x14ac:dyDescent="0.25">
      <c r="B48" s="1" t="s">
        <v>92</v>
      </c>
      <c r="C48" s="1">
        <v>2915.499596325812</v>
      </c>
      <c r="D48" s="1">
        <v>4351.9272424202891</v>
      </c>
      <c r="E48" s="1">
        <v>0</v>
      </c>
      <c r="F48" s="1">
        <v>-383.49865668555384</v>
      </c>
      <c r="G48" s="1">
        <f t="shared" si="0"/>
        <v>6883.9281820605474</v>
      </c>
      <c r="H48" s="15"/>
      <c r="I48" s="1">
        <v>2326.15234375</v>
      </c>
      <c r="J48" s="1">
        <v>12.021225923856555</v>
      </c>
      <c r="K48" s="1">
        <v>0</v>
      </c>
      <c r="L48" s="1">
        <f t="shared" si="1"/>
        <v>2338.1735696738565</v>
      </c>
      <c r="M48" s="6">
        <f t="shared" si="6"/>
        <v>2.9441476335825496</v>
      </c>
      <c r="N48" s="15"/>
      <c r="O48" s="1">
        <v>2326.15234375</v>
      </c>
      <c r="P48" s="1">
        <v>2703.7224829715537</v>
      </c>
      <c r="Q48" s="1">
        <f t="shared" si="3"/>
        <v>5029.8748267215542</v>
      </c>
      <c r="R48" s="6">
        <f t="shared" si="4"/>
        <v>1.3686082495511038</v>
      </c>
      <c r="T48" s="1">
        <v>15.817402531390213</v>
      </c>
      <c r="V48" s="17">
        <v>2196.811369200454</v>
      </c>
      <c r="X48" s="26">
        <v>897.69512016263809</v>
      </c>
      <c r="Y48" s="19">
        <v>257.27335199999999</v>
      </c>
      <c r="AA48" s="28" t="s">
        <v>50</v>
      </c>
      <c r="AB48" s="28" t="s">
        <v>91</v>
      </c>
    </row>
    <row r="49" spans="2:28" ht="15.75" x14ac:dyDescent="0.25">
      <c r="B49" s="1" t="s">
        <v>93</v>
      </c>
      <c r="C49" s="1">
        <v>2915.499596325812</v>
      </c>
      <c r="D49" s="1">
        <v>4351.9272424202891</v>
      </c>
      <c r="E49" s="1">
        <v>0</v>
      </c>
      <c r="F49" s="1">
        <v>-383.49865668555384</v>
      </c>
      <c r="G49" s="1">
        <f t="shared" si="0"/>
        <v>6883.9281820605474</v>
      </c>
      <c r="H49" s="15"/>
      <c r="I49" s="1">
        <v>2326.15234375</v>
      </c>
      <c r="J49" s="1">
        <v>12.021225923856555</v>
      </c>
      <c r="K49" s="1">
        <v>0</v>
      </c>
      <c r="L49" s="1">
        <f t="shared" si="1"/>
        <v>2338.1735696738565</v>
      </c>
      <c r="M49" s="6">
        <f t="shared" si="6"/>
        <v>2.9441476335825496</v>
      </c>
      <c r="N49" s="15"/>
      <c r="O49" s="1">
        <v>2326.15234375</v>
      </c>
      <c r="P49" s="1">
        <v>2703.7224829715537</v>
      </c>
      <c r="Q49" s="1">
        <f t="shared" si="3"/>
        <v>5029.8748267215542</v>
      </c>
      <c r="R49" s="6">
        <f t="shared" si="4"/>
        <v>1.3686082495511038</v>
      </c>
      <c r="T49" s="1">
        <v>15.817402531390213</v>
      </c>
      <c r="V49" s="17">
        <v>2196.811369200454</v>
      </c>
      <c r="X49" s="26">
        <v>897.69512016263809</v>
      </c>
      <c r="Y49" s="19">
        <v>257.27335199999999</v>
      </c>
      <c r="AA49" s="28" t="s">
        <v>50</v>
      </c>
      <c r="AB49" s="28" t="s">
        <v>91</v>
      </c>
    </row>
    <row r="50" spans="2:28" ht="15.75" x14ac:dyDescent="0.25">
      <c r="B50" s="1" t="s">
        <v>94</v>
      </c>
      <c r="C50" s="1">
        <v>835.99064575960006</v>
      </c>
      <c r="D50" s="1">
        <v>1243.5718111457627</v>
      </c>
      <c r="E50" s="1">
        <v>0</v>
      </c>
      <c r="F50" s="1">
        <v>-109.13432331392062</v>
      </c>
      <c r="G50" s="1">
        <f t="shared" si="0"/>
        <v>1970.428133591442</v>
      </c>
      <c r="H50" s="15"/>
      <c r="I50" s="1">
        <v>0</v>
      </c>
      <c r="J50" s="1">
        <v>12.021225923856555</v>
      </c>
      <c r="K50" s="1">
        <v>0</v>
      </c>
      <c r="L50" s="1">
        <f t="shared" si="1"/>
        <v>12.021225923856555</v>
      </c>
      <c r="M50" s="6">
        <f t="shared" si="6"/>
        <v>163.91241176834191</v>
      </c>
      <c r="N50" s="15"/>
      <c r="O50" s="1">
        <v>0</v>
      </c>
      <c r="P50" s="1">
        <v>19369.387103273184</v>
      </c>
      <c r="Q50" s="1">
        <f t="shared" si="3"/>
        <v>19369.387103273184</v>
      </c>
      <c r="R50" s="6">
        <f t="shared" si="4"/>
        <v>0.10172898724598593</v>
      </c>
      <c r="T50" s="1">
        <v>15.817402531390213</v>
      </c>
      <c r="V50" s="17">
        <v>18749.626798829642</v>
      </c>
      <c r="X50" s="26">
        <v>2910.7998432848835</v>
      </c>
      <c r="Y50" s="19">
        <v>2197.743352</v>
      </c>
      <c r="AA50" s="28" t="s">
        <v>50</v>
      </c>
      <c r="AB50" s="28" t="s">
        <v>95</v>
      </c>
    </row>
    <row r="51" spans="2:28" ht="15.75" x14ac:dyDescent="0.25">
      <c r="B51" s="1" t="s">
        <v>96</v>
      </c>
      <c r="C51" s="1">
        <v>835.99064575960006</v>
      </c>
      <c r="D51" s="1">
        <v>1243.5718111457627</v>
      </c>
      <c r="E51" s="1">
        <v>0</v>
      </c>
      <c r="F51" s="1">
        <v>-109.13432331392062</v>
      </c>
      <c r="G51" s="1">
        <f t="shared" si="0"/>
        <v>1970.428133591442</v>
      </c>
      <c r="H51" s="15"/>
      <c r="I51" s="1">
        <v>0</v>
      </c>
      <c r="J51" s="1">
        <v>12.021225923856555</v>
      </c>
      <c r="K51" s="1">
        <v>0</v>
      </c>
      <c r="L51" s="1">
        <f t="shared" si="1"/>
        <v>12.021225923856555</v>
      </c>
      <c r="M51" s="6">
        <f t="shared" si="6"/>
        <v>163.91241176834191</v>
      </c>
      <c r="N51" s="15"/>
      <c r="O51" s="1">
        <v>0</v>
      </c>
      <c r="P51" s="1">
        <v>19369.387103273184</v>
      </c>
      <c r="Q51" s="1">
        <f t="shared" si="3"/>
        <v>19369.387103273184</v>
      </c>
      <c r="R51" s="6">
        <f t="shared" si="4"/>
        <v>0.10172898724598593</v>
      </c>
      <c r="T51" s="1">
        <v>15.817402531390213</v>
      </c>
      <c r="V51" s="17">
        <v>18749.626798829642</v>
      </c>
      <c r="X51" s="26">
        <v>2910.7998432848835</v>
      </c>
      <c r="Y51" s="19">
        <v>2197.743352</v>
      </c>
      <c r="AA51" s="28" t="s">
        <v>50</v>
      </c>
      <c r="AB51" s="28" t="s">
        <v>95</v>
      </c>
    </row>
    <row r="52" spans="2:28" ht="15.75" x14ac:dyDescent="0.25">
      <c r="B52" s="1" t="s">
        <v>97</v>
      </c>
      <c r="C52" s="1">
        <v>835.99064575960006</v>
      </c>
      <c r="D52" s="1">
        <v>1243.5718111457627</v>
      </c>
      <c r="E52" s="1">
        <v>0</v>
      </c>
      <c r="F52" s="1">
        <v>-109.13432331392062</v>
      </c>
      <c r="G52" s="1">
        <f t="shared" si="0"/>
        <v>1970.428133591442</v>
      </c>
      <c r="H52" s="15"/>
      <c r="I52" s="1">
        <v>0</v>
      </c>
      <c r="J52" s="1">
        <v>12.021225923856555</v>
      </c>
      <c r="K52" s="1">
        <v>0</v>
      </c>
      <c r="L52" s="1">
        <f t="shared" si="1"/>
        <v>12.021225923856555</v>
      </c>
      <c r="M52" s="6">
        <f t="shared" si="6"/>
        <v>163.91241176834191</v>
      </c>
      <c r="N52" s="15"/>
      <c r="O52" s="1">
        <v>0</v>
      </c>
      <c r="P52" s="1">
        <v>19369.387103273184</v>
      </c>
      <c r="Q52" s="1">
        <f t="shared" si="3"/>
        <v>19369.387103273184</v>
      </c>
      <c r="R52" s="6">
        <f t="shared" si="4"/>
        <v>0.10172898724598593</v>
      </c>
      <c r="T52" s="1">
        <v>15.817402531390213</v>
      </c>
      <c r="V52" s="17">
        <v>18749.626798829642</v>
      </c>
      <c r="X52" s="26">
        <v>2910.7998432848835</v>
      </c>
      <c r="Y52" s="19">
        <v>2197.743352</v>
      </c>
      <c r="AA52" s="28" t="s">
        <v>50</v>
      </c>
      <c r="AB52" s="28" t="s">
        <v>95</v>
      </c>
    </row>
    <row r="53" spans="2:28" ht="15.75" x14ac:dyDescent="0.25">
      <c r="B53" s="1" t="s">
        <v>98</v>
      </c>
      <c r="C53" s="1">
        <v>89.304392490641405</v>
      </c>
      <c r="D53" s="1">
        <v>127.45914898355494</v>
      </c>
      <c r="E53" s="1">
        <v>0</v>
      </c>
      <c r="F53" s="1">
        <v>-10.618721320421365</v>
      </c>
      <c r="G53" s="1">
        <f t="shared" si="0"/>
        <v>206.14482015377499</v>
      </c>
      <c r="H53" s="15"/>
      <c r="I53" s="1">
        <v>0</v>
      </c>
      <c r="J53" s="1">
        <v>12.021225923856555</v>
      </c>
      <c r="K53" s="1">
        <v>0</v>
      </c>
      <c r="L53" s="1">
        <f t="shared" si="1"/>
        <v>12.021225923856555</v>
      </c>
      <c r="M53" s="6">
        <f t="shared" si="6"/>
        <v>17.148402455748975</v>
      </c>
      <c r="N53" s="15"/>
      <c r="O53" s="1">
        <v>0</v>
      </c>
      <c r="P53" s="1">
        <v>12396.265978896075</v>
      </c>
      <c r="Q53" s="1">
        <f t="shared" si="3"/>
        <v>12396.265978896075</v>
      </c>
      <c r="R53" s="6">
        <f t="shared" si="4"/>
        <v>1.6629589951096934E-2</v>
      </c>
      <c r="T53" s="1">
        <v>15.817402531390213</v>
      </c>
      <c r="V53" s="17">
        <v>7557.8568442962078</v>
      </c>
      <c r="X53" s="26">
        <v>1276.1421982380607</v>
      </c>
      <c r="Y53" s="19">
        <v>885.74335200000007</v>
      </c>
      <c r="AA53" s="28" t="s">
        <v>50</v>
      </c>
      <c r="AB53" s="28" t="s">
        <v>99</v>
      </c>
    </row>
    <row r="54" spans="2:28" ht="15.75" x14ac:dyDescent="0.25">
      <c r="B54" s="1" t="s">
        <v>100</v>
      </c>
      <c r="C54" s="1">
        <v>89.304392490641405</v>
      </c>
      <c r="D54" s="1">
        <v>127.45914898355494</v>
      </c>
      <c r="E54" s="1">
        <v>0</v>
      </c>
      <c r="F54" s="1">
        <v>-10.618721320421365</v>
      </c>
      <c r="G54" s="1">
        <f t="shared" si="0"/>
        <v>206.14482015377499</v>
      </c>
      <c r="H54" s="15"/>
      <c r="I54" s="1">
        <v>0</v>
      </c>
      <c r="J54" s="1">
        <v>12.021225923856555</v>
      </c>
      <c r="K54" s="1">
        <v>0</v>
      </c>
      <c r="L54" s="1">
        <f t="shared" si="1"/>
        <v>12.021225923856555</v>
      </c>
      <c r="M54" s="6">
        <f t="shared" si="6"/>
        <v>17.148402455748975</v>
      </c>
      <c r="N54" s="15"/>
      <c r="O54" s="1">
        <v>0</v>
      </c>
      <c r="P54" s="1">
        <v>12396.265978896075</v>
      </c>
      <c r="Q54" s="1">
        <f t="shared" si="3"/>
        <v>12396.265978896075</v>
      </c>
      <c r="R54" s="6">
        <f t="shared" si="4"/>
        <v>1.6629589951096934E-2</v>
      </c>
      <c r="T54" s="1">
        <v>15.817402531390213</v>
      </c>
      <c r="V54" s="17">
        <v>7557.8568442962078</v>
      </c>
      <c r="X54" s="26">
        <v>1276.1421982380607</v>
      </c>
      <c r="Y54" s="19">
        <v>885.74335200000007</v>
      </c>
      <c r="AA54" s="28" t="s">
        <v>50</v>
      </c>
      <c r="AB54" s="28" t="s">
        <v>99</v>
      </c>
    </row>
    <row r="55" spans="2:28" ht="15.75" x14ac:dyDescent="0.25">
      <c r="B55" s="1" t="s">
        <v>101</v>
      </c>
      <c r="C55" s="1">
        <v>89.304392490641405</v>
      </c>
      <c r="D55" s="1">
        <v>127.45914898355494</v>
      </c>
      <c r="E55" s="1">
        <v>0</v>
      </c>
      <c r="F55" s="1">
        <v>-10.618721320421365</v>
      </c>
      <c r="G55" s="1">
        <f t="shared" si="0"/>
        <v>206.14482015377499</v>
      </c>
      <c r="H55" s="15"/>
      <c r="I55" s="1">
        <v>0</v>
      </c>
      <c r="J55" s="1">
        <v>12.021225923856555</v>
      </c>
      <c r="K55" s="1">
        <v>0</v>
      </c>
      <c r="L55" s="1">
        <f t="shared" si="1"/>
        <v>12.021225923856555</v>
      </c>
      <c r="M55" s="6">
        <f t="shared" si="6"/>
        <v>17.148402455748975</v>
      </c>
      <c r="N55" s="15"/>
      <c r="O55" s="1">
        <v>0</v>
      </c>
      <c r="P55" s="1">
        <v>12396.265978896075</v>
      </c>
      <c r="Q55" s="1">
        <f t="shared" si="3"/>
        <v>12396.265978896075</v>
      </c>
      <c r="R55" s="6">
        <f t="shared" si="4"/>
        <v>1.6629589951096934E-2</v>
      </c>
      <c r="T55" s="1">
        <v>15.817402531390213</v>
      </c>
      <c r="V55" s="17">
        <v>7557.8568442962078</v>
      </c>
      <c r="X55" s="26">
        <v>1276.1421982380607</v>
      </c>
      <c r="Y55" s="19">
        <v>885.74335200000007</v>
      </c>
      <c r="AA55" s="28" t="s">
        <v>50</v>
      </c>
      <c r="AB55" s="28" t="s">
        <v>99</v>
      </c>
    </row>
    <row r="56" spans="2:28" ht="15.75" x14ac:dyDescent="0.25">
      <c r="B56" s="1" t="s">
        <v>102</v>
      </c>
      <c r="C56" s="1">
        <v>1295.864326007247</v>
      </c>
      <c r="D56" s="1">
        <v>1930.9700795248275</v>
      </c>
      <c r="E56" s="1">
        <v>0</v>
      </c>
      <c r="F56" s="1">
        <v>-169.80871266047785</v>
      </c>
      <c r="G56" s="1">
        <f t="shared" si="0"/>
        <v>3057.0256928715967</v>
      </c>
      <c r="H56" s="15"/>
      <c r="I56" s="1">
        <v>2326.15234375</v>
      </c>
      <c r="J56" s="1">
        <v>12.021225923856555</v>
      </c>
      <c r="K56" s="1">
        <v>0</v>
      </c>
      <c r="L56" s="1">
        <f t="shared" si="1"/>
        <v>2338.1735696738565</v>
      </c>
      <c r="M56" s="6">
        <f t="shared" si="6"/>
        <v>1.3074417282451833</v>
      </c>
      <c r="N56" s="15"/>
      <c r="O56" s="1">
        <v>2326.15234375</v>
      </c>
      <c r="P56" s="1">
        <v>2493.8540111710649</v>
      </c>
      <c r="Q56" s="1">
        <f t="shared" si="3"/>
        <v>4820.0063549210645</v>
      </c>
      <c r="R56" s="6">
        <f t="shared" si="4"/>
        <v>0.6342368594079707</v>
      </c>
      <c r="T56" s="1">
        <v>15.817402531390213</v>
      </c>
      <c r="V56" s="17">
        <v>2026.2904230181953</v>
      </c>
      <c r="X56" s="26">
        <v>397.77248900141842</v>
      </c>
      <c r="Y56" s="19">
        <v>237.28335199999998</v>
      </c>
      <c r="AA56" s="28" t="s">
        <v>50</v>
      </c>
      <c r="AB56" s="28" t="s">
        <v>103</v>
      </c>
    </row>
    <row r="57" spans="2:28" ht="15.75" x14ac:dyDescent="0.25">
      <c r="B57" s="1" t="s">
        <v>104</v>
      </c>
      <c r="C57" s="1">
        <v>952.83270525909154</v>
      </c>
      <c r="D57" s="1">
        <v>1418.2220092839609</v>
      </c>
      <c r="E57" s="1">
        <v>0</v>
      </c>
      <c r="F57" s="1">
        <v>-124.55012316206161</v>
      </c>
      <c r="G57" s="1">
        <f t="shared" si="0"/>
        <v>2246.5045913809909</v>
      </c>
      <c r="H57" s="15"/>
      <c r="I57" s="1">
        <v>2326.15234375</v>
      </c>
      <c r="J57" s="1">
        <v>12.021225923856555</v>
      </c>
      <c r="K57" s="1">
        <v>0</v>
      </c>
      <c r="L57" s="1">
        <f t="shared" si="1"/>
        <v>2338.1735696738565</v>
      </c>
      <c r="M57" s="6">
        <f t="shared" si="6"/>
        <v>0.96079462214361944</v>
      </c>
      <c r="N57" s="15"/>
      <c r="O57" s="1">
        <v>2326.15234375</v>
      </c>
      <c r="P57" s="1">
        <v>2493.8540111710649</v>
      </c>
      <c r="Q57" s="1">
        <f t="shared" si="3"/>
        <v>4820.0063549210645</v>
      </c>
      <c r="R57" s="6">
        <f t="shared" si="4"/>
        <v>0.4660791762416216</v>
      </c>
      <c r="T57" s="1">
        <v>15.817402531390213</v>
      </c>
      <c r="V57" s="17">
        <v>2026.2904230181953</v>
      </c>
      <c r="X57" s="26">
        <v>325.33378774709439</v>
      </c>
      <c r="Y57" s="19">
        <v>237.28335199999998</v>
      </c>
      <c r="AA57" s="28" t="s">
        <v>50</v>
      </c>
      <c r="AB57" s="28" t="s">
        <v>103</v>
      </c>
    </row>
    <row r="58" spans="2:28" ht="16.5" thickBot="1" x14ac:dyDescent="0.3">
      <c r="B58" s="1" t="s">
        <v>105</v>
      </c>
      <c r="C58" s="1">
        <v>949.85577673445789</v>
      </c>
      <c r="D58" s="1">
        <v>1413.7722318759138</v>
      </c>
      <c r="E58" s="1">
        <v>0</v>
      </c>
      <c r="F58" s="1">
        <v>-124.15735591288319</v>
      </c>
      <c r="G58" s="1">
        <f t="shared" si="0"/>
        <v>2239.4706526974883</v>
      </c>
      <c r="H58" s="15"/>
      <c r="I58" s="1">
        <v>2326.15234375</v>
      </c>
      <c r="J58" s="1">
        <v>12.021225923856555</v>
      </c>
      <c r="K58" s="1">
        <v>0</v>
      </c>
      <c r="L58" s="1">
        <f t="shared" si="1"/>
        <v>2338.1735696738565</v>
      </c>
      <c r="M58" s="6">
        <f t="shared" si="6"/>
        <v>0.95778631738184605</v>
      </c>
      <c r="N58" s="15"/>
      <c r="O58" s="1">
        <v>2326.15234375</v>
      </c>
      <c r="P58" s="1">
        <v>2493.8540111710649</v>
      </c>
      <c r="Q58" s="1">
        <f t="shared" si="3"/>
        <v>4820.0063549210645</v>
      </c>
      <c r="R58" s="6">
        <f t="shared" si="4"/>
        <v>0.46461985478734152</v>
      </c>
      <c r="T58" s="1">
        <v>15.817402531390213</v>
      </c>
      <c r="V58" s="17">
        <v>2026.2904230181953</v>
      </c>
      <c r="X58" s="26">
        <v>325.33378774709439</v>
      </c>
      <c r="Y58" s="19">
        <v>237.28335199999998</v>
      </c>
      <c r="AA58" s="29" t="s">
        <v>50</v>
      </c>
      <c r="AB58" s="29" t="s">
        <v>103</v>
      </c>
    </row>
    <row r="59" spans="2:28" ht="15.75" x14ac:dyDescent="0.25">
      <c r="B59" s="1" t="s">
        <v>106</v>
      </c>
      <c r="C59" s="1">
        <v>4552.3793641144402</v>
      </c>
      <c r="D59" s="1">
        <v>6799.9447271583158</v>
      </c>
      <c r="E59" s="1">
        <v>0</v>
      </c>
      <c r="F59" s="1">
        <v>-599.70662080064221</v>
      </c>
      <c r="G59" s="1">
        <f t="shared" si="0"/>
        <v>10752.617470472114</v>
      </c>
      <c r="H59" s="15"/>
      <c r="I59" s="1">
        <v>3405.060302734375</v>
      </c>
      <c r="J59" s="1">
        <v>4.4699621775990961</v>
      </c>
      <c r="K59" s="1">
        <v>0</v>
      </c>
      <c r="L59" s="1">
        <f t="shared" si="1"/>
        <v>3409.530264911974</v>
      </c>
      <c r="M59" s="6">
        <f t="shared" si="6"/>
        <v>3.1536946837307869</v>
      </c>
      <c r="N59" s="15"/>
      <c r="O59" s="1">
        <v>3405.060302734375</v>
      </c>
      <c r="P59" s="1">
        <v>0</v>
      </c>
      <c r="Q59" s="1">
        <f t="shared" si="3"/>
        <v>3405.060302734375</v>
      </c>
      <c r="R59" s="6">
        <f t="shared" si="4"/>
        <v>3.1578346679609197</v>
      </c>
      <c r="T59" s="1">
        <v>17336.015871883785</v>
      </c>
      <c r="V59" s="17">
        <v>0</v>
      </c>
      <c r="X59" s="26">
        <v>0</v>
      </c>
      <c r="Y59" s="19">
        <v>-317.14652205000004</v>
      </c>
      <c r="AA59" t="s">
        <v>107</v>
      </c>
      <c r="AB59" t="s">
        <v>51</v>
      </c>
    </row>
    <row r="60" spans="2:28" ht="15.75" x14ac:dyDescent="0.25">
      <c r="B60" s="1" t="s">
        <v>108</v>
      </c>
      <c r="C60" s="1">
        <v>4552.3793641144402</v>
      </c>
      <c r="D60" s="1">
        <v>6799.9447271583158</v>
      </c>
      <c r="E60" s="1">
        <v>0</v>
      </c>
      <c r="F60" s="1">
        <v>-599.70662080064221</v>
      </c>
      <c r="G60" s="1">
        <f t="shared" si="0"/>
        <v>10752.617470472114</v>
      </c>
      <c r="H60" s="15"/>
      <c r="I60" s="1">
        <v>3405.060302734375</v>
      </c>
      <c r="J60" s="1">
        <v>4.4699621775990961</v>
      </c>
      <c r="K60" s="1">
        <v>0</v>
      </c>
      <c r="L60" s="1">
        <f t="shared" si="1"/>
        <v>3409.530264911974</v>
      </c>
      <c r="M60" s="6">
        <f t="shared" si="6"/>
        <v>3.1536946837307869</v>
      </c>
      <c r="N60" s="15"/>
      <c r="O60" s="1">
        <v>3405.060302734375</v>
      </c>
      <c r="P60" s="1">
        <v>0</v>
      </c>
      <c r="Q60" s="1">
        <f t="shared" si="3"/>
        <v>3405.060302734375</v>
      </c>
      <c r="R60" s="6">
        <f t="shared" si="4"/>
        <v>3.1578346679609197</v>
      </c>
      <c r="T60" s="1">
        <v>17336.015871883785</v>
      </c>
      <c r="V60" s="17">
        <v>0</v>
      </c>
      <c r="X60" s="26">
        <v>0</v>
      </c>
      <c r="Y60" s="19">
        <v>-317.14652205000004</v>
      </c>
      <c r="AA60" s="28" t="s">
        <v>107</v>
      </c>
      <c r="AB60" s="28" t="s">
        <v>51</v>
      </c>
    </row>
    <row r="61" spans="2:28" ht="15.75" x14ac:dyDescent="0.25">
      <c r="B61" s="1" t="s">
        <v>109</v>
      </c>
      <c r="C61" s="1">
        <v>4552.3793641144402</v>
      </c>
      <c r="D61" s="1">
        <v>6799.9447271583158</v>
      </c>
      <c r="E61" s="1">
        <v>0</v>
      </c>
      <c r="F61" s="1">
        <v>-599.70662080064221</v>
      </c>
      <c r="G61" s="1">
        <f t="shared" si="0"/>
        <v>10752.617470472114</v>
      </c>
      <c r="H61" s="15"/>
      <c r="I61" s="1">
        <v>3405.060302734375</v>
      </c>
      <c r="J61" s="1">
        <v>4.4699621775990961</v>
      </c>
      <c r="K61" s="1">
        <v>0</v>
      </c>
      <c r="L61" s="1">
        <f t="shared" si="1"/>
        <v>3409.530264911974</v>
      </c>
      <c r="M61" s="6">
        <f t="shared" si="6"/>
        <v>3.1536946837307869</v>
      </c>
      <c r="N61" s="15"/>
      <c r="O61" s="1">
        <v>3405.060302734375</v>
      </c>
      <c r="P61" s="1">
        <v>0</v>
      </c>
      <c r="Q61" s="1">
        <f t="shared" si="3"/>
        <v>3405.060302734375</v>
      </c>
      <c r="R61" s="6">
        <f t="shared" si="4"/>
        <v>3.1578346679609197</v>
      </c>
      <c r="T61" s="1">
        <v>17336.015871883785</v>
      </c>
      <c r="V61" s="17">
        <v>0</v>
      </c>
      <c r="X61" s="26">
        <v>0</v>
      </c>
      <c r="Y61" s="19">
        <v>-317.14652205000004</v>
      </c>
      <c r="AA61" s="28" t="s">
        <v>107</v>
      </c>
      <c r="AB61" s="28" t="s">
        <v>51</v>
      </c>
    </row>
    <row r="62" spans="2:28" ht="15.75" x14ac:dyDescent="0.25">
      <c r="B62" s="1" t="s">
        <v>110</v>
      </c>
      <c r="C62" s="1">
        <v>4552.3793641144402</v>
      </c>
      <c r="D62" s="1">
        <v>6799.9447271583158</v>
      </c>
      <c r="E62" s="1">
        <v>0</v>
      </c>
      <c r="F62" s="1">
        <v>-599.70662080064221</v>
      </c>
      <c r="G62" s="1">
        <f t="shared" si="0"/>
        <v>10752.617470472114</v>
      </c>
      <c r="H62" s="15"/>
      <c r="I62" s="1">
        <v>3405.060302734375</v>
      </c>
      <c r="J62" s="1">
        <v>4.4699621775990961</v>
      </c>
      <c r="K62" s="1">
        <v>0</v>
      </c>
      <c r="L62" s="1">
        <f t="shared" si="1"/>
        <v>3409.530264911974</v>
      </c>
      <c r="M62" s="6">
        <f t="shared" si="6"/>
        <v>3.1536946837307869</v>
      </c>
      <c r="N62" s="15"/>
      <c r="O62" s="1">
        <v>3405.060302734375</v>
      </c>
      <c r="P62" s="1">
        <v>0</v>
      </c>
      <c r="Q62" s="1">
        <f t="shared" si="3"/>
        <v>3405.060302734375</v>
      </c>
      <c r="R62" s="6">
        <f t="shared" si="4"/>
        <v>3.1578346679609197</v>
      </c>
      <c r="T62" s="1">
        <v>17336.015871883785</v>
      </c>
      <c r="V62" s="17">
        <v>0</v>
      </c>
      <c r="X62" s="26">
        <v>0</v>
      </c>
      <c r="Y62" s="19">
        <v>-317.14652205000004</v>
      </c>
      <c r="AA62" s="28" t="s">
        <v>107</v>
      </c>
      <c r="AB62" s="28" t="s">
        <v>51</v>
      </c>
    </row>
    <row r="63" spans="2:28" ht="15.75" x14ac:dyDescent="0.25">
      <c r="B63" s="1" t="s">
        <v>111</v>
      </c>
      <c r="C63" s="1">
        <v>4552.3793641144402</v>
      </c>
      <c r="D63" s="1">
        <v>6799.9447271583158</v>
      </c>
      <c r="E63" s="1">
        <v>0</v>
      </c>
      <c r="F63" s="1">
        <v>-599.70662080064221</v>
      </c>
      <c r="G63" s="1">
        <f t="shared" si="0"/>
        <v>10752.617470472114</v>
      </c>
      <c r="H63" s="15"/>
      <c r="I63" s="1">
        <v>2621.649169921875</v>
      </c>
      <c r="J63" s="1">
        <v>4.4699621775990961</v>
      </c>
      <c r="K63" s="1">
        <v>0</v>
      </c>
      <c r="L63" s="1">
        <f t="shared" si="1"/>
        <v>2626.119132099474</v>
      </c>
      <c r="M63" s="6">
        <f t="shared" si="6"/>
        <v>4.0944895983739471</v>
      </c>
      <c r="N63" s="15"/>
      <c r="O63" s="1">
        <v>2621.649169921875</v>
      </c>
      <c r="P63" s="1">
        <v>1813.6150689416252</v>
      </c>
      <c r="Q63" s="1">
        <f t="shared" si="3"/>
        <v>4435.2642388635004</v>
      </c>
      <c r="R63" s="6">
        <f t="shared" si="4"/>
        <v>2.4243465307553769</v>
      </c>
      <c r="T63" s="1">
        <v>17336.015871883785</v>
      </c>
      <c r="V63" s="17">
        <v>0.81255486283853129</v>
      </c>
      <c r="X63" s="26">
        <v>0</v>
      </c>
      <c r="Y63" s="19">
        <v>-187.52177205000001</v>
      </c>
      <c r="AA63" s="28" t="s">
        <v>107</v>
      </c>
      <c r="AB63" s="28" t="s">
        <v>55</v>
      </c>
    </row>
    <row r="64" spans="2:28" ht="15.75" x14ac:dyDescent="0.25">
      <c r="B64" s="1" t="s">
        <v>112</v>
      </c>
      <c r="C64" s="1">
        <v>4552.3793641144402</v>
      </c>
      <c r="D64" s="1">
        <v>6799.9447271583158</v>
      </c>
      <c r="E64" s="1">
        <v>0</v>
      </c>
      <c r="F64" s="1">
        <v>-599.70662080064221</v>
      </c>
      <c r="G64" s="1">
        <f t="shared" si="0"/>
        <v>10752.617470472114</v>
      </c>
      <c r="H64" s="15"/>
      <c r="I64" s="1">
        <v>2621.649169921875</v>
      </c>
      <c r="J64" s="1">
        <v>4.4699621775990961</v>
      </c>
      <c r="K64" s="1">
        <v>0</v>
      </c>
      <c r="L64" s="1">
        <f t="shared" si="1"/>
        <v>2626.119132099474</v>
      </c>
      <c r="M64" s="6">
        <f t="shared" si="6"/>
        <v>4.0944895983739471</v>
      </c>
      <c r="N64" s="15"/>
      <c r="O64" s="1">
        <v>2621.649169921875</v>
      </c>
      <c r="P64" s="1">
        <v>1813.6150689416252</v>
      </c>
      <c r="Q64" s="1">
        <f t="shared" si="3"/>
        <v>4435.2642388635004</v>
      </c>
      <c r="R64" s="6">
        <f t="shared" si="4"/>
        <v>2.4243465307553769</v>
      </c>
      <c r="T64" s="1">
        <v>17336.015871883785</v>
      </c>
      <c r="V64" s="17">
        <v>0.81255486283853129</v>
      </c>
      <c r="X64" s="26">
        <v>0</v>
      </c>
      <c r="Y64" s="19">
        <v>-187.52177205000001</v>
      </c>
      <c r="AA64" s="28" t="s">
        <v>107</v>
      </c>
      <c r="AB64" s="28" t="s">
        <v>55</v>
      </c>
    </row>
    <row r="65" spans="2:28" ht="15.75" x14ac:dyDescent="0.25">
      <c r="B65" s="1" t="s">
        <v>113</v>
      </c>
      <c r="C65" s="1">
        <v>4552.3793641144402</v>
      </c>
      <c r="D65" s="1">
        <v>6799.9447271583158</v>
      </c>
      <c r="E65" s="1">
        <v>0</v>
      </c>
      <c r="F65" s="1">
        <v>-599.70662080064221</v>
      </c>
      <c r="G65" s="1">
        <f t="shared" si="0"/>
        <v>10752.617470472114</v>
      </c>
      <c r="H65" s="15"/>
      <c r="I65" s="1">
        <v>2621.649169921875</v>
      </c>
      <c r="J65" s="1">
        <v>4.4699621775990961</v>
      </c>
      <c r="K65" s="1">
        <v>0</v>
      </c>
      <c r="L65" s="1">
        <f t="shared" si="1"/>
        <v>2626.119132099474</v>
      </c>
      <c r="M65" s="6">
        <f t="shared" si="6"/>
        <v>4.0944895983739471</v>
      </c>
      <c r="N65" s="15"/>
      <c r="O65" s="1">
        <v>2621.649169921875</v>
      </c>
      <c r="P65" s="1">
        <v>1813.6150689416252</v>
      </c>
      <c r="Q65" s="1">
        <f t="shared" si="3"/>
        <v>4435.2642388635004</v>
      </c>
      <c r="R65" s="6">
        <f t="shared" si="4"/>
        <v>2.4243465307553769</v>
      </c>
      <c r="T65" s="1">
        <v>17336.015871883785</v>
      </c>
      <c r="V65" s="17">
        <v>0.81255486283853129</v>
      </c>
      <c r="X65" s="26">
        <v>0</v>
      </c>
      <c r="Y65" s="19">
        <v>-187.52177205000001</v>
      </c>
      <c r="AA65" s="28" t="s">
        <v>107</v>
      </c>
      <c r="AB65" s="28" t="s">
        <v>55</v>
      </c>
    </row>
    <row r="66" spans="2:28" ht="15.75" x14ac:dyDescent="0.25">
      <c r="B66" s="1" t="s">
        <v>114</v>
      </c>
      <c r="C66" s="1">
        <v>4552.3793641144402</v>
      </c>
      <c r="D66" s="1">
        <v>6799.9447271583158</v>
      </c>
      <c r="E66" s="1">
        <v>0</v>
      </c>
      <c r="F66" s="1">
        <v>-599.70662080064221</v>
      </c>
      <c r="G66" s="1">
        <f t="shared" si="0"/>
        <v>10752.617470472114</v>
      </c>
      <c r="H66" s="15"/>
      <c r="I66" s="1">
        <v>2621.649169921875</v>
      </c>
      <c r="J66" s="1">
        <v>4.4699621775990961</v>
      </c>
      <c r="K66" s="1">
        <v>0</v>
      </c>
      <c r="L66" s="1">
        <f t="shared" si="1"/>
        <v>2626.119132099474</v>
      </c>
      <c r="M66" s="6">
        <f t="shared" si="6"/>
        <v>4.0944895983739471</v>
      </c>
      <c r="N66" s="15"/>
      <c r="O66" s="1">
        <v>2621.649169921875</v>
      </c>
      <c r="P66" s="1">
        <v>1813.6150689416252</v>
      </c>
      <c r="Q66" s="1">
        <f t="shared" si="3"/>
        <v>4435.2642388635004</v>
      </c>
      <c r="R66" s="6">
        <f t="shared" si="4"/>
        <v>2.4243465307553769</v>
      </c>
      <c r="T66" s="1">
        <v>17336.015871883785</v>
      </c>
      <c r="V66" s="17">
        <v>0.81255486283853129</v>
      </c>
      <c r="X66" s="26">
        <v>0</v>
      </c>
      <c r="Y66" s="19">
        <v>-187.52177205000001</v>
      </c>
      <c r="AA66" s="28" t="s">
        <v>107</v>
      </c>
      <c r="AB66" s="28" t="s">
        <v>55</v>
      </c>
    </row>
    <row r="67" spans="2:28" ht="15.75" x14ac:dyDescent="0.25">
      <c r="B67" s="1" t="s">
        <v>115</v>
      </c>
      <c r="C67" s="1">
        <v>4225.5635544208935</v>
      </c>
      <c r="D67" s="1">
        <v>6314.4239094785717</v>
      </c>
      <c r="E67" s="1">
        <v>0</v>
      </c>
      <c r="F67" s="1">
        <v>-557.16759065737313</v>
      </c>
      <c r="G67" s="1">
        <f t="shared" si="0"/>
        <v>9982.8198732420933</v>
      </c>
      <c r="H67" s="15"/>
      <c r="I67" s="1">
        <v>139.21771240234375</v>
      </c>
      <c r="J67" s="1">
        <v>1.6545763154131223</v>
      </c>
      <c r="K67" s="1">
        <v>0</v>
      </c>
      <c r="L67" s="1">
        <f t="shared" si="1"/>
        <v>140.87228871775687</v>
      </c>
      <c r="M67" s="6">
        <f t="shared" si="6"/>
        <v>70.86432657627266</v>
      </c>
      <c r="N67" s="15"/>
      <c r="O67" s="1">
        <v>139.21771240234375</v>
      </c>
      <c r="P67" s="1">
        <v>503.73855900282751</v>
      </c>
      <c r="Q67" s="1">
        <f t="shared" si="3"/>
        <v>642.95627140517126</v>
      </c>
      <c r="R67" s="6">
        <f t="shared" si="4"/>
        <v>15.526436737952318</v>
      </c>
      <c r="T67" s="1">
        <v>17332.623840724526</v>
      </c>
      <c r="V67" s="17">
        <v>0.3008270759410735</v>
      </c>
      <c r="X67" s="26">
        <v>0</v>
      </c>
      <c r="Y67" s="19">
        <v>-269.09825143659481</v>
      </c>
      <c r="AA67" s="28" t="s">
        <v>107</v>
      </c>
      <c r="AB67" s="28" t="s">
        <v>59</v>
      </c>
    </row>
    <row r="68" spans="2:28" ht="15.75" x14ac:dyDescent="0.25">
      <c r="B68" s="1" t="s">
        <v>116</v>
      </c>
      <c r="C68" s="1">
        <v>4224.9976033205812</v>
      </c>
      <c r="D68" s="1">
        <v>6314.4239094785717</v>
      </c>
      <c r="E68" s="1">
        <v>0</v>
      </c>
      <c r="F68" s="1">
        <v>-557.25712293649417</v>
      </c>
      <c r="G68" s="1">
        <f t="shared" si="0"/>
        <v>9982.1643898626571</v>
      </c>
      <c r="H68" s="15"/>
      <c r="I68" s="1">
        <v>72.163307189941406</v>
      </c>
      <c r="J68" s="1">
        <v>0.85764741072887085</v>
      </c>
      <c r="K68" s="1">
        <v>0</v>
      </c>
      <c r="L68" s="1">
        <f t="shared" si="1"/>
        <v>73.020954600670279</v>
      </c>
      <c r="M68" s="6">
        <f t="shared" si="6"/>
        <v>136.70273751489725</v>
      </c>
      <c r="N68" s="15"/>
      <c r="O68" s="1">
        <v>72.163307189941406</v>
      </c>
      <c r="P68" s="1">
        <v>261.11218535038438</v>
      </c>
      <c r="Q68" s="1">
        <f t="shared" si="3"/>
        <v>333.27549254032579</v>
      </c>
      <c r="R68" s="6">
        <f t="shared" si="4"/>
        <v>29.951690458172024</v>
      </c>
      <c r="T68" s="1">
        <v>17331.66368541768</v>
      </c>
      <c r="V68" s="17">
        <v>0.15594156001427001</v>
      </c>
      <c r="X68" s="26">
        <v>0</v>
      </c>
      <c r="Y68" s="19">
        <v>-292.18946060704229</v>
      </c>
      <c r="AA68" s="28" t="s">
        <v>107</v>
      </c>
      <c r="AB68" s="28" t="s">
        <v>59</v>
      </c>
    </row>
    <row r="69" spans="2:28" ht="15.75" x14ac:dyDescent="0.25">
      <c r="B69" s="1" t="s">
        <v>117</v>
      </c>
      <c r="C69" s="1">
        <v>4224.8401563217458</v>
      </c>
      <c r="D69" s="1">
        <v>6314.4239094785717</v>
      </c>
      <c r="E69" s="1">
        <v>0</v>
      </c>
      <c r="F69" s="1">
        <v>-557.28203072205872</v>
      </c>
      <c r="G69" s="1">
        <f t="shared" si="0"/>
        <v>9981.9820350782593</v>
      </c>
      <c r="H69" s="15"/>
      <c r="I69" s="1">
        <v>53.508842468261719</v>
      </c>
      <c r="J69" s="1">
        <v>0.63594263047799782</v>
      </c>
      <c r="K69" s="1">
        <v>0</v>
      </c>
      <c r="L69" s="1">
        <f t="shared" si="1"/>
        <v>54.144785098739717</v>
      </c>
      <c r="M69" s="6">
        <f t="shared" si="6"/>
        <v>184.35721957109774</v>
      </c>
      <c r="N69" s="15"/>
      <c r="O69" s="1">
        <v>53.508842468261719</v>
      </c>
      <c r="P69" s="1">
        <v>193.61380370305596</v>
      </c>
      <c r="Q69" s="1">
        <f t="shared" si="3"/>
        <v>247.12264617131768</v>
      </c>
      <c r="R69" s="6">
        <f t="shared" si="4"/>
        <v>40.392825949906083</v>
      </c>
      <c r="T69" s="1">
        <v>17331.396571224603</v>
      </c>
      <c r="V69" s="17">
        <v>0.11563184018582311</v>
      </c>
      <c r="X69" s="26">
        <v>0</v>
      </c>
      <c r="Y69" s="19">
        <v>-298.61340956576606</v>
      </c>
      <c r="AA69" s="28" t="s">
        <v>107</v>
      </c>
      <c r="AB69" s="28" t="s">
        <v>59</v>
      </c>
    </row>
    <row r="70" spans="2:28" ht="15.75" x14ac:dyDescent="0.25">
      <c r="B70" s="1" t="s">
        <v>118</v>
      </c>
      <c r="C70" s="1">
        <v>4224.9559573850229</v>
      </c>
      <c r="D70" s="1">
        <v>6314.4239094785717</v>
      </c>
      <c r="E70" s="1">
        <v>0</v>
      </c>
      <c r="F70" s="1">
        <v>-557.26371123630395</v>
      </c>
      <c r="G70" s="1">
        <f t="shared" si="0"/>
        <v>9982.1161556272891</v>
      </c>
      <c r="H70" s="15"/>
      <c r="I70" s="1">
        <v>67.229057312011719</v>
      </c>
      <c r="J70" s="1">
        <v>0.79900480045534228</v>
      </c>
      <c r="K70" s="1">
        <v>0</v>
      </c>
      <c r="L70" s="1">
        <f t="shared" si="1"/>
        <v>68.028062112467055</v>
      </c>
      <c r="M70" s="6">
        <f t="shared" si="6"/>
        <v>146.7352713814544</v>
      </c>
      <c r="N70" s="15"/>
      <c r="O70" s="1">
        <v>67.229057312011719</v>
      </c>
      <c r="P70" s="1">
        <v>243.25837080892907</v>
      </c>
      <c r="Q70" s="1">
        <f t="shared" si="3"/>
        <v>310.48742812094076</v>
      </c>
      <c r="R70" s="6">
        <f t="shared" si="4"/>
        <v>32.149823959181575</v>
      </c>
      <c r="T70" s="1">
        <v>17331.59303167036</v>
      </c>
      <c r="V70" s="17">
        <v>0.14527945547769372</v>
      </c>
      <c r="X70" s="26">
        <v>0</v>
      </c>
      <c r="Y70" s="19">
        <v>-293.88864278775736</v>
      </c>
      <c r="AA70" s="28" t="s">
        <v>107</v>
      </c>
      <c r="AB70" s="28" t="s">
        <v>59</v>
      </c>
    </row>
    <row r="71" spans="2:28" ht="15.75" x14ac:dyDescent="0.25">
      <c r="B71" s="1" t="s">
        <v>119</v>
      </c>
      <c r="C71" s="1">
        <v>4227.5003819440917</v>
      </c>
      <c r="D71" s="1">
        <v>6314.4239094785717</v>
      </c>
      <c r="E71" s="1">
        <v>0</v>
      </c>
      <c r="F71" s="1">
        <v>-556.86118859839598</v>
      </c>
      <c r="G71" s="1">
        <f t="shared" si="0"/>
        <v>9985.0631028242678</v>
      </c>
      <c r="H71" s="15"/>
      <c r="I71" s="1">
        <v>368.69479370117188</v>
      </c>
      <c r="J71" s="1">
        <v>4.3818681888068483</v>
      </c>
      <c r="K71" s="1">
        <v>0</v>
      </c>
      <c r="L71" s="1">
        <f t="shared" si="1"/>
        <v>373.07666188997871</v>
      </c>
      <c r="M71" s="6">
        <f t="shared" si="6"/>
        <v>26.764105404612227</v>
      </c>
      <c r="N71" s="15"/>
      <c r="O71" s="1">
        <v>368.69479370117188</v>
      </c>
      <c r="P71" s="1">
        <v>1334.0672004468126</v>
      </c>
      <c r="Q71" s="1">
        <f t="shared" si="3"/>
        <v>1702.7619941479845</v>
      </c>
      <c r="R71" s="6">
        <f t="shared" si="4"/>
        <v>5.8640392122567429</v>
      </c>
      <c r="T71" s="1">
        <v>17335.909734547895</v>
      </c>
      <c r="V71" s="17">
        <v>0.79654574338256212</v>
      </c>
      <c r="X71" s="26">
        <v>0</v>
      </c>
      <c r="Y71" s="19">
        <v>-190.07430945050046</v>
      </c>
      <c r="AA71" s="28" t="s">
        <v>107</v>
      </c>
      <c r="AB71" s="28" t="s">
        <v>63</v>
      </c>
    </row>
    <row r="72" spans="2:28" ht="15.75" x14ac:dyDescent="0.25">
      <c r="B72" s="1" t="s">
        <v>120</v>
      </c>
      <c r="C72" s="1">
        <v>4226.0158297344569</v>
      </c>
      <c r="D72" s="1">
        <v>6314.4239094785717</v>
      </c>
      <c r="E72" s="1">
        <v>0</v>
      </c>
      <c r="F72" s="1">
        <v>-557.09604164970972</v>
      </c>
      <c r="G72" s="1">
        <f t="shared" si="0"/>
        <v>9983.3436975633194</v>
      </c>
      <c r="H72" s="15"/>
      <c r="I72" s="1">
        <v>192.80368041992188</v>
      </c>
      <c r="J72" s="1">
        <v>2.2914357014114528</v>
      </c>
      <c r="K72" s="1">
        <v>0</v>
      </c>
      <c r="L72" s="1">
        <f t="shared" si="1"/>
        <v>195.09511612133332</v>
      </c>
      <c r="M72" s="6">
        <f t="shared" si="6"/>
        <v>51.171674084114386</v>
      </c>
      <c r="N72" s="15"/>
      <c r="O72" s="1">
        <v>192.80368041992188</v>
      </c>
      <c r="P72" s="1">
        <v>697.63146591449856</v>
      </c>
      <c r="Q72" s="1">
        <f t="shared" si="3"/>
        <v>890.43514633442044</v>
      </c>
      <c r="R72" s="6">
        <f t="shared" si="4"/>
        <v>11.211758361808732</v>
      </c>
      <c r="T72" s="1">
        <v>17333.391141189586</v>
      </c>
      <c r="V72" s="17">
        <v>0.41660013667031837</v>
      </c>
      <c r="X72" s="26">
        <v>0</v>
      </c>
      <c r="Y72" s="19">
        <v>-250.64509760255532</v>
      </c>
      <c r="AA72" s="28" t="s">
        <v>107</v>
      </c>
      <c r="AB72" s="28" t="s">
        <v>63</v>
      </c>
    </row>
    <row r="73" spans="2:28" ht="15.75" x14ac:dyDescent="0.25">
      <c r="B73" s="1" t="s">
        <v>121</v>
      </c>
      <c r="C73" s="1">
        <v>4225.5951677827279</v>
      </c>
      <c r="D73" s="1">
        <v>6314.4239094785717</v>
      </c>
      <c r="E73" s="1">
        <v>0</v>
      </c>
      <c r="F73" s="1">
        <v>-557.16258948972063</v>
      </c>
      <c r="G73" s="1">
        <f t="shared" si="0"/>
        <v>9982.856487771578</v>
      </c>
      <c r="H73" s="15"/>
      <c r="I73" s="1">
        <v>142.96327209472656</v>
      </c>
      <c r="J73" s="1">
        <v>1.6990918253338008</v>
      </c>
      <c r="K73" s="1">
        <v>0</v>
      </c>
      <c r="L73" s="1">
        <f t="shared" si="1"/>
        <v>144.66236392006036</v>
      </c>
      <c r="M73" s="6">
        <f t="shared" si="6"/>
        <v>69.007972891194086</v>
      </c>
      <c r="N73" s="15"/>
      <c r="O73" s="1">
        <v>142.96327209472656</v>
      </c>
      <c r="P73" s="1">
        <v>517.2913446399333</v>
      </c>
      <c r="Q73" s="1">
        <f t="shared" si="3"/>
        <v>660.25461673465986</v>
      </c>
      <c r="R73" s="6">
        <f t="shared" si="4"/>
        <v>15.119707208020088</v>
      </c>
      <c r="T73" s="1">
        <v>17332.677473869022</v>
      </c>
      <c r="V73" s="17">
        <v>0.30891974498391733</v>
      </c>
      <c r="X73" s="26">
        <v>0</v>
      </c>
      <c r="Y73" s="19">
        <v>-267.80840570529608</v>
      </c>
      <c r="AA73" s="28" t="s">
        <v>107</v>
      </c>
      <c r="AB73" s="28" t="s">
        <v>63</v>
      </c>
    </row>
    <row r="74" spans="2:28" ht="15.75" x14ac:dyDescent="0.25">
      <c r="B74" s="1" t="s">
        <v>122</v>
      </c>
      <c r="C74" s="1">
        <v>4225.904561491694</v>
      </c>
      <c r="D74" s="1">
        <v>6314.4239094785717</v>
      </c>
      <c r="E74" s="1">
        <v>0</v>
      </c>
      <c r="F74" s="1">
        <v>-557.11364405274901</v>
      </c>
      <c r="G74" s="1">
        <f t="shared" si="0"/>
        <v>9983.2148269175159</v>
      </c>
      <c r="H74" s="15"/>
      <c r="I74" s="1">
        <v>179.62052917480469</v>
      </c>
      <c r="J74" s="1">
        <v>2.1347563014076014</v>
      </c>
      <c r="K74" s="1">
        <v>0</v>
      </c>
      <c r="L74" s="1">
        <f t="shared" si="1"/>
        <v>181.75528547621229</v>
      </c>
      <c r="M74" s="6">
        <f t="shared" si="6"/>
        <v>54.926682328718826</v>
      </c>
      <c r="N74" s="15"/>
      <c r="O74" s="1">
        <v>179.62052917480469</v>
      </c>
      <c r="P74" s="1">
        <v>649.93016841522945</v>
      </c>
      <c r="Q74" s="1">
        <f t="shared" si="3"/>
        <v>829.55069759003413</v>
      </c>
      <c r="R74" s="6">
        <f t="shared" si="4"/>
        <v>12.034484276753926</v>
      </c>
      <c r="T74" s="1">
        <v>17333.202370828134</v>
      </c>
      <c r="V74" s="17">
        <v>0.38811869846975727</v>
      </c>
      <c r="X74" s="26">
        <v>0</v>
      </c>
      <c r="Y74" s="19">
        <v>-255.18491998870536</v>
      </c>
      <c r="AA74" s="28" t="s">
        <v>107</v>
      </c>
      <c r="AB74" s="28" t="s">
        <v>63</v>
      </c>
    </row>
    <row r="75" spans="2:28" ht="15.75" x14ac:dyDescent="0.25">
      <c r="B75" s="1" t="s">
        <v>123</v>
      </c>
      <c r="C75" s="1">
        <v>4395.4646594573087</v>
      </c>
      <c r="D75" s="1">
        <v>6566.6279864683847</v>
      </c>
      <c r="E75" s="1">
        <v>0</v>
      </c>
      <c r="F75" s="1">
        <v>-579.24293080879863</v>
      </c>
      <c r="G75" s="1">
        <f t="shared" si="0"/>
        <v>10382.849715116894</v>
      </c>
      <c r="H75" s="15"/>
      <c r="I75" s="1">
        <v>1182.947265625</v>
      </c>
      <c r="J75" s="1">
        <v>3.3091526308262447</v>
      </c>
      <c r="K75" s="1">
        <v>0</v>
      </c>
      <c r="L75" s="1">
        <f t="shared" si="1"/>
        <v>1186.2564182558262</v>
      </c>
      <c r="M75" s="6">
        <f t="shared" si="6"/>
        <v>8.7526183676063738</v>
      </c>
      <c r="N75" s="15"/>
      <c r="O75" s="1">
        <v>1182.947265625</v>
      </c>
      <c r="P75" s="1">
        <v>2066.2395407051504</v>
      </c>
      <c r="Q75" s="1">
        <f t="shared" si="3"/>
        <v>3249.1868063301504</v>
      </c>
      <c r="R75" s="6">
        <f t="shared" si="4"/>
        <v>3.1955225519470765</v>
      </c>
      <c r="T75" s="1">
        <v>17334.61730616479</v>
      </c>
      <c r="V75" s="17">
        <v>1.2337996150487123</v>
      </c>
      <c r="X75" s="26">
        <v>0</v>
      </c>
      <c r="Y75" s="19">
        <v>-120.30921823444265</v>
      </c>
      <c r="AA75" s="28" t="s">
        <v>107</v>
      </c>
      <c r="AB75" s="28" t="s">
        <v>71</v>
      </c>
    </row>
    <row r="76" spans="2:28" ht="15.75" x14ac:dyDescent="0.25">
      <c r="B76" s="1" t="s">
        <v>124</v>
      </c>
      <c r="C76" s="1">
        <v>4435.0535349802694</v>
      </c>
      <c r="D76" s="1">
        <v>6627.4955535776098</v>
      </c>
      <c r="E76" s="1">
        <v>0</v>
      </c>
      <c r="F76" s="1">
        <v>-584.79457576947812</v>
      </c>
      <c r="G76" s="1">
        <f t="shared" si="0"/>
        <v>10477.754512788402</v>
      </c>
      <c r="H76" s="15"/>
      <c r="I76" s="1">
        <v>613.1790771484375</v>
      </c>
      <c r="J76" s="1">
        <v>1.7152948214577417</v>
      </c>
      <c r="K76" s="1">
        <v>0</v>
      </c>
      <c r="L76" s="1">
        <f t="shared" si="1"/>
        <v>614.89437196989525</v>
      </c>
      <c r="M76" s="6">
        <f t="shared" si="6"/>
        <v>17.03992586437494</v>
      </c>
      <c r="N76" s="15"/>
      <c r="O76" s="1">
        <v>613.1790771484375</v>
      </c>
      <c r="P76" s="1">
        <v>1071.0323908771165</v>
      </c>
      <c r="Q76" s="1">
        <f t="shared" si="3"/>
        <v>1684.211468025554</v>
      </c>
      <c r="R76" s="6">
        <f t="shared" si="4"/>
        <v>6.2211632634658125</v>
      </c>
      <c r="T76" s="1">
        <v>17332.696995551087</v>
      </c>
      <c r="V76" s="17">
        <v>0.63960607644189027</v>
      </c>
      <c r="X76" s="26">
        <v>0</v>
      </c>
      <c r="Y76" s="19">
        <v>-215.06487000225698</v>
      </c>
      <c r="AA76" s="28" t="s">
        <v>107</v>
      </c>
      <c r="AB76" s="28" t="s">
        <v>71</v>
      </c>
    </row>
    <row r="77" spans="2:28" ht="15.75" x14ac:dyDescent="0.25">
      <c r="B77" s="1" t="s">
        <v>125</v>
      </c>
      <c r="C77" s="1">
        <v>4465.792426908667</v>
      </c>
      <c r="D77" s="1">
        <v>6673.9133408723746</v>
      </c>
      <c r="E77" s="1">
        <v>0</v>
      </c>
      <c r="F77" s="1">
        <v>-588.94153709799957</v>
      </c>
      <c r="G77" s="1">
        <f t="shared" si="0"/>
        <v>10550.764230683042</v>
      </c>
      <c r="H77" s="15"/>
      <c r="I77" s="1">
        <v>454.670166015625</v>
      </c>
      <c r="J77" s="1">
        <v>1.2718852609559956</v>
      </c>
      <c r="K77" s="1">
        <v>0</v>
      </c>
      <c r="L77" s="1">
        <f t="shared" si="1"/>
        <v>455.94205127658097</v>
      </c>
      <c r="M77" s="6">
        <f t="shared" si="6"/>
        <v>23.140581574220267</v>
      </c>
      <c r="N77" s="15"/>
      <c r="O77" s="1">
        <v>454.670166015625</v>
      </c>
      <c r="P77" s="1">
        <v>794.16689393913646</v>
      </c>
      <c r="Q77" s="1">
        <f t="shared" si="3"/>
        <v>1248.8370599547616</v>
      </c>
      <c r="R77" s="6">
        <f t="shared" si="4"/>
        <v>8.4484714371506868</v>
      </c>
      <c r="T77" s="1">
        <v>17332.162767164944</v>
      </c>
      <c r="V77" s="17">
        <v>0.4742797064881884</v>
      </c>
      <c r="X77" s="26">
        <v>0</v>
      </c>
      <c r="Y77" s="19">
        <v>-241.42578796085724</v>
      </c>
      <c r="AA77" s="28" t="s">
        <v>107</v>
      </c>
      <c r="AB77" s="28" t="s">
        <v>71</v>
      </c>
    </row>
    <row r="78" spans="2:28" ht="15.75" x14ac:dyDescent="0.25">
      <c r="B78" s="1" t="s">
        <v>126</v>
      </c>
      <c r="C78" s="1">
        <v>4646.6340535669869</v>
      </c>
      <c r="D78" s="1">
        <v>6943.8809938334589</v>
      </c>
      <c r="E78" s="1">
        <v>0</v>
      </c>
      <c r="F78" s="1">
        <v>-612.7340569129434</v>
      </c>
      <c r="G78" s="1">
        <f t="shared" si="0"/>
        <v>10977.780990487503</v>
      </c>
      <c r="H78" s="15"/>
      <c r="I78" s="1">
        <v>571.2523193359375</v>
      </c>
      <c r="J78" s="1">
        <v>1.5980096009106846</v>
      </c>
      <c r="K78" s="1">
        <v>0</v>
      </c>
      <c r="L78" s="1">
        <f t="shared" si="1"/>
        <v>572.8503289368482</v>
      </c>
      <c r="M78" s="6">
        <f t="shared" si="6"/>
        <v>19.163436653446887</v>
      </c>
      <c r="N78" s="15"/>
      <c r="O78" s="1">
        <v>571.2523193359375</v>
      </c>
      <c r="P78" s="1">
        <v>997.79937744760991</v>
      </c>
      <c r="Q78" s="1">
        <f t="shared" si="3"/>
        <v>1569.0516967835474</v>
      </c>
      <c r="R78" s="6">
        <f t="shared" si="4"/>
        <v>6.9964431465140571</v>
      </c>
      <c r="T78" s="1">
        <v>17332.555688056455</v>
      </c>
      <c r="V78" s="17">
        <v>0.59587697227862946</v>
      </c>
      <c r="X78" s="26">
        <v>0</v>
      </c>
      <c r="Y78" s="19">
        <v>-222.03752846364111</v>
      </c>
      <c r="AA78" s="28" t="s">
        <v>107</v>
      </c>
      <c r="AB78" s="28" t="s">
        <v>71</v>
      </c>
    </row>
    <row r="79" spans="2:28" ht="15.75" x14ac:dyDescent="0.25">
      <c r="B79" s="1" t="s">
        <v>127</v>
      </c>
      <c r="C79" s="1">
        <v>4395.4646594573087</v>
      </c>
      <c r="D79" s="1">
        <v>6566.6279864683847</v>
      </c>
      <c r="E79" s="1">
        <v>0</v>
      </c>
      <c r="F79" s="1">
        <v>-579.24293080879863</v>
      </c>
      <c r="G79" s="1">
        <f t="shared" si="0"/>
        <v>10382.849715116894</v>
      </c>
      <c r="H79" s="15"/>
      <c r="I79" s="1">
        <v>1182.947265625</v>
      </c>
      <c r="J79" s="1">
        <v>3.3091526308262447</v>
      </c>
      <c r="K79" s="1">
        <v>0</v>
      </c>
      <c r="L79" s="1">
        <f t="shared" si="1"/>
        <v>1186.2564182558262</v>
      </c>
      <c r="M79" s="6">
        <f t="shared" si="6"/>
        <v>8.7526183676063738</v>
      </c>
      <c r="N79" s="15"/>
      <c r="O79" s="1">
        <v>1182.947265625</v>
      </c>
      <c r="P79" s="1">
        <v>0</v>
      </c>
      <c r="Q79" s="1">
        <f t="shared" si="3"/>
        <v>1182.947265625</v>
      </c>
      <c r="R79" s="6">
        <f t="shared" si="4"/>
        <v>8.7771027642818922</v>
      </c>
      <c r="T79" s="1">
        <v>17334.61730616479</v>
      </c>
      <c r="V79" s="17">
        <v>0</v>
      </c>
      <c r="X79" s="26">
        <v>0</v>
      </c>
      <c r="Y79" s="19">
        <v>-317.11885922187776</v>
      </c>
      <c r="AA79" s="28" t="s">
        <v>107</v>
      </c>
      <c r="AB79" s="28" t="s">
        <v>75</v>
      </c>
    </row>
    <row r="80" spans="2:28" ht="15.75" x14ac:dyDescent="0.25">
      <c r="B80" s="1" t="s">
        <v>128</v>
      </c>
      <c r="C80" s="1">
        <v>4435.0535349802694</v>
      </c>
      <c r="D80" s="1">
        <v>6627.4955535776098</v>
      </c>
      <c r="E80" s="1">
        <v>0</v>
      </c>
      <c r="F80" s="1">
        <v>-584.79457576947812</v>
      </c>
      <c r="G80" s="1">
        <f t="shared" si="0"/>
        <v>10477.754512788402</v>
      </c>
      <c r="H80" s="15"/>
      <c r="I80" s="1">
        <v>613.1790771484375</v>
      </c>
      <c r="J80" s="1">
        <v>1.7152948214577417</v>
      </c>
      <c r="K80" s="1">
        <v>0</v>
      </c>
      <c r="L80" s="1">
        <f t="shared" si="1"/>
        <v>614.89437196989525</v>
      </c>
      <c r="M80" s="6">
        <f t="shared" si="6"/>
        <v>17.03992586437494</v>
      </c>
      <c r="N80" s="15"/>
      <c r="O80" s="1">
        <v>613.1790771484375</v>
      </c>
      <c r="P80" s="1">
        <v>0</v>
      </c>
      <c r="Q80" s="1">
        <f t="shared" si="3"/>
        <v>613.1790771484375</v>
      </c>
      <c r="R80" s="6">
        <f t="shared" si="4"/>
        <v>17.087593010372665</v>
      </c>
      <c r="T80" s="1">
        <v>17332.696995551087</v>
      </c>
      <c r="V80" s="17">
        <v>0</v>
      </c>
      <c r="X80" s="26">
        <v>0</v>
      </c>
      <c r="Y80" s="19">
        <v>-317.08087656913847</v>
      </c>
      <c r="AA80" s="28" t="s">
        <v>107</v>
      </c>
      <c r="AB80" s="28" t="s">
        <v>75</v>
      </c>
    </row>
    <row r="81" spans="2:28" ht="15.75" x14ac:dyDescent="0.25">
      <c r="B81" s="1" t="s">
        <v>129</v>
      </c>
      <c r="C81" s="1">
        <v>4465.792426908667</v>
      </c>
      <c r="D81" s="1">
        <v>6673.9133408723746</v>
      </c>
      <c r="E81" s="1">
        <v>0</v>
      </c>
      <c r="F81" s="1">
        <v>-588.94153709799957</v>
      </c>
      <c r="G81" s="1">
        <f t="shared" si="0"/>
        <v>10550.764230683042</v>
      </c>
      <c r="H81" s="15"/>
      <c r="I81" s="1">
        <v>454.670166015625</v>
      </c>
      <c r="J81" s="1">
        <v>1.2718852609559956</v>
      </c>
      <c r="K81" s="1">
        <v>0</v>
      </c>
      <c r="L81" s="1">
        <f t="shared" si="1"/>
        <v>455.94205127658097</v>
      </c>
      <c r="M81" s="6">
        <f t="shared" si="6"/>
        <v>23.140581574220267</v>
      </c>
      <c r="N81" s="15"/>
      <c r="O81" s="1">
        <v>454.670166015625</v>
      </c>
      <c r="P81" s="1">
        <v>0</v>
      </c>
      <c r="Q81" s="1">
        <f t="shared" si="3"/>
        <v>454.670166015625</v>
      </c>
      <c r="R81" s="6">
        <f t="shared" si="4"/>
        <v>23.205314575930323</v>
      </c>
      <c r="T81" s="1">
        <v>17332.162767164944</v>
      </c>
      <c r="V81" s="17">
        <v>0</v>
      </c>
      <c r="X81" s="26">
        <v>0</v>
      </c>
      <c r="Y81" s="19">
        <v>-317.07030983698019</v>
      </c>
      <c r="AA81" s="28" t="s">
        <v>107</v>
      </c>
      <c r="AB81" s="28" t="s">
        <v>75</v>
      </c>
    </row>
    <row r="82" spans="2:28" ht="15.75" x14ac:dyDescent="0.25">
      <c r="B82" s="1" t="s">
        <v>130</v>
      </c>
      <c r="C82" s="1">
        <v>4646.6340535669869</v>
      </c>
      <c r="D82" s="1">
        <v>6943.8809938334589</v>
      </c>
      <c r="E82" s="1">
        <v>0</v>
      </c>
      <c r="F82" s="1">
        <v>-612.7340569129434</v>
      </c>
      <c r="G82" s="1">
        <f t="shared" ref="G82:G118" si="7">SUM(C82:F82)</f>
        <v>10977.780990487503</v>
      </c>
      <c r="H82" s="15"/>
      <c r="I82" s="1">
        <v>571.2523193359375</v>
      </c>
      <c r="J82" s="1">
        <v>1.5980096009106846</v>
      </c>
      <c r="K82" s="1">
        <v>0</v>
      </c>
      <c r="L82" s="1">
        <f t="shared" ref="L82:L118" si="8">J82+K82+I82</f>
        <v>572.8503289368482</v>
      </c>
      <c r="M82" s="6">
        <f t="shared" si="6"/>
        <v>19.163436653446887</v>
      </c>
      <c r="N82" s="15"/>
      <c r="O82" s="1">
        <v>571.2523193359375</v>
      </c>
      <c r="P82" s="1">
        <v>0</v>
      </c>
      <c r="Q82" s="1">
        <f t="shared" ref="Q82:Q118" si="9">P82+O82</f>
        <v>571.2523193359375</v>
      </c>
      <c r="R82" s="6">
        <f t="shared" ref="R82:R118" si="10">IF(Q82=0, 9999,G82/Q82)</f>
        <v>19.217044060755537</v>
      </c>
      <c r="T82" s="1">
        <v>17332.555688056455</v>
      </c>
      <c r="V82" s="17">
        <v>0</v>
      </c>
      <c r="X82" s="26">
        <v>0</v>
      </c>
      <c r="Y82" s="19">
        <v>-317.07808159005208</v>
      </c>
      <c r="AA82" s="28" t="s">
        <v>107</v>
      </c>
      <c r="AB82" s="28" t="s">
        <v>75</v>
      </c>
    </row>
    <row r="83" spans="2:28" ht="15.75" x14ac:dyDescent="0.25">
      <c r="B83" s="1" t="s">
        <v>131</v>
      </c>
      <c r="C83" s="1">
        <v>576.91983929046432</v>
      </c>
      <c r="D83" s="1">
        <v>857.04174740425128</v>
      </c>
      <c r="E83" s="1">
        <v>0</v>
      </c>
      <c r="F83" s="1">
        <v>-75.016583045378951</v>
      </c>
      <c r="G83" s="1">
        <f t="shared" si="7"/>
        <v>1358.9450036493367</v>
      </c>
      <c r="H83" s="15"/>
      <c r="I83" s="1">
        <v>473.09066772460938</v>
      </c>
      <c r="J83" s="1">
        <v>5.6225938160527482</v>
      </c>
      <c r="K83" s="1">
        <v>0</v>
      </c>
      <c r="L83" s="1">
        <f t="shared" si="8"/>
        <v>478.71326154066213</v>
      </c>
      <c r="M83" s="6">
        <f t="shared" si="6"/>
        <v>2.8387452632412762</v>
      </c>
      <c r="N83" s="15"/>
      <c r="O83" s="1">
        <v>473.09066772460938</v>
      </c>
      <c r="P83" s="1">
        <v>1711.8081823058587</v>
      </c>
      <c r="Q83" s="1">
        <f t="shared" si="9"/>
        <v>2184.8988500304681</v>
      </c>
      <c r="R83" s="6">
        <f t="shared" si="10"/>
        <v>0.62197158629580795</v>
      </c>
      <c r="T83" s="1">
        <v>17337.404584701202</v>
      </c>
      <c r="V83" s="17">
        <v>1.022003314537582</v>
      </c>
      <c r="X83" s="26">
        <v>0</v>
      </c>
      <c r="Y83" s="19">
        <v>-154.12398999999999</v>
      </c>
      <c r="AA83" s="28" t="s">
        <v>107</v>
      </c>
      <c r="AB83" s="28" t="s">
        <v>79</v>
      </c>
    </row>
    <row r="84" spans="2:28" ht="15.75" x14ac:dyDescent="0.25">
      <c r="B84" s="1" t="s">
        <v>132</v>
      </c>
      <c r="C84" s="1">
        <v>1376.6525041255875</v>
      </c>
      <c r="D84" s="1">
        <v>2052.4457737399166</v>
      </c>
      <c r="E84" s="1">
        <v>0</v>
      </c>
      <c r="F84" s="1">
        <v>-180.5309735476487</v>
      </c>
      <c r="G84" s="1">
        <f t="shared" si="7"/>
        <v>3248.5673043178558</v>
      </c>
      <c r="H84" s="15"/>
      <c r="I84" s="1">
        <v>473.09066772460938</v>
      </c>
      <c r="J84" s="1">
        <v>5.6225938160527482</v>
      </c>
      <c r="K84" s="1">
        <v>0</v>
      </c>
      <c r="L84" s="1">
        <f t="shared" si="8"/>
        <v>478.71326154066213</v>
      </c>
      <c r="M84" s="6">
        <f t="shared" si="6"/>
        <v>6.7860399226519466</v>
      </c>
      <c r="N84" s="15"/>
      <c r="O84" s="1">
        <v>473.09066772460938</v>
      </c>
      <c r="P84" s="1">
        <v>1711.8081823058587</v>
      </c>
      <c r="Q84" s="1">
        <f t="shared" si="9"/>
        <v>2184.8988500304681</v>
      </c>
      <c r="R84" s="6">
        <f t="shared" si="10"/>
        <v>1.4868273212156045</v>
      </c>
      <c r="T84" s="1">
        <v>17337.404584701202</v>
      </c>
      <c r="V84" s="17">
        <v>1.022003314537582</v>
      </c>
      <c r="X84" s="26">
        <v>0</v>
      </c>
      <c r="Y84" s="19">
        <v>-154.12398999999999</v>
      </c>
      <c r="AA84" s="28" t="s">
        <v>107</v>
      </c>
      <c r="AB84" s="28" t="s">
        <v>79</v>
      </c>
    </row>
    <row r="85" spans="2:28" ht="15.75" x14ac:dyDescent="0.25">
      <c r="B85" s="1" t="s">
        <v>133</v>
      </c>
      <c r="C85" s="1">
        <v>2129.9050666347916</v>
      </c>
      <c r="D85" s="1">
        <v>3178.3734564072211</v>
      </c>
      <c r="E85" s="1">
        <v>0</v>
      </c>
      <c r="F85" s="1">
        <v>-279.91291519163201</v>
      </c>
      <c r="G85" s="1">
        <f t="shared" si="7"/>
        <v>5028.36560785038</v>
      </c>
      <c r="H85" s="15"/>
      <c r="I85" s="1">
        <v>473.09066772460938</v>
      </c>
      <c r="J85" s="1">
        <v>5.6225938160527482</v>
      </c>
      <c r="K85" s="1">
        <v>0</v>
      </c>
      <c r="L85" s="1">
        <f t="shared" si="8"/>
        <v>478.71326154066213</v>
      </c>
      <c r="M85" s="6">
        <f t="shared" si="6"/>
        <v>10.503919594095615</v>
      </c>
      <c r="N85" s="15"/>
      <c r="O85" s="1">
        <v>473.09066772460938</v>
      </c>
      <c r="P85" s="1">
        <v>1711.8081823058587</v>
      </c>
      <c r="Q85" s="1">
        <f t="shared" si="9"/>
        <v>2184.8988500304681</v>
      </c>
      <c r="R85" s="6">
        <f t="shared" si="10"/>
        <v>2.3014180303039016</v>
      </c>
      <c r="T85" s="1">
        <v>17337.404584701202</v>
      </c>
      <c r="V85" s="17">
        <v>1.022003314537582</v>
      </c>
      <c r="X85" s="26">
        <v>0</v>
      </c>
      <c r="Y85" s="19">
        <v>-154.12398999999999</v>
      </c>
      <c r="AA85" s="28" t="s">
        <v>107</v>
      </c>
      <c r="AB85" s="28" t="s">
        <v>79</v>
      </c>
    </row>
    <row r="86" spans="2:28" ht="15.75" x14ac:dyDescent="0.25">
      <c r="B86" s="1" t="s">
        <v>134</v>
      </c>
      <c r="C86" s="1">
        <v>2966.907891050203</v>
      </c>
      <c r="D86" s="1">
        <v>4429.4872227391088</v>
      </c>
      <c r="E86" s="1">
        <v>0</v>
      </c>
      <c r="F86" s="1">
        <v>-390.34462162327748</v>
      </c>
      <c r="G86" s="1">
        <f t="shared" si="7"/>
        <v>7006.050492166034</v>
      </c>
      <c r="H86" s="15"/>
      <c r="I86" s="1">
        <v>473.09066772460938</v>
      </c>
      <c r="J86" s="1">
        <v>5.6225938160527482</v>
      </c>
      <c r="K86" s="1">
        <v>0</v>
      </c>
      <c r="L86" s="1">
        <f t="shared" si="8"/>
        <v>478.71326154066213</v>
      </c>
      <c r="M86" s="6">
        <f t="shared" si="6"/>
        <v>14.635171103508142</v>
      </c>
      <c r="N86" s="15"/>
      <c r="O86" s="1">
        <v>473.09066772460938</v>
      </c>
      <c r="P86" s="1">
        <v>1711.8081823058587</v>
      </c>
      <c r="Q86" s="1">
        <f t="shared" si="9"/>
        <v>2184.8988500304681</v>
      </c>
      <c r="R86" s="6">
        <f t="shared" si="10"/>
        <v>3.2065788730074782</v>
      </c>
      <c r="T86" s="1">
        <v>17337.404584701202</v>
      </c>
      <c r="V86" s="17">
        <v>1.022003314537582</v>
      </c>
      <c r="X86" s="26">
        <v>0</v>
      </c>
      <c r="Y86" s="19">
        <v>-154.12398999999999</v>
      </c>
      <c r="AA86" s="28" t="s">
        <v>107</v>
      </c>
      <c r="AB86" s="28" t="s">
        <v>79</v>
      </c>
    </row>
    <row r="87" spans="2:28" ht="15.75" x14ac:dyDescent="0.25">
      <c r="B87" s="1" t="s">
        <v>135</v>
      </c>
      <c r="C87" s="1">
        <v>218.15535135411307</v>
      </c>
      <c r="D87" s="1">
        <v>320.77690260916501</v>
      </c>
      <c r="E87" s="1">
        <v>0</v>
      </c>
      <c r="F87" s="1">
        <v>-27.682245030978578</v>
      </c>
      <c r="G87" s="1">
        <f t="shared" si="7"/>
        <v>511.25000893229947</v>
      </c>
      <c r="H87" s="15"/>
      <c r="I87" s="1">
        <v>473.09066772460938</v>
      </c>
      <c r="J87" s="1">
        <v>5.6225938160527482</v>
      </c>
      <c r="K87" s="1">
        <v>0</v>
      </c>
      <c r="L87" s="1">
        <f t="shared" si="8"/>
        <v>478.71326154066213</v>
      </c>
      <c r="M87" s="6">
        <f t="shared" si="6"/>
        <v>1.0679670901259828</v>
      </c>
      <c r="N87" s="15"/>
      <c r="O87" s="1">
        <v>473.09066772460938</v>
      </c>
      <c r="P87" s="1">
        <v>1711.8081823058587</v>
      </c>
      <c r="Q87" s="1">
        <f t="shared" si="9"/>
        <v>2184.8988500304681</v>
      </c>
      <c r="R87" s="6">
        <f t="shared" si="10"/>
        <v>0.23399252964281167</v>
      </c>
      <c r="T87" s="1">
        <v>17337.404584701202</v>
      </c>
      <c r="V87" s="17">
        <v>1.022003314537582</v>
      </c>
      <c r="X87" s="26">
        <v>0</v>
      </c>
      <c r="Y87" s="19">
        <v>-154.12398999999999</v>
      </c>
      <c r="AA87" s="28" t="s">
        <v>107</v>
      </c>
      <c r="AB87" s="28" t="s">
        <v>83</v>
      </c>
    </row>
    <row r="88" spans="2:28" ht="15.75" x14ac:dyDescent="0.25">
      <c r="B88" s="1" t="s">
        <v>136</v>
      </c>
      <c r="C88" s="1">
        <v>517.48235635302296</v>
      </c>
      <c r="D88" s="1">
        <v>768.19730032477219</v>
      </c>
      <c r="E88" s="1">
        <v>0</v>
      </c>
      <c r="F88" s="1">
        <v>-67.174575258406705</v>
      </c>
      <c r="G88" s="1">
        <f t="shared" si="7"/>
        <v>1218.5050814193885</v>
      </c>
      <c r="H88" s="15"/>
      <c r="I88" s="1">
        <v>473.09066772460938</v>
      </c>
      <c r="J88" s="1">
        <v>5.6225938160527482</v>
      </c>
      <c r="K88" s="1">
        <v>0</v>
      </c>
      <c r="L88" s="1">
        <f t="shared" si="8"/>
        <v>478.71326154066213</v>
      </c>
      <c r="M88" s="6">
        <f t="shared" si="6"/>
        <v>2.5453756545156585</v>
      </c>
      <c r="N88" s="15"/>
      <c r="O88" s="1">
        <v>473.09066772460938</v>
      </c>
      <c r="P88" s="1">
        <v>1711.8081823058587</v>
      </c>
      <c r="Q88" s="1">
        <f t="shared" si="9"/>
        <v>2184.8988500304681</v>
      </c>
      <c r="R88" s="6">
        <f t="shared" si="10"/>
        <v>0.55769404675296375</v>
      </c>
      <c r="T88" s="1">
        <v>17337.404584701202</v>
      </c>
      <c r="V88" s="17">
        <v>1.022003314537582</v>
      </c>
      <c r="X88" s="26">
        <v>0</v>
      </c>
      <c r="Y88" s="19">
        <v>-154.12398999999999</v>
      </c>
      <c r="AA88" s="28" t="s">
        <v>107</v>
      </c>
      <c r="AB88" s="28" t="s">
        <v>83</v>
      </c>
    </row>
    <row r="89" spans="2:28" ht="15.75" x14ac:dyDescent="0.25">
      <c r="B89" s="1" t="s">
        <v>137</v>
      </c>
      <c r="C89" s="1">
        <v>799.41261522180218</v>
      </c>
      <c r="D89" s="1">
        <v>1189.6138328945358</v>
      </c>
      <c r="E89" s="1">
        <v>0</v>
      </c>
      <c r="F89" s="1">
        <v>-104.37162964509891</v>
      </c>
      <c r="G89" s="1">
        <f t="shared" si="7"/>
        <v>1884.6548184712392</v>
      </c>
      <c r="H89" s="15"/>
      <c r="I89" s="1">
        <v>473.09066772460938</v>
      </c>
      <c r="J89" s="1">
        <v>5.6225938160527482</v>
      </c>
      <c r="K89" s="1">
        <v>0</v>
      </c>
      <c r="L89" s="1">
        <f t="shared" si="8"/>
        <v>478.71326154066213</v>
      </c>
      <c r="M89" s="6">
        <f t="shared" si="6"/>
        <v>3.9369179211910255</v>
      </c>
      <c r="N89" s="15"/>
      <c r="O89" s="1">
        <v>473.09066772460938</v>
      </c>
      <c r="P89" s="1">
        <v>1711.8081823058587</v>
      </c>
      <c r="Q89" s="1">
        <f t="shared" si="9"/>
        <v>2184.8988500304681</v>
      </c>
      <c r="R89" s="6">
        <f t="shared" si="10"/>
        <v>0.86258218244060036</v>
      </c>
      <c r="T89" s="1">
        <v>17337.404584701202</v>
      </c>
      <c r="V89" s="17">
        <v>1.022003314537582</v>
      </c>
      <c r="X89" s="26">
        <v>0</v>
      </c>
      <c r="Y89" s="19">
        <v>-154.12398999999999</v>
      </c>
      <c r="AA89" s="28" t="s">
        <v>107</v>
      </c>
      <c r="AB89" s="28" t="s">
        <v>83</v>
      </c>
    </row>
    <row r="90" spans="2:28" ht="15.75" x14ac:dyDescent="0.25">
      <c r="B90" s="1" t="s">
        <v>138</v>
      </c>
      <c r="C90" s="1">
        <v>1112.6892140665821</v>
      </c>
      <c r="D90" s="1">
        <v>1657.8854492514852</v>
      </c>
      <c r="E90" s="1">
        <v>0</v>
      </c>
      <c r="F90" s="1">
        <v>-145.70442851551377</v>
      </c>
      <c r="G90" s="1">
        <f t="shared" si="7"/>
        <v>2624.8702348025531</v>
      </c>
      <c r="H90" s="15"/>
      <c r="I90" s="1">
        <v>473.09066772460938</v>
      </c>
      <c r="J90" s="1">
        <v>5.6225938160527482</v>
      </c>
      <c r="K90" s="1">
        <v>0</v>
      </c>
      <c r="L90" s="1">
        <f t="shared" si="8"/>
        <v>478.71326154066213</v>
      </c>
      <c r="M90" s="6">
        <f t="shared" si="6"/>
        <v>5.4831784403774977</v>
      </c>
      <c r="N90" s="15"/>
      <c r="O90" s="1">
        <v>473.09066772460938</v>
      </c>
      <c r="P90" s="1">
        <v>1711.8081823058587</v>
      </c>
      <c r="Q90" s="1">
        <f t="shared" si="9"/>
        <v>2184.8988500304681</v>
      </c>
      <c r="R90" s="6">
        <f t="shared" si="10"/>
        <v>1.2013692234612827</v>
      </c>
      <c r="T90" s="1">
        <v>17337.404584701202</v>
      </c>
      <c r="V90" s="17">
        <v>1.022003314537582</v>
      </c>
      <c r="X90" s="26">
        <v>0</v>
      </c>
      <c r="Y90" s="19">
        <v>-154.12398999999999</v>
      </c>
      <c r="AA90" s="28" t="s">
        <v>107</v>
      </c>
      <c r="AB90" s="28" t="s">
        <v>83</v>
      </c>
    </row>
    <row r="91" spans="2:28" ht="15.75" x14ac:dyDescent="0.25">
      <c r="B91" s="1" t="s">
        <v>139</v>
      </c>
      <c r="C91" s="1">
        <v>4539.7179468350887</v>
      </c>
      <c r="D91" s="1">
        <v>6767.1123882831034</v>
      </c>
      <c r="E91" s="1">
        <v>0</v>
      </c>
      <c r="F91" s="1">
        <v>-595.33680480641124</v>
      </c>
      <c r="G91" s="1">
        <f t="shared" si="7"/>
        <v>10711.493530311782</v>
      </c>
      <c r="H91" s="15"/>
      <c r="I91" s="1">
        <v>6281.09375</v>
      </c>
      <c r="J91" s="1">
        <v>17.570605675164835</v>
      </c>
      <c r="K91" s="1">
        <v>0</v>
      </c>
      <c r="L91" s="1">
        <f t="shared" si="8"/>
        <v>6298.6643556751651</v>
      </c>
      <c r="M91" s="6">
        <f t="shared" si="6"/>
        <v>1.7005976069610074</v>
      </c>
      <c r="N91" s="15"/>
      <c r="O91" s="1">
        <v>6281.09375</v>
      </c>
      <c r="P91" s="1">
        <v>13354.308292787098</v>
      </c>
      <c r="Q91" s="1">
        <f t="shared" si="9"/>
        <v>19635.4020427871</v>
      </c>
      <c r="R91" s="6">
        <f t="shared" si="10"/>
        <v>0.54551944019127219</v>
      </c>
      <c r="T91" s="1">
        <v>17351.799779712179</v>
      </c>
      <c r="V91" s="17">
        <v>7.9666178669568541</v>
      </c>
      <c r="X91" s="26">
        <v>0</v>
      </c>
      <c r="Y91" s="19">
        <v>954.54128125000011</v>
      </c>
      <c r="AA91" s="28" t="s">
        <v>107</v>
      </c>
      <c r="AB91" s="28" t="s">
        <v>87</v>
      </c>
    </row>
    <row r="92" spans="2:28" ht="15.75" x14ac:dyDescent="0.25">
      <c r="B92" s="1" t="s">
        <v>140</v>
      </c>
      <c r="C92" s="1">
        <v>4609.8484666139784</v>
      </c>
      <c r="D92" s="1">
        <v>6883.9602161378853</v>
      </c>
      <c r="E92" s="1">
        <v>0</v>
      </c>
      <c r="F92" s="1">
        <v>-606.9227113767738</v>
      </c>
      <c r="G92" s="1">
        <f t="shared" si="7"/>
        <v>10886.88597137509</v>
      </c>
      <c r="H92" s="15"/>
      <c r="I92" s="1">
        <v>2233.27783203125</v>
      </c>
      <c r="J92" s="1">
        <v>6.2473267601765752</v>
      </c>
      <c r="K92" s="1">
        <v>0</v>
      </c>
      <c r="L92" s="1">
        <f t="shared" si="8"/>
        <v>2239.5251587914267</v>
      </c>
      <c r="M92" s="6">
        <f t="shared" si="6"/>
        <v>4.8612474517813693</v>
      </c>
      <c r="N92" s="15"/>
      <c r="O92" s="1">
        <v>2233.27783203125</v>
      </c>
      <c r="P92" s="1">
        <v>4748.1984613828854</v>
      </c>
      <c r="Q92" s="1">
        <f t="shared" si="9"/>
        <v>6981.4762934141354</v>
      </c>
      <c r="R92" s="6">
        <f t="shared" si="10"/>
        <v>1.5593959663868029</v>
      </c>
      <c r="T92" s="1">
        <v>17338.157274995327</v>
      </c>
      <c r="V92" s="17">
        <v>2.8347062084411618</v>
      </c>
      <c r="X92" s="26">
        <v>0</v>
      </c>
      <c r="Y92" s="19">
        <v>135.07778888888885</v>
      </c>
      <c r="AA92" s="28" t="s">
        <v>107</v>
      </c>
      <c r="AB92" s="28" t="s">
        <v>87</v>
      </c>
    </row>
    <row r="93" spans="2:28" ht="15.75" x14ac:dyDescent="0.25">
      <c r="B93" s="1" t="s">
        <v>141</v>
      </c>
      <c r="C93" s="1">
        <v>4520.014444602918</v>
      </c>
      <c r="D93" s="1">
        <v>6753.2195903011816</v>
      </c>
      <c r="E93" s="1">
        <v>0</v>
      </c>
      <c r="F93" s="1">
        <v>-595.75723643792776</v>
      </c>
      <c r="G93" s="1">
        <f t="shared" si="7"/>
        <v>10677.476798466172</v>
      </c>
      <c r="H93" s="15"/>
      <c r="I93" s="1">
        <v>1041.4249267578125</v>
      </c>
      <c r="J93" s="1">
        <v>2.9132610341682836</v>
      </c>
      <c r="K93" s="1">
        <v>0</v>
      </c>
      <c r="L93" s="1">
        <f t="shared" si="8"/>
        <v>1044.3381877919808</v>
      </c>
      <c r="M93" s="6">
        <f t="shared" si="6"/>
        <v>10.224156239121454</v>
      </c>
      <c r="N93" s="15"/>
      <c r="O93" s="1">
        <v>1041.4249267578125</v>
      </c>
      <c r="P93" s="1">
        <v>2214.1857877665475</v>
      </c>
      <c r="Q93" s="1">
        <f t="shared" si="9"/>
        <v>3255.61071452436</v>
      </c>
      <c r="R93" s="6">
        <f t="shared" si="10"/>
        <v>3.2797154619348081</v>
      </c>
      <c r="T93" s="1">
        <v>17334.140328337478</v>
      </c>
      <c r="V93" s="17">
        <v>1.3221766020477104</v>
      </c>
      <c r="X93" s="26">
        <v>0</v>
      </c>
      <c r="Y93" s="19">
        <v>-106.20787046632128</v>
      </c>
      <c r="AA93" s="28" t="s">
        <v>107</v>
      </c>
      <c r="AB93" s="28" t="s">
        <v>87</v>
      </c>
    </row>
    <row r="94" spans="2:28" ht="15.75" x14ac:dyDescent="0.25">
      <c r="B94" s="1" t="s">
        <v>142</v>
      </c>
      <c r="C94" s="1">
        <v>4761.8302116708519</v>
      </c>
      <c r="D94" s="1">
        <v>7115.1835260646558</v>
      </c>
      <c r="E94" s="1">
        <v>0</v>
      </c>
      <c r="F94" s="1">
        <v>-627.76044595612927</v>
      </c>
      <c r="G94" s="1">
        <f t="shared" si="7"/>
        <v>11249.253291779378</v>
      </c>
      <c r="H94" s="15"/>
      <c r="I94" s="1">
        <v>870.1082763671875</v>
      </c>
      <c r="J94" s="1">
        <v>2.4340232737798781</v>
      </c>
      <c r="K94" s="1">
        <v>0</v>
      </c>
      <c r="L94" s="1">
        <f t="shared" si="8"/>
        <v>872.54229964096737</v>
      </c>
      <c r="M94" s="6">
        <f t="shared" si="6"/>
        <v>12.892501941061433</v>
      </c>
      <c r="N94" s="15"/>
      <c r="O94" s="1">
        <v>870.1082763671875</v>
      </c>
      <c r="P94" s="1">
        <v>1849.9474899354852</v>
      </c>
      <c r="Q94" s="1">
        <f t="shared" si="9"/>
        <v>2720.055766302673</v>
      </c>
      <c r="R94" s="6">
        <f t="shared" si="10"/>
        <v>4.1356700958636239</v>
      </c>
      <c r="T94" s="1">
        <v>17333.562933445442</v>
      </c>
      <c r="V94" s="17">
        <v>1.1047108710237028</v>
      </c>
      <c r="X94" s="26">
        <v>0</v>
      </c>
      <c r="Y94" s="19">
        <v>-140.89021212121216</v>
      </c>
      <c r="AA94" s="28" t="s">
        <v>107</v>
      </c>
      <c r="AB94" s="28" t="s">
        <v>87</v>
      </c>
    </row>
    <row r="95" spans="2:28" ht="15.75" x14ac:dyDescent="0.25">
      <c r="B95" s="1" t="s">
        <v>143</v>
      </c>
      <c r="C95" s="1">
        <v>4296.9970224674489</v>
      </c>
      <c r="D95" s="1">
        <v>6394.3983162663826</v>
      </c>
      <c r="E95" s="1">
        <v>0</v>
      </c>
      <c r="F95" s="1">
        <v>-561.39016532961318</v>
      </c>
      <c r="G95" s="1">
        <f t="shared" si="7"/>
        <v>10130.005173404219</v>
      </c>
      <c r="H95" s="15"/>
      <c r="I95" s="1">
        <v>0</v>
      </c>
      <c r="J95" s="1">
        <v>26.902362499672321</v>
      </c>
      <c r="K95" s="1">
        <v>0</v>
      </c>
      <c r="L95" s="1">
        <f t="shared" si="8"/>
        <v>26.902362499672321</v>
      </c>
      <c r="M95" s="6">
        <f t="shared" si="6"/>
        <v>376.54704762556099</v>
      </c>
      <c r="N95" s="15"/>
      <c r="O95" s="1">
        <v>0</v>
      </c>
      <c r="P95" s="1">
        <v>63541.163068431662</v>
      </c>
      <c r="Q95" s="1">
        <f t="shared" si="9"/>
        <v>63541.163068431662</v>
      </c>
      <c r="R95" s="6">
        <f t="shared" si="10"/>
        <v>0.15942429575131556</v>
      </c>
      <c r="T95" s="1">
        <v>17363.042860223642</v>
      </c>
      <c r="V95" s="17">
        <v>45.132029905135887</v>
      </c>
      <c r="X95" s="26">
        <v>6945.2440469590983</v>
      </c>
      <c r="Y95" s="19">
        <v>6892.8452153110047</v>
      </c>
      <c r="AA95" s="28" t="s">
        <v>107</v>
      </c>
      <c r="AB95" s="28" t="s">
        <v>95</v>
      </c>
    </row>
    <row r="96" spans="2:28" ht="15.75" x14ac:dyDescent="0.25">
      <c r="B96" s="1" t="s">
        <v>144</v>
      </c>
      <c r="C96" s="1">
        <v>4296.9970224674489</v>
      </c>
      <c r="D96" s="1">
        <v>6394.3983162663826</v>
      </c>
      <c r="E96" s="1">
        <v>0</v>
      </c>
      <c r="F96" s="1">
        <v>-561.39016532961318</v>
      </c>
      <c r="G96" s="1">
        <f t="shared" si="7"/>
        <v>10130.005173404219</v>
      </c>
      <c r="H96" s="15"/>
      <c r="I96" s="1">
        <v>0</v>
      </c>
      <c r="J96" s="1">
        <v>26.902362499672321</v>
      </c>
      <c r="K96" s="1">
        <v>0</v>
      </c>
      <c r="L96" s="1">
        <f t="shared" si="8"/>
        <v>26.902362499672321</v>
      </c>
      <c r="M96" s="6">
        <f t="shared" si="6"/>
        <v>376.54704762556099</v>
      </c>
      <c r="N96" s="15"/>
      <c r="O96" s="1">
        <v>0</v>
      </c>
      <c r="P96" s="1">
        <v>63541.163068431662</v>
      </c>
      <c r="Q96" s="1">
        <f t="shared" si="9"/>
        <v>63541.163068431662</v>
      </c>
      <c r="R96" s="6">
        <f t="shared" si="10"/>
        <v>0.15942429575131556</v>
      </c>
      <c r="T96" s="1">
        <v>17363.042860223642</v>
      </c>
      <c r="V96" s="17">
        <v>45.132029905135887</v>
      </c>
      <c r="X96" s="26">
        <v>6945.2440469590983</v>
      </c>
      <c r="Y96" s="19">
        <v>6892.8452153110047</v>
      </c>
      <c r="AA96" s="28" t="s">
        <v>107</v>
      </c>
      <c r="AB96" s="28" t="s">
        <v>95</v>
      </c>
    </row>
    <row r="97" spans="2:28" ht="15.75" x14ac:dyDescent="0.25">
      <c r="B97" s="1" t="s">
        <v>145</v>
      </c>
      <c r="C97" s="1">
        <v>4296.9970224674489</v>
      </c>
      <c r="D97" s="1">
        <v>6394.3983162663826</v>
      </c>
      <c r="E97" s="1">
        <v>0</v>
      </c>
      <c r="F97" s="1">
        <v>-561.39016532961318</v>
      </c>
      <c r="G97" s="1">
        <f t="shared" si="7"/>
        <v>10130.005173404219</v>
      </c>
      <c r="H97" s="15"/>
      <c r="I97" s="1">
        <v>0</v>
      </c>
      <c r="J97" s="1">
        <v>26.902362499672321</v>
      </c>
      <c r="K97" s="1">
        <v>0</v>
      </c>
      <c r="L97" s="1">
        <f t="shared" si="8"/>
        <v>26.902362499672321</v>
      </c>
      <c r="M97" s="6">
        <f t="shared" si="6"/>
        <v>376.54704762556099</v>
      </c>
      <c r="N97" s="15"/>
      <c r="O97" s="1">
        <v>0</v>
      </c>
      <c r="P97" s="1">
        <v>63541.163068431662</v>
      </c>
      <c r="Q97" s="1">
        <f t="shared" si="9"/>
        <v>63541.163068431662</v>
      </c>
      <c r="R97" s="6">
        <f t="shared" si="10"/>
        <v>0.15942429575131556</v>
      </c>
      <c r="T97" s="1">
        <v>17363.042860223642</v>
      </c>
      <c r="V97" s="17">
        <v>45.132029905135887</v>
      </c>
      <c r="X97" s="26">
        <v>6945.2440469590983</v>
      </c>
      <c r="Y97" s="19">
        <v>6892.8452153110047</v>
      </c>
      <c r="AA97" s="28" t="s">
        <v>107</v>
      </c>
      <c r="AB97" s="28" t="s">
        <v>95</v>
      </c>
    </row>
    <row r="98" spans="2:28" ht="15.75" x14ac:dyDescent="0.25">
      <c r="B98" s="1" t="s">
        <v>146</v>
      </c>
      <c r="C98" s="1">
        <v>4296.9970224674489</v>
      </c>
      <c r="D98" s="1">
        <v>6394.3983162663826</v>
      </c>
      <c r="E98" s="1">
        <v>0</v>
      </c>
      <c r="F98" s="1">
        <v>-561.39016532961318</v>
      </c>
      <c r="G98" s="1">
        <f t="shared" si="7"/>
        <v>10130.005173404219</v>
      </c>
      <c r="H98" s="15"/>
      <c r="I98" s="1">
        <v>0</v>
      </c>
      <c r="J98" s="1">
        <v>26.902362499672321</v>
      </c>
      <c r="K98" s="1">
        <v>0</v>
      </c>
      <c r="L98" s="1">
        <f t="shared" si="8"/>
        <v>26.902362499672321</v>
      </c>
      <c r="M98" s="6">
        <f t="shared" si="6"/>
        <v>376.54704762556099</v>
      </c>
      <c r="N98" s="15"/>
      <c r="O98" s="1">
        <v>0</v>
      </c>
      <c r="P98" s="1">
        <v>63541.163068431662</v>
      </c>
      <c r="Q98" s="1">
        <f t="shared" si="9"/>
        <v>63541.163068431662</v>
      </c>
      <c r="R98" s="6">
        <f t="shared" si="10"/>
        <v>0.15942429575131556</v>
      </c>
      <c r="T98" s="1">
        <v>17363.042860223642</v>
      </c>
      <c r="V98" s="17">
        <v>45.132029905135887</v>
      </c>
      <c r="X98" s="26">
        <v>6945.2440469590983</v>
      </c>
      <c r="Y98" s="19">
        <v>6892.8452153110047</v>
      </c>
      <c r="AA98" s="28" t="s">
        <v>107</v>
      </c>
      <c r="AB98" s="28" t="s">
        <v>95</v>
      </c>
    </row>
    <row r="99" spans="2:28" ht="15.75" x14ac:dyDescent="0.25">
      <c r="B99" s="1" t="s">
        <v>147</v>
      </c>
      <c r="C99" s="1">
        <v>6574.3816708295444</v>
      </c>
      <c r="D99" s="1">
        <v>9310.6099766734114</v>
      </c>
      <c r="E99" s="1">
        <v>0</v>
      </c>
      <c r="F99" s="1">
        <v>-767.15546949958332</v>
      </c>
      <c r="G99" s="1">
        <f t="shared" si="7"/>
        <v>15117.836178003374</v>
      </c>
      <c r="H99" s="15"/>
      <c r="I99" s="1">
        <v>0</v>
      </c>
      <c r="J99" s="1">
        <v>486.54345500510601</v>
      </c>
      <c r="K99" s="1">
        <v>0</v>
      </c>
      <c r="L99" s="1">
        <f t="shared" si="8"/>
        <v>486.54345500510601</v>
      </c>
      <c r="M99" s="6">
        <f t="shared" si="6"/>
        <v>31.07191356185178</v>
      </c>
      <c r="N99" s="15"/>
      <c r="O99" s="1">
        <v>0</v>
      </c>
      <c r="P99" s="1">
        <v>457650.45269245264</v>
      </c>
      <c r="Q99" s="1">
        <f t="shared" si="9"/>
        <v>457650.45269245264</v>
      </c>
      <c r="R99" s="6">
        <f t="shared" si="10"/>
        <v>3.3033587291484152E-2</v>
      </c>
      <c r="T99" s="1">
        <v>17916.827309025375</v>
      </c>
      <c r="V99" s="17">
        <v>198.67728200916829</v>
      </c>
      <c r="X99" s="26">
        <v>45326.518732122393</v>
      </c>
      <c r="Y99" s="19">
        <v>32381.077367757764</v>
      </c>
      <c r="AA99" s="28" t="s">
        <v>107</v>
      </c>
      <c r="AB99" s="28" t="s">
        <v>99</v>
      </c>
    </row>
    <row r="100" spans="2:28" ht="15.75" x14ac:dyDescent="0.25">
      <c r="B100" s="1" t="s">
        <v>148</v>
      </c>
      <c r="C100" s="1">
        <v>6574.3816708295444</v>
      </c>
      <c r="D100" s="1">
        <v>9310.6099766734114</v>
      </c>
      <c r="E100" s="1">
        <v>0</v>
      </c>
      <c r="F100" s="1">
        <v>-767.15546949958332</v>
      </c>
      <c r="G100" s="1">
        <f t="shared" si="7"/>
        <v>15117.836178003374</v>
      </c>
      <c r="H100" s="15"/>
      <c r="I100" s="1">
        <v>0</v>
      </c>
      <c r="J100" s="1">
        <v>486.54345500510601</v>
      </c>
      <c r="K100" s="1">
        <v>0</v>
      </c>
      <c r="L100" s="1">
        <f t="shared" si="8"/>
        <v>486.54345500510601</v>
      </c>
      <c r="M100" s="6">
        <f t="shared" si="6"/>
        <v>31.07191356185178</v>
      </c>
      <c r="N100" s="15"/>
      <c r="O100" s="1">
        <v>0</v>
      </c>
      <c r="P100" s="1">
        <v>457650.45269245264</v>
      </c>
      <c r="Q100" s="1">
        <f t="shared" si="9"/>
        <v>457650.45269245264</v>
      </c>
      <c r="R100" s="6">
        <f t="shared" si="10"/>
        <v>3.3033587291484152E-2</v>
      </c>
      <c r="T100" s="1">
        <v>17916.827309025375</v>
      </c>
      <c r="V100" s="17">
        <v>198.67728200916829</v>
      </c>
      <c r="X100" s="26">
        <v>45326.518732122393</v>
      </c>
      <c r="Y100" s="19">
        <v>32381.077367757764</v>
      </c>
      <c r="AA100" s="28" t="s">
        <v>107</v>
      </c>
      <c r="AB100" s="28" t="s">
        <v>99</v>
      </c>
    </row>
    <row r="101" spans="2:28" ht="15.75" x14ac:dyDescent="0.25">
      <c r="B101" s="1" t="s">
        <v>149</v>
      </c>
      <c r="C101" s="1">
        <v>6574.3816708295444</v>
      </c>
      <c r="D101" s="1">
        <v>9310.6099766734114</v>
      </c>
      <c r="E101" s="1">
        <v>0</v>
      </c>
      <c r="F101" s="1">
        <v>-767.15546949958332</v>
      </c>
      <c r="G101" s="1">
        <f t="shared" si="7"/>
        <v>15117.836178003374</v>
      </c>
      <c r="H101" s="15"/>
      <c r="I101" s="1">
        <v>0</v>
      </c>
      <c r="J101" s="1">
        <v>486.54345500510601</v>
      </c>
      <c r="K101" s="1">
        <v>0</v>
      </c>
      <c r="L101" s="1">
        <f t="shared" si="8"/>
        <v>486.54345500510601</v>
      </c>
      <c r="M101" s="6">
        <f t="shared" si="6"/>
        <v>31.07191356185178</v>
      </c>
      <c r="N101" s="15"/>
      <c r="O101" s="1">
        <v>0</v>
      </c>
      <c r="P101" s="1">
        <v>457650.45269245264</v>
      </c>
      <c r="Q101" s="1">
        <f t="shared" si="9"/>
        <v>457650.45269245264</v>
      </c>
      <c r="R101" s="6">
        <f t="shared" si="10"/>
        <v>3.3033587291484152E-2</v>
      </c>
      <c r="T101" s="1">
        <v>17916.827309025375</v>
      </c>
      <c r="V101" s="17">
        <v>198.67728200916829</v>
      </c>
      <c r="X101" s="26">
        <v>45326.518732122393</v>
      </c>
      <c r="Y101" s="19">
        <v>32381.077367757764</v>
      </c>
      <c r="AA101" s="28" t="s">
        <v>107</v>
      </c>
      <c r="AB101" s="28" t="s">
        <v>99</v>
      </c>
    </row>
    <row r="102" spans="2:28" ht="16.5" thickBot="1" x14ac:dyDescent="0.3">
      <c r="B102" s="1" t="s">
        <v>150</v>
      </c>
      <c r="C102" s="1">
        <v>6574.3816708295444</v>
      </c>
      <c r="D102" s="1">
        <v>9310.6099766734114</v>
      </c>
      <c r="E102" s="1">
        <v>0</v>
      </c>
      <c r="F102" s="1">
        <v>-767.15546949958332</v>
      </c>
      <c r="G102" s="1">
        <f t="shared" si="7"/>
        <v>15117.836178003374</v>
      </c>
      <c r="H102" s="15"/>
      <c r="I102" s="1">
        <v>0</v>
      </c>
      <c r="J102" s="1">
        <v>486.54345500510601</v>
      </c>
      <c r="K102" s="1">
        <v>0</v>
      </c>
      <c r="L102" s="1">
        <f t="shared" si="8"/>
        <v>486.54345500510601</v>
      </c>
      <c r="M102" s="6">
        <f t="shared" si="6"/>
        <v>31.07191356185178</v>
      </c>
      <c r="N102" s="15"/>
      <c r="O102" s="1">
        <v>0</v>
      </c>
      <c r="P102" s="1">
        <v>457650.45269245264</v>
      </c>
      <c r="Q102" s="1">
        <f t="shared" si="9"/>
        <v>457650.45269245264</v>
      </c>
      <c r="R102" s="6">
        <f t="shared" si="10"/>
        <v>3.3033587291484152E-2</v>
      </c>
      <c r="T102" s="1">
        <v>17916.827309025375</v>
      </c>
      <c r="V102" s="17">
        <v>198.67728200916829</v>
      </c>
      <c r="X102" s="26">
        <v>45326.518732122393</v>
      </c>
      <c r="Y102" s="19">
        <v>32381.077367757764</v>
      </c>
      <c r="AA102" s="29" t="s">
        <v>107</v>
      </c>
      <c r="AB102" s="29" t="s">
        <v>99</v>
      </c>
    </row>
    <row r="103" spans="2:28" ht="15.75" x14ac:dyDescent="0.25">
      <c r="B103" s="1" t="s">
        <v>151</v>
      </c>
      <c r="C103" s="1">
        <v>4660.0591886622751</v>
      </c>
      <c r="D103" s="1">
        <v>6965.4253513257936</v>
      </c>
      <c r="E103" s="1">
        <v>0</v>
      </c>
      <c r="F103" s="1">
        <v>-614.79203353400851</v>
      </c>
      <c r="G103" s="1">
        <f t="shared" si="7"/>
        <v>11010.692506454061</v>
      </c>
      <c r="H103" s="15"/>
      <c r="I103" s="1">
        <v>415.65744018554688</v>
      </c>
      <c r="J103" s="1">
        <v>0.29975053036863658</v>
      </c>
      <c r="K103" s="1">
        <v>0</v>
      </c>
      <c r="L103" s="1">
        <f t="shared" si="8"/>
        <v>415.95719071591549</v>
      </c>
      <c r="M103" s="6">
        <f t="shared" si="6"/>
        <v>26.470734854957676</v>
      </c>
      <c r="N103" s="15"/>
      <c r="O103" s="1">
        <v>415.65744018554688</v>
      </c>
      <c r="P103" s="1">
        <v>245.31189066703152</v>
      </c>
      <c r="Q103" s="1">
        <f t="shared" si="9"/>
        <v>660.96933085257842</v>
      </c>
      <c r="R103" s="6">
        <f t="shared" si="10"/>
        <v>16.658401521068257</v>
      </c>
      <c r="T103" s="1">
        <v>16265.931484456096</v>
      </c>
      <c r="V103" s="17">
        <v>0.1948398043385354</v>
      </c>
      <c r="X103" s="26">
        <v>0</v>
      </c>
      <c r="Y103" s="19">
        <v>-335.33684604856091</v>
      </c>
      <c r="AA103" s="30" t="s">
        <v>152</v>
      </c>
      <c r="AB103" s="30" t="s">
        <v>153</v>
      </c>
    </row>
    <row r="104" spans="2:28" ht="15.75" x14ac:dyDescent="0.25">
      <c r="B104" s="1" t="s">
        <v>154</v>
      </c>
      <c r="C104" s="1">
        <v>4676.1677906353098</v>
      </c>
      <c r="D104" s="1">
        <v>6989.6682080876635</v>
      </c>
      <c r="E104" s="1">
        <v>0</v>
      </c>
      <c r="F104" s="1">
        <v>-616.94927567001264</v>
      </c>
      <c r="G104" s="1">
        <f t="shared" si="7"/>
        <v>11048.886723052961</v>
      </c>
      <c r="H104" s="15"/>
      <c r="I104" s="1">
        <v>103.88494110107422</v>
      </c>
      <c r="J104" s="1">
        <v>7.4916414451289812E-2</v>
      </c>
      <c r="K104" s="1">
        <v>0</v>
      </c>
      <c r="L104" s="1">
        <f t="shared" si="8"/>
        <v>103.95985751552551</v>
      </c>
      <c r="M104" s="6">
        <f t="shared" si="6"/>
        <v>106.2803180679899</v>
      </c>
      <c r="N104" s="15"/>
      <c r="O104" s="1">
        <v>103.88494110107422</v>
      </c>
      <c r="P104" s="1">
        <v>61.310606882751536</v>
      </c>
      <c r="Q104" s="1">
        <f t="shared" si="9"/>
        <v>165.19554798382575</v>
      </c>
      <c r="R104" s="6">
        <f t="shared" si="10"/>
        <v>66.883683355284816</v>
      </c>
      <c r="T104" s="1">
        <v>16265.660599979088</v>
      </c>
      <c r="V104" s="17">
        <v>4.8696544280048354E-2</v>
      </c>
      <c r="X104" s="26">
        <v>0</v>
      </c>
      <c r="Y104" s="19">
        <v>-362.65678971519014</v>
      </c>
      <c r="AA104" s="28" t="s">
        <v>152</v>
      </c>
      <c r="AB104" s="28" t="s">
        <v>153</v>
      </c>
    </row>
    <row r="105" spans="2:28" ht="15.75" x14ac:dyDescent="0.25">
      <c r="B105" s="1" t="s">
        <v>155</v>
      </c>
      <c r="C105" s="1">
        <v>4728.6608696833737</v>
      </c>
      <c r="D105" s="1">
        <v>7068.1642568386442</v>
      </c>
      <c r="E105" s="1">
        <v>0</v>
      </c>
      <c r="F105" s="1">
        <v>-623.88122783641063</v>
      </c>
      <c r="G105" s="1">
        <f t="shared" si="7"/>
        <v>11172.943898685606</v>
      </c>
      <c r="H105" s="15"/>
      <c r="I105" s="1">
        <v>43.633529663085938</v>
      </c>
      <c r="J105" s="1">
        <v>3.1466231222795987E-2</v>
      </c>
      <c r="K105" s="1">
        <v>0</v>
      </c>
      <c r="L105" s="1">
        <f t="shared" si="8"/>
        <v>43.664995894308731</v>
      </c>
      <c r="M105" s="6">
        <f t="shared" ref="M105:M118" si="11">G105/L105</f>
        <v>255.87873466723215</v>
      </c>
      <c r="N105" s="15"/>
      <c r="O105" s="1">
        <v>43.633529663085938</v>
      </c>
      <c r="P105" s="1">
        <v>25.751548665413239</v>
      </c>
      <c r="Q105" s="1">
        <f t="shared" si="9"/>
        <v>69.385078328499176</v>
      </c>
      <c r="R105" s="6">
        <f t="shared" si="10"/>
        <v>161.02805052388965</v>
      </c>
      <c r="T105" s="1">
        <v>16265.608250360739</v>
      </c>
      <c r="V105" s="17">
        <v>2.045344888790291E-2</v>
      </c>
      <c r="X105" s="26">
        <v>0</v>
      </c>
      <c r="Y105" s="19">
        <v>-367.93648922247087</v>
      </c>
      <c r="AA105" s="28" t="s">
        <v>152</v>
      </c>
      <c r="AB105" s="28" t="s">
        <v>153</v>
      </c>
    </row>
    <row r="106" spans="2:28" ht="15.75" x14ac:dyDescent="0.25">
      <c r="B106" s="1" t="s">
        <v>156</v>
      </c>
      <c r="C106" s="1">
        <v>4755.9862473717903</v>
      </c>
      <c r="D106" s="1">
        <v>7109.0169414900902</v>
      </c>
      <c r="E106" s="1">
        <v>0</v>
      </c>
      <c r="F106" s="1">
        <v>-627.48800189913584</v>
      </c>
      <c r="G106" s="1">
        <f t="shared" si="7"/>
        <v>11237.515186962744</v>
      </c>
      <c r="H106" s="15"/>
      <c r="I106" s="1">
        <v>28.556922912597656</v>
      </c>
      <c r="J106" s="1">
        <v>2.0593765535836042E-2</v>
      </c>
      <c r="K106" s="1">
        <v>0</v>
      </c>
      <c r="L106" s="1">
        <f t="shared" si="8"/>
        <v>28.577516678133492</v>
      </c>
      <c r="M106" s="6">
        <f t="shared" si="11"/>
        <v>393.22924078848655</v>
      </c>
      <c r="N106" s="15"/>
      <c r="O106" s="1">
        <v>28.556922912597656</v>
      </c>
      <c r="P106" s="1">
        <v>16.853666779117667</v>
      </c>
      <c r="Q106" s="1">
        <f t="shared" si="9"/>
        <v>45.410589691715323</v>
      </c>
      <c r="R106" s="6">
        <f t="shared" si="10"/>
        <v>247.46463904680166</v>
      </c>
      <c r="T106" s="1">
        <v>16265.595151004496</v>
      </c>
      <c r="V106" s="17">
        <v>1.3386214154753325E-2</v>
      </c>
      <c r="X106" s="26">
        <v>0</v>
      </c>
      <c r="Y106" s="19">
        <v>-369.25761935948077</v>
      </c>
      <c r="AA106" s="28" t="s">
        <v>152</v>
      </c>
      <c r="AB106" s="28" t="s">
        <v>153</v>
      </c>
    </row>
    <row r="107" spans="2:28" ht="15.75" x14ac:dyDescent="0.25">
      <c r="B107" s="1" t="s">
        <v>157</v>
      </c>
      <c r="C107" s="1">
        <v>4660.0591886622751</v>
      </c>
      <c r="D107" s="1">
        <v>6965.4253513257936</v>
      </c>
      <c r="E107" s="1">
        <v>0</v>
      </c>
      <c r="F107" s="1">
        <v>-614.79203353400851</v>
      </c>
      <c r="G107" s="1">
        <f t="shared" si="7"/>
        <v>11010.692506454061</v>
      </c>
      <c r="H107" s="15"/>
      <c r="I107" s="1">
        <v>415.65744018554688</v>
      </c>
      <c r="J107" s="1">
        <v>0.29975053036863658</v>
      </c>
      <c r="K107" s="1">
        <v>0</v>
      </c>
      <c r="L107" s="1">
        <f t="shared" si="8"/>
        <v>415.95719071591549</v>
      </c>
      <c r="M107" s="6">
        <f t="shared" si="11"/>
        <v>26.470734854957676</v>
      </c>
      <c r="N107" s="15"/>
      <c r="O107" s="1">
        <v>415.65744018554688</v>
      </c>
      <c r="P107" s="1">
        <v>245.31189066703152</v>
      </c>
      <c r="Q107" s="1">
        <f t="shared" si="9"/>
        <v>660.96933085257842</v>
      </c>
      <c r="R107" s="6">
        <f t="shared" si="10"/>
        <v>16.658401521068257</v>
      </c>
      <c r="T107" s="1">
        <v>16265.931484456096</v>
      </c>
      <c r="V107" s="17">
        <v>0.1948398043385354</v>
      </c>
      <c r="X107" s="26">
        <v>0</v>
      </c>
      <c r="Y107" s="19">
        <v>-335.33684604856091</v>
      </c>
      <c r="AA107" s="28" t="s">
        <v>152</v>
      </c>
      <c r="AB107" s="28" t="s">
        <v>158</v>
      </c>
    </row>
    <row r="108" spans="2:28" ht="15.75" x14ac:dyDescent="0.25">
      <c r="B108" s="1" t="s">
        <v>159</v>
      </c>
      <c r="C108" s="1">
        <v>4676.1677906353098</v>
      </c>
      <c r="D108" s="1">
        <v>6989.6682080876635</v>
      </c>
      <c r="E108" s="1">
        <v>0</v>
      </c>
      <c r="F108" s="1">
        <v>-616.94927567001264</v>
      </c>
      <c r="G108" s="1">
        <f t="shared" si="7"/>
        <v>11048.886723052961</v>
      </c>
      <c r="H108" s="15"/>
      <c r="I108" s="1">
        <v>103.88494110107422</v>
      </c>
      <c r="J108" s="1">
        <v>7.4916414451289812E-2</v>
      </c>
      <c r="K108" s="1">
        <v>0</v>
      </c>
      <c r="L108" s="1">
        <f t="shared" si="8"/>
        <v>103.95985751552551</v>
      </c>
      <c r="M108" s="6">
        <f t="shared" si="11"/>
        <v>106.2803180679899</v>
      </c>
      <c r="N108" s="15"/>
      <c r="O108" s="1">
        <v>103.88494110107422</v>
      </c>
      <c r="P108" s="1">
        <v>61.310606882751536</v>
      </c>
      <c r="Q108" s="1">
        <f t="shared" si="9"/>
        <v>165.19554798382575</v>
      </c>
      <c r="R108" s="6">
        <f t="shared" si="10"/>
        <v>66.883683355284816</v>
      </c>
      <c r="T108" s="1">
        <v>16265.660599979088</v>
      </c>
      <c r="V108" s="17">
        <v>4.8696544280048354E-2</v>
      </c>
      <c r="X108" s="26">
        <v>0</v>
      </c>
      <c r="Y108" s="19">
        <v>-362.65678971519014</v>
      </c>
      <c r="AA108" s="28" t="s">
        <v>152</v>
      </c>
      <c r="AB108" s="28" t="s">
        <v>158</v>
      </c>
    </row>
    <row r="109" spans="2:28" ht="15.75" x14ac:dyDescent="0.25">
      <c r="B109" s="1" t="s">
        <v>160</v>
      </c>
      <c r="C109" s="1">
        <v>4728.6608696833737</v>
      </c>
      <c r="D109" s="1">
        <v>7068.1642568386442</v>
      </c>
      <c r="E109" s="1">
        <v>0</v>
      </c>
      <c r="F109" s="1">
        <v>-623.88122783641063</v>
      </c>
      <c r="G109" s="1">
        <f t="shared" si="7"/>
        <v>11172.943898685606</v>
      </c>
      <c r="H109" s="15"/>
      <c r="I109" s="1">
        <v>43.633529663085938</v>
      </c>
      <c r="J109" s="1">
        <v>3.1466231222795987E-2</v>
      </c>
      <c r="K109" s="1">
        <v>0</v>
      </c>
      <c r="L109" s="1">
        <f t="shared" si="8"/>
        <v>43.664995894308731</v>
      </c>
      <c r="M109" s="6">
        <f t="shared" si="11"/>
        <v>255.87873466723215</v>
      </c>
      <c r="N109" s="15"/>
      <c r="O109" s="1">
        <v>43.633529663085938</v>
      </c>
      <c r="P109" s="1">
        <v>25.751548665413239</v>
      </c>
      <c r="Q109" s="1">
        <f t="shared" si="9"/>
        <v>69.385078328499176</v>
      </c>
      <c r="R109" s="6">
        <f t="shared" si="10"/>
        <v>161.02805052388965</v>
      </c>
      <c r="T109" s="1">
        <v>16265.608250360739</v>
      </c>
      <c r="V109" s="17">
        <v>2.045344888790291E-2</v>
      </c>
      <c r="X109" s="26">
        <v>0</v>
      </c>
      <c r="Y109" s="19">
        <v>-367.93648922247087</v>
      </c>
      <c r="AA109" s="28" t="s">
        <v>152</v>
      </c>
      <c r="AB109" s="28" t="s">
        <v>158</v>
      </c>
    </row>
    <row r="110" spans="2:28" ht="15.75" x14ac:dyDescent="0.25">
      <c r="B110" s="1" t="s">
        <v>161</v>
      </c>
      <c r="C110" s="1">
        <v>4755.9862473717903</v>
      </c>
      <c r="D110" s="1">
        <v>7109.0169414900902</v>
      </c>
      <c r="E110" s="1">
        <v>0</v>
      </c>
      <c r="F110" s="1">
        <v>-627.48800189913584</v>
      </c>
      <c r="G110" s="1">
        <f t="shared" si="7"/>
        <v>11237.515186962744</v>
      </c>
      <c r="H110" s="15"/>
      <c r="I110" s="1">
        <v>28.556922912597656</v>
      </c>
      <c r="J110" s="1">
        <v>2.0593765535836042E-2</v>
      </c>
      <c r="K110" s="1">
        <v>0</v>
      </c>
      <c r="L110" s="1">
        <f t="shared" si="8"/>
        <v>28.577516678133492</v>
      </c>
      <c r="M110" s="6">
        <f t="shared" si="11"/>
        <v>393.22924078848655</v>
      </c>
      <c r="N110" s="15"/>
      <c r="O110" s="1">
        <v>28.556922912597656</v>
      </c>
      <c r="P110" s="1">
        <v>16.853666779117667</v>
      </c>
      <c r="Q110" s="1">
        <f t="shared" si="9"/>
        <v>45.410589691715323</v>
      </c>
      <c r="R110" s="6">
        <f t="shared" si="10"/>
        <v>247.46463904680166</v>
      </c>
      <c r="T110" s="1">
        <v>16265.595151004496</v>
      </c>
      <c r="V110" s="17">
        <v>1.3386214154753325E-2</v>
      </c>
      <c r="X110" s="26">
        <v>0</v>
      </c>
      <c r="Y110" s="19">
        <v>-369.25761935948077</v>
      </c>
      <c r="AA110" s="28" t="s">
        <v>152</v>
      </c>
      <c r="AB110" s="28" t="s">
        <v>158</v>
      </c>
    </row>
    <row r="111" spans="2:28" ht="15.75" x14ac:dyDescent="0.25">
      <c r="B111" s="1" t="s">
        <v>162</v>
      </c>
      <c r="C111" s="1">
        <v>4660.0591886622751</v>
      </c>
      <c r="D111" s="1">
        <v>6965.4253513257936</v>
      </c>
      <c r="E111" s="1">
        <v>0</v>
      </c>
      <c r="F111" s="1">
        <v>-614.79203353400851</v>
      </c>
      <c r="G111" s="1">
        <f t="shared" si="7"/>
        <v>11010.692506454061</v>
      </c>
      <c r="H111" s="15"/>
      <c r="I111" s="1">
        <v>415.65744018554688</v>
      </c>
      <c r="J111" s="1">
        <v>0.29975053036863658</v>
      </c>
      <c r="K111" s="1">
        <v>0</v>
      </c>
      <c r="L111" s="1">
        <f t="shared" si="8"/>
        <v>415.95719071591549</v>
      </c>
      <c r="M111" s="6">
        <f t="shared" si="11"/>
        <v>26.470734854957676</v>
      </c>
      <c r="N111" s="15"/>
      <c r="O111" s="1">
        <v>415.65744018554688</v>
      </c>
      <c r="P111" s="1">
        <v>245.31189066703152</v>
      </c>
      <c r="Q111" s="1">
        <f t="shared" si="9"/>
        <v>660.96933085257842</v>
      </c>
      <c r="R111" s="6">
        <f t="shared" si="10"/>
        <v>16.658401521068257</v>
      </c>
      <c r="T111" s="1">
        <v>16265.931484456096</v>
      </c>
      <c r="V111" s="17">
        <v>0.1948398043385354</v>
      </c>
      <c r="X111" s="26">
        <v>0</v>
      </c>
      <c r="Y111" s="19">
        <v>-335.33684604856091</v>
      </c>
      <c r="AA111" s="28" t="s">
        <v>152</v>
      </c>
      <c r="AB111" s="28" t="s">
        <v>163</v>
      </c>
    </row>
    <row r="112" spans="2:28" ht="15.75" x14ac:dyDescent="0.25">
      <c r="B112" s="1" t="s">
        <v>164</v>
      </c>
      <c r="C112" s="1">
        <v>4676.1677906353098</v>
      </c>
      <c r="D112" s="1">
        <v>6989.6682080876635</v>
      </c>
      <c r="E112" s="1">
        <v>0</v>
      </c>
      <c r="F112" s="1">
        <v>-616.94927567001264</v>
      </c>
      <c r="G112" s="1">
        <f t="shared" si="7"/>
        <v>11048.886723052961</v>
      </c>
      <c r="H112" s="15"/>
      <c r="I112" s="1">
        <v>103.88494110107422</v>
      </c>
      <c r="J112" s="1">
        <v>7.4916414451289812E-2</v>
      </c>
      <c r="K112" s="1">
        <v>0</v>
      </c>
      <c r="L112" s="1">
        <f t="shared" si="8"/>
        <v>103.95985751552551</v>
      </c>
      <c r="M112" s="6">
        <f t="shared" si="11"/>
        <v>106.2803180679899</v>
      </c>
      <c r="N112" s="15"/>
      <c r="O112" s="1">
        <v>103.88494110107422</v>
      </c>
      <c r="P112" s="1">
        <v>61.310606882751536</v>
      </c>
      <c r="Q112" s="1">
        <f t="shared" si="9"/>
        <v>165.19554798382575</v>
      </c>
      <c r="R112" s="6">
        <f t="shared" si="10"/>
        <v>66.883683355284816</v>
      </c>
      <c r="T112" s="1">
        <v>16265.660599979088</v>
      </c>
      <c r="V112" s="17">
        <v>4.8696544280048354E-2</v>
      </c>
      <c r="X112" s="26">
        <v>0</v>
      </c>
      <c r="Y112" s="19">
        <v>-362.65678971519014</v>
      </c>
      <c r="AA112" s="28" t="s">
        <v>152</v>
      </c>
      <c r="AB112" s="28" t="s">
        <v>163</v>
      </c>
    </row>
    <row r="113" spans="2:28" ht="15.75" x14ac:dyDescent="0.25">
      <c r="B113" s="1" t="s">
        <v>165</v>
      </c>
      <c r="C113" s="1">
        <v>4728.6608696833737</v>
      </c>
      <c r="D113" s="1">
        <v>7068.1642568386442</v>
      </c>
      <c r="E113" s="1">
        <v>0</v>
      </c>
      <c r="F113" s="1">
        <v>-623.88122783641063</v>
      </c>
      <c r="G113" s="1">
        <f t="shared" si="7"/>
        <v>11172.943898685606</v>
      </c>
      <c r="H113" s="15"/>
      <c r="I113" s="1">
        <v>43.633529663085938</v>
      </c>
      <c r="J113" s="1">
        <v>3.1466231222795987E-2</v>
      </c>
      <c r="K113" s="1">
        <v>0</v>
      </c>
      <c r="L113" s="1">
        <f t="shared" si="8"/>
        <v>43.664995894308731</v>
      </c>
      <c r="M113" s="6">
        <f t="shared" si="11"/>
        <v>255.87873466723215</v>
      </c>
      <c r="N113" s="15"/>
      <c r="O113" s="1">
        <v>43.633529663085938</v>
      </c>
      <c r="P113" s="1">
        <v>25.751548665413239</v>
      </c>
      <c r="Q113" s="1">
        <f t="shared" si="9"/>
        <v>69.385078328499176</v>
      </c>
      <c r="R113" s="6">
        <f t="shared" si="10"/>
        <v>161.02805052388965</v>
      </c>
      <c r="T113" s="1">
        <v>16265.608250360739</v>
      </c>
      <c r="V113" s="17">
        <v>2.045344888790291E-2</v>
      </c>
      <c r="X113" s="26">
        <v>0</v>
      </c>
      <c r="Y113" s="19">
        <v>-367.93648922247087</v>
      </c>
      <c r="AA113" s="28" t="s">
        <v>152</v>
      </c>
      <c r="AB113" s="28" t="s">
        <v>163</v>
      </c>
    </row>
    <row r="114" spans="2:28" ht="15.75" x14ac:dyDescent="0.25">
      <c r="B114" s="1" t="s">
        <v>166</v>
      </c>
      <c r="C114" s="1">
        <v>4755.9862473717903</v>
      </c>
      <c r="D114" s="1">
        <v>7109.0169414900902</v>
      </c>
      <c r="E114" s="1">
        <v>0</v>
      </c>
      <c r="F114" s="1">
        <v>-627.48800189913584</v>
      </c>
      <c r="G114" s="1">
        <f t="shared" si="7"/>
        <v>11237.515186962744</v>
      </c>
      <c r="H114" s="15"/>
      <c r="I114" s="1">
        <v>28.556922912597656</v>
      </c>
      <c r="J114" s="1">
        <v>2.0593765535836042E-2</v>
      </c>
      <c r="K114" s="1">
        <v>0</v>
      </c>
      <c r="L114" s="1">
        <f t="shared" si="8"/>
        <v>28.577516678133492</v>
      </c>
      <c r="M114" s="6">
        <f t="shared" si="11"/>
        <v>393.22924078848655</v>
      </c>
      <c r="N114" s="15"/>
      <c r="O114" s="1">
        <v>28.556922912597656</v>
      </c>
      <c r="P114" s="1">
        <v>16.853666779117667</v>
      </c>
      <c r="Q114" s="1">
        <f t="shared" si="9"/>
        <v>45.410589691715323</v>
      </c>
      <c r="R114" s="6">
        <f t="shared" si="10"/>
        <v>247.46463904680166</v>
      </c>
      <c r="T114" s="1">
        <v>16265.595151004496</v>
      </c>
      <c r="V114" s="17">
        <v>1.3386214154753325E-2</v>
      </c>
      <c r="X114" s="26">
        <v>0</v>
      </c>
      <c r="Y114" s="19">
        <v>-369.25761935948077</v>
      </c>
      <c r="AA114" s="28" t="s">
        <v>152</v>
      </c>
      <c r="AB114" s="28" t="s">
        <v>163</v>
      </c>
    </row>
    <row r="115" spans="2:28" ht="15.75" x14ac:dyDescent="0.25">
      <c r="B115" s="1" t="s">
        <v>167</v>
      </c>
      <c r="C115" s="1">
        <v>4660.0591886622751</v>
      </c>
      <c r="D115" s="1">
        <v>6965.4253513257936</v>
      </c>
      <c r="E115" s="1">
        <v>0</v>
      </c>
      <c r="F115" s="1">
        <v>-614.79203353400851</v>
      </c>
      <c r="G115" s="1">
        <f t="shared" si="7"/>
        <v>11010.692506454061</v>
      </c>
      <c r="H115" s="15"/>
      <c r="I115" s="1">
        <v>415.65744018554688</v>
      </c>
      <c r="J115" s="1">
        <v>0.29975053036863658</v>
      </c>
      <c r="K115" s="1">
        <v>0</v>
      </c>
      <c r="L115" s="1">
        <f t="shared" si="8"/>
        <v>415.95719071591549</v>
      </c>
      <c r="M115" s="6">
        <f t="shared" si="11"/>
        <v>26.470734854957676</v>
      </c>
      <c r="N115" s="15"/>
      <c r="O115" s="1">
        <v>415.65744018554688</v>
      </c>
      <c r="P115" s="1">
        <v>245.31189066703152</v>
      </c>
      <c r="Q115" s="1">
        <f t="shared" si="9"/>
        <v>660.96933085257842</v>
      </c>
      <c r="R115" s="6">
        <f t="shared" si="10"/>
        <v>16.658401521068257</v>
      </c>
      <c r="T115" s="1">
        <v>16265.931484456096</v>
      </c>
      <c r="V115" s="17">
        <v>0.1948398043385354</v>
      </c>
      <c r="X115" s="26">
        <v>0</v>
      </c>
      <c r="Y115" s="19">
        <v>-335.33684604856091</v>
      </c>
      <c r="AA115" s="28" t="s">
        <v>152</v>
      </c>
      <c r="AB115" s="28" t="s">
        <v>168</v>
      </c>
    </row>
    <row r="116" spans="2:28" ht="15.75" x14ac:dyDescent="0.25">
      <c r="B116" s="1" t="s">
        <v>169</v>
      </c>
      <c r="C116" s="1">
        <v>4676.1677906353098</v>
      </c>
      <c r="D116" s="1">
        <v>6989.6682080876635</v>
      </c>
      <c r="E116" s="1">
        <v>0</v>
      </c>
      <c r="F116" s="1">
        <v>-616.94927567001264</v>
      </c>
      <c r="G116" s="1">
        <f t="shared" si="7"/>
        <v>11048.886723052961</v>
      </c>
      <c r="H116" s="15"/>
      <c r="I116" s="1">
        <v>103.88494110107422</v>
      </c>
      <c r="J116" s="1">
        <v>7.4916414451289812E-2</v>
      </c>
      <c r="K116" s="1">
        <v>0</v>
      </c>
      <c r="L116" s="1">
        <f t="shared" si="8"/>
        <v>103.95985751552551</v>
      </c>
      <c r="M116" s="6">
        <f t="shared" si="11"/>
        <v>106.2803180679899</v>
      </c>
      <c r="N116" s="15"/>
      <c r="O116" s="1">
        <v>103.88494110107422</v>
      </c>
      <c r="P116" s="1">
        <v>61.310606882751536</v>
      </c>
      <c r="Q116" s="1">
        <f t="shared" si="9"/>
        <v>165.19554798382575</v>
      </c>
      <c r="R116" s="6">
        <f t="shared" si="10"/>
        <v>66.883683355284816</v>
      </c>
      <c r="T116" s="1">
        <v>16265.660599979088</v>
      </c>
      <c r="V116" s="17">
        <v>4.8696544280048354E-2</v>
      </c>
      <c r="X116" s="26">
        <v>0</v>
      </c>
      <c r="Y116" s="19">
        <v>-362.65678971519014</v>
      </c>
      <c r="AA116" s="28" t="s">
        <v>152</v>
      </c>
      <c r="AB116" s="28" t="s">
        <v>168</v>
      </c>
    </row>
    <row r="117" spans="2:28" ht="15.75" x14ac:dyDescent="0.25">
      <c r="B117" s="1" t="s">
        <v>170</v>
      </c>
      <c r="C117" s="1">
        <v>4728.6608696833737</v>
      </c>
      <c r="D117" s="1">
        <v>7068.1642568386442</v>
      </c>
      <c r="E117" s="1">
        <v>0</v>
      </c>
      <c r="F117" s="1">
        <v>-623.88122783641063</v>
      </c>
      <c r="G117" s="1">
        <f t="shared" si="7"/>
        <v>11172.943898685606</v>
      </c>
      <c r="H117" s="15"/>
      <c r="I117" s="1">
        <v>43.633529663085938</v>
      </c>
      <c r="J117" s="1">
        <v>3.1466231222795987E-2</v>
      </c>
      <c r="K117" s="1">
        <v>0</v>
      </c>
      <c r="L117" s="1">
        <f t="shared" si="8"/>
        <v>43.664995894308731</v>
      </c>
      <c r="M117" s="6">
        <f t="shared" si="11"/>
        <v>255.87873466723215</v>
      </c>
      <c r="N117" s="15"/>
      <c r="O117" s="1">
        <v>43.633529663085938</v>
      </c>
      <c r="P117" s="1">
        <v>25.751548665413239</v>
      </c>
      <c r="Q117" s="1">
        <f t="shared" si="9"/>
        <v>69.385078328499176</v>
      </c>
      <c r="R117" s="6">
        <f t="shared" si="10"/>
        <v>161.02805052388965</v>
      </c>
      <c r="T117" s="1">
        <v>16265.608250360739</v>
      </c>
      <c r="V117" s="17">
        <v>2.045344888790291E-2</v>
      </c>
      <c r="X117" s="26">
        <v>0</v>
      </c>
      <c r="Y117" s="19">
        <v>-367.93648922247087</v>
      </c>
      <c r="AA117" s="28" t="s">
        <v>152</v>
      </c>
      <c r="AB117" s="28" t="s">
        <v>168</v>
      </c>
    </row>
    <row r="118" spans="2:28" ht="15.75" x14ac:dyDescent="0.25">
      <c r="B118" s="1" t="s">
        <v>171</v>
      </c>
      <c r="C118" s="1">
        <v>4755.9862473717903</v>
      </c>
      <c r="D118" s="1">
        <v>7109.0169414900902</v>
      </c>
      <c r="E118" s="1">
        <v>0</v>
      </c>
      <c r="F118" s="1">
        <v>-627.48800189913584</v>
      </c>
      <c r="G118" s="1">
        <f t="shared" si="7"/>
        <v>11237.515186962744</v>
      </c>
      <c r="H118" s="15"/>
      <c r="I118" s="1">
        <v>28.556922912597656</v>
      </c>
      <c r="J118" s="1">
        <v>2.0593765535836042E-2</v>
      </c>
      <c r="K118" s="1">
        <v>0</v>
      </c>
      <c r="L118" s="1">
        <f t="shared" si="8"/>
        <v>28.577516678133492</v>
      </c>
      <c r="M118" s="6">
        <f t="shared" si="11"/>
        <v>393.22924078848655</v>
      </c>
      <c r="N118" s="15"/>
      <c r="O118" s="1">
        <v>28.556922912597656</v>
      </c>
      <c r="P118" s="1">
        <v>16.853666779117667</v>
      </c>
      <c r="Q118" s="1">
        <f t="shared" si="9"/>
        <v>45.410589691715323</v>
      </c>
      <c r="R118" s="6">
        <f t="shared" si="10"/>
        <v>247.46463904680166</v>
      </c>
      <c r="T118" s="1">
        <v>16265.595151004496</v>
      </c>
      <c r="V118" s="17">
        <v>1.3386214154753325E-2</v>
      </c>
      <c r="X118" s="26">
        <v>0</v>
      </c>
      <c r="Y118" s="19">
        <v>-369.25761935948077</v>
      </c>
      <c r="AA118" s="28" t="s">
        <v>152</v>
      </c>
      <c r="AB118" s="28" t="s">
        <v>168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85D5B1-7C76-483F-88FA-95D027E17786}">
  <dimension ref="A1:AB118"/>
  <sheetViews>
    <sheetView tabSelected="1" workbookViewId="0">
      <selection activeCell="A2" sqref="A1:A2"/>
    </sheetView>
  </sheetViews>
  <sheetFormatPr defaultRowHeight="15" x14ac:dyDescent="0.25"/>
  <cols>
    <col min="2" max="2" width="13.5703125" customWidth="1"/>
    <col min="3" max="3" width="12.85546875" bestFit="1" customWidth="1"/>
    <col min="4" max="6" width="10.7109375" customWidth="1"/>
    <col min="8" max="8" width="5.28515625" customWidth="1"/>
    <col min="9" max="9" width="10.7109375" bestFit="1" customWidth="1"/>
    <col min="13" max="13" width="9.85546875" customWidth="1"/>
    <col min="14" max="14" width="4.28515625" customWidth="1"/>
    <col min="15" max="15" width="10.7109375" bestFit="1" customWidth="1"/>
    <col min="16" max="16" width="13.85546875" bestFit="1" customWidth="1"/>
    <col min="18" max="18" width="9.7109375" bestFit="1" customWidth="1"/>
    <col min="20" max="20" width="10.140625" bestFit="1" customWidth="1"/>
    <col min="22" max="22" width="11.5703125" bestFit="1" customWidth="1"/>
    <col min="24" max="24" width="22.5703125" bestFit="1" customWidth="1"/>
    <col min="25" max="25" width="26.5703125" bestFit="1" customWidth="1"/>
    <col min="27" max="27" width="11.5703125" bestFit="1" customWidth="1"/>
    <col min="28" max="28" width="35.5703125" bestFit="1" customWidth="1"/>
  </cols>
  <sheetData>
    <row r="1" spans="1:28" x14ac:dyDescent="0.25">
      <c r="A1" s="32" t="s">
        <v>176</v>
      </c>
      <c r="Y1" s="18" t="str" cm="1">
        <f t="array" aca="1" ref="Y1" ca="1">"Filename: " &amp; MID(CELL("filename"),SEARCH("[",CELL("filename"))+1, SEARCH("]",CELL("filename"))-SEARCH("[",CELL("filename"))-1)</f>
        <v>Filename: 2024 Goals - DR Results wAdmin wBreakouts - 01 17 2024.xlsx</v>
      </c>
    </row>
    <row r="2" spans="1:28" x14ac:dyDescent="0.25">
      <c r="A2" s="32" t="s">
        <v>174</v>
      </c>
      <c r="Y2" t="s">
        <v>172</v>
      </c>
    </row>
    <row r="5" spans="1:28" ht="18.75" x14ac:dyDescent="0.3">
      <c r="B5" s="16" t="s">
        <v>1</v>
      </c>
    </row>
    <row r="6" spans="1:28" ht="18.75" x14ac:dyDescent="0.3">
      <c r="B6" s="16" t="s">
        <v>2</v>
      </c>
    </row>
    <row r="7" spans="1:28" ht="18.75" x14ac:dyDescent="0.3">
      <c r="B7" s="16" t="s">
        <v>3</v>
      </c>
    </row>
    <row r="8" spans="1:28" ht="18.75" x14ac:dyDescent="0.3">
      <c r="B8" s="16" t="s">
        <v>4</v>
      </c>
    </row>
    <row r="9" spans="1:28" ht="18.75" x14ac:dyDescent="0.3">
      <c r="B9" s="16" t="s">
        <v>173</v>
      </c>
    </row>
    <row r="10" spans="1:28" ht="16.5" thickBot="1" x14ac:dyDescent="0.3">
      <c r="X10" s="23" t="s">
        <v>6</v>
      </c>
    </row>
    <row r="11" spans="1:28" ht="15.75" x14ac:dyDescent="0.25">
      <c r="C11" s="9"/>
      <c r="D11" s="9"/>
      <c r="E11" s="9"/>
      <c r="F11" s="9"/>
      <c r="G11" s="2" t="s">
        <v>7</v>
      </c>
      <c r="H11" s="12"/>
      <c r="I11" s="10" t="s">
        <v>8</v>
      </c>
      <c r="J11" s="9" t="s">
        <v>9</v>
      </c>
      <c r="K11" s="9" t="s">
        <v>10</v>
      </c>
      <c r="L11" s="2"/>
      <c r="M11" s="2"/>
      <c r="N11" s="12"/>
      <c r="O11" s="10" t="s">
        <v>8</v>
      </c>
      <c r="P11" s="10"/>
      <c r="Q11" s="2"/>
      <c r="T11" s="2"/>
      <c r="V11" s="2"/>
      <c r="X11" s="24" t="s">
        <v>11</v>
      </c>
      <c r="Y11" s="20" t="s">
        <v>6</v>
      </c>
    </row>
    <row r="12" spans="1:28" ht="15.75" x14ac:dyDescent="0.25">
      <c r="C12" s="3"/>
      <c r="D12" s="3"/>
      <c r="E12" s="3"/>
      <c r="F12" s="3"/>
      <c r="G12" s="3"/>
      <c r="H12" s="13"/>
      <c r="I12" s="11"/>
      <c r="J12" s="3"/>
      <c r="K12" s="3"/>
      <c r="L12" s="5"/>
      <c r="M12" s="5"/>
      <c r="N12" s="13"/>
      <c r="O12" s="11"/>
      <c r="P12" s="11"/>
      <c r="Q12" s="5"/>
      <c r="T12" s="5"/>
      <c r="V12" s="5"/>
      <c r="X12" s="24"/>
      <c r="Y12" s="21"/>
    </row>
    <row r="13" spans="1:28" ht="15.75" x14ac:dyDescent="0.25">
      <c r="C13" s="5" t="s">
        <v>12</v>
      </c>
      <c r="D13" s="5" t="s">
        <v>13</v>
      </c>
      <c r="E13" s="5"/>
      <c r="F13" s="5" t="s">
        <v>14</v>
      </c>
      <c r="G13" s="3" t="s">
        <v>15</v>
      </c>
      <c r="H13" s="13"/>
      <c r="I13" s="11" t="s">
        <v>16</v>
      </c>
      <c r="J13" s="3" t="s">
        <v>17</v>
      </c>
      <c r="K13" s="3" t="s">
        <v>17</v>
      </c>
      <c r="L13" s="5" t="s">
        <v>7</v>
      </c>
      <c r="M13" s="5"/>
      <c r="N13" s="13"/>
      <c r="O13" s="11" t="s">
        <v>16</v>
      </c>
      <c r="P13" s="3" t="s">
        <v>18</v>
      </c>
      <c r="Q13" s="5" t="s">
        <v>7</v>
      </c>
      <c r="T13" s="5" t="s">
        <v>19</v>
      </c>
      <c r="V13" s="5"/>
      <c r="X13" s="24" t="s">
        <v>20</v>
      </c>
      <c r="Y13" s="21" t="s">
        <v>21</v>
      </c>
    </row>
    <row r="14" spans="1:28" ht="15.75" x14ac:dyDescent="0.25">
      <c r="C14" s="5" t="s">
        <v>22</v>
      </c>
      <c r="D14" s="5" t="s">
        <v>23</v>
      </c>
      <c r="E14" s="5" t="s">
        <v>24</v>
      </c>
      <c r="F14" s="5" t="s">
        <v>25</v>
      </c>
      <c r="G14" s="3" t="s">
        <v>26</v>
      </c>
      <c r="H14" s="13"/>
      <c r="I14" s="11" t="s">
        <v>27</v>
      </c>
      <c r="J14" s="3" t="s">
        <v>24</v>
      </c>
      <c r="K14" s="3" t="s">
        <v>24</v>
      </c>
      <c r="L14" s="5" t="s">
        <v>28</v>
      </c>
      <c r="M14" s="5"/>
      <c r="N14" s="13"/>
      <c r="O14" s="11" t="s">
        <v>27</v>
      </c>
      <c r="P14" s="11" t="s">
        <v>29</v>
      </c>
      <c r="Q14" s="5" t="s">
        <v>26</v>
      </c>
      <c r="T14" s="5" t="s">
        <v>30</v>
      </c>
      <c r="V14" s="5"/>
      <c r="X14" s="24"/>
      <c r="Y14" s="21" t="s">
        <v>31</v>
      </c>
    </row>
    <row r="15" spans="1:28" ht="16.5" thickBot="1" x14ac:dyDescent="0.3">
      <c r="C15" s="3" t="s">
        <v>32</v>
      </c>
      <c r="D15" s="3" t="s">
        <v>32</v>
      </c>
      <c r="E15" s="5" t="s">
        <v>33</v>
      </c>
      <c r="F15" s="3" t="s">
        <v>32</v>
      </c>
      <c r="G15" s="3" t="s">
        <v>32</v>
      </c>
      <c r="H15" s="13"/>
      <c r="I15" s="11" t="s">
        <v>34</v>
      </c>
      <c r="J15" s="3" t="s">
        <v>35</v>
      </c>
      <c r="K15" s="3" t="s">
        <v>35</v>
      </c>
      <c r="L15" s="5" t="s">
        <v>36</v>
      </c>
      <c r="M15" s="5" t="s">
        <v>37</v>
      </c>
      <c r="N15" s="13"/>
      <c r="O15" s="11" t="s">
        <v>34</v>
      </c>
      <c r="P15" s="11" t="s">
        <v>38</v>
      </c>
      <c r="Q15" s="5" t="s">
        <v>36</v>
      </c>
      <c r="R15" s="7" t="s">
        <v>39</v>
      </c>
      <c r="T15" s="5" t="s">
        <v>40</v>
      </c>
      <c r="V15" s="5" t="s">
        <v>41</v>
      </c>
      <c r="X15" s="24"/>
      <c r="Y15" s="21" t="s">
        <v>42</v>
      </c>
    </row>
    <row r="16" spans="1:28" ht="16.5" thickBot="1" x14ac:dyDescent="0.3">
      <c r="C16" s="4" t="s">
        <v>43</v>
      </c>
      <c r="D16" s="4" t="s">
        <v>43</v>
      </c>
      <c r="E16" s="4"/>
      <c r="F16" s="4" t="s">
        <v>43</v>
      </c>
      <c r="G16" s="4" t="s">
        <v>43</v>
      </c>
      <c r="H16" s="14"/>
      <c r="I16" s="4" t="s">
        <v>43</v>
      </c>
      <c r="J16" s="4" t="s">
        <v>43</v>
      </c>
      <c r="K16" s="4" t="s">
        <v>43</v>
      </c>
      <c r="L16" s="4" t="s">
        <v>43</v>
      </c>
      <c r="M16" s="4" t="s">
        <v>44</v>
      </c>
      <c r="N16" s="14"/>
      <c r="O16" s="4" t="s">
        <v>43</v>
      </c>
      <c r="P16" s="4" t="s">
        <v>43</v>
      </c>
      <c r="Q16" s="4" t="s">
        <v>43</v>
      </c>
      <c r="R16" s="8" t="s">
        <v>44</v>
      </c>
      <c r="T16" s="4" t="s">
        <v>43</v>
      </c>
      <c r="V16" s="4" t="s">
        <v>45</v>
      </c>
      <c r="X16" s="25" t="s">
        <v>46</v>
      </c>
      <c r="Y16" s="22" t="s">
        <v>46</v>
      </c>
      <c r="AA16" s="27" t="s">
        <v>47</v>
      </c>
      <c r="AB16" s="27" t="s">
        <v>48</v>
      </c>
    </row>
    <row r="17" spans="1:28" ht="15.75" x14ac:dyDescent="0.25">
      <c r="A17">
        <v>1</v>
      </c>
      <c r="B17" s="1" t="s">
        <v>49</v>
      </c>
      <c r="C17" s="1">
        <v>3739.9667899997539</v>
      </c>
      <c r="D17" s="1">
        <v>5584.3033178713149</v>
      </c>
      <c r="E17" s="1">
        <v>0</v>
      </c>
      <c r="F17" s="1">
        <v>0</v>
      </c>
      <c r="G17" s="1">
        <f>SUM(C17:F17)</f>
        <v>9324.2701078710688</v>
      </c>
      <c r="H17" s="15"/>
      <c r="I17" s="1">
        <v>4283.0947265625</v>
      </c>
      <c r="J17" s="1">
        <v>12.021225923856555</v>
      </c>
      <c r="K17" s="1">
        <v>0</v>
      </c>
      <c r="L17" s="1">
        <f>J17+K17+I17</f>
        <v>4295.1159524863569</v>
      </c>
      <c r="M17" s="6">
        <f>G17/L17</f>
        <v>2.1709006720699668</v>
      </c>
      <c r="N17" s="15"/>
      <c r="O17" s="1">
        <v>4283.0947265625</v>
      </c>
      <c r="P17" s="1">
        <v>0</v>
      </c>
      <c r="Q17" s="1">
        <f>P17+O17</f>
        <v>4283.0947265625</v>
      </c>
      <c r="R17" s="6">
        <f>IF(Q17=0, 9999,G17/Q17)</f>
        <v>2.1769936700313153</v>
      </c>
      <c r="T17" s="1">
        <v>15.817402531390213</v>
      </c>
      <c r="V17" s="17">
        <v>0</v>
      </c>
      <c r="X17" s="26">
        <v>904.60903117023406</v>
      </c>
      <c r="Y17" s="19">
        <v>-0.25664799999999999</v>
      </c>
      <c r="AA17" s="28" t="s">
        <v>50</v>
      </c>
      <c r="AB17" s="28" t="s">
        <v>51</v>
      </c>
    </row>
    <row r="18" spans="1:28" ht="15.75" x14ac:dyDescent="0.25">
      <c r="A18">
        <f>A17+1</f>
        <v>2</v>
      </c>
      <c r="B18" s="1" t="s">
        <v>52</v>
      </c>
      <c r="C18" s="1">
        <v>3739.9667899997539</v>
      </c>
      <c r="D18" s="1">
        <v>5584.3033178713149</v>
      </c>
      <c r="E18" s="1">
        <v>0</v>
      </c>
      <c r="F18" s="1">
        <v>0</v>
      </c>
      <c r="G18" s="1">
        <f t="shared" ref="G18:G81" si="0">SUM(C18:F18)</f>
        <v>9324.2701078710688</v>
      </c>
      <c r="H18" s="15"/>
      <c r="I18" s="1">
        <v>4283.0947265625</v>
      </c>
      <c r="J18" s="1">
        <v>12.021225923856555</v>
      </c>
      <c r="K18" s="1">
        <v>0</v>
      </c>
      <c r="L18" s="1">
        <f t="shared" ref="L18:L81" si="1">J18+K18+I18</f>
        <v>4295.1159524863569</v>
      </c>
      <c r="M18" s="6">
        <f t="shared" ref="M18:M81" si="2">G18/L18</f>
        <v>2.1709006720699668</v>
      </c>
      <c r="N18" s="15"/>
      <c r="O18" s="1">
        <v>4283.0947265625</v>
      </c>
      <c r="P18" s="1">
        <v>0</v>
      </c>
      <c r="Q18" s="1">
        <f t="shared" ref="Q18:Q81" si="3">P18+O18</f>
        <v>4283.0947265625</v>
      </c>
      <c r="R18" s="6">
        <f t="shared" ref="R18:R81" si="4">IF(Q18=0, 9999,G18/Q18)</f>
        <v>2.1769936700313153</v>
      </c>
      <c r="T18" s="1">
        <v>15.817402531390213</v>
      </c>
      <c r="V18" s="17">
        <v>0</v>
      </c>
      <c r="X18" s="26">
        <v>904.60903117023406</v>
      </c>
      <c r="Y18" s="19">
        <v>-0.25664799999999999</v>
      </c>
      <c r="AA18" s="28" t="s">
        <v>50</v>
      </c>
      <c r="AB18" s="28" t="s">
        <v>51</v>
      </c>
    </row>
    <row r="19" spans="1:28" ht="15.75" x14ac:dyDescent="0.25">
      <c r="A19">
        <f t="shared" ref="A19:A40" si="5">A18+1</f>
        <v>3</v>
      </c>
      <c r="B19" s="1" t="s">
        <v>53</v>
      </c>
      <c r="C19" s="1">
        <v>3739.9667899997539</v>
      </c>
      <c r="D19" s="1">
        <v>5584.3033178713149</v>
      </c>
      <c r="E19" s="1">
        <v>0</v>
      </c>
      <c r="F19" s="1">
        <v>0</v>
      </c>
      <c r="G19" s="1">
        <f t="shared" si="0"/>
        <v>9324.2701078710688</v>
      </c>
      <c r="H19" s="15"/>
      <c r="I19" s="1">
        <v>4283.0947265625</v>
      </c>
      <c r="J19" s="1">
        <v>12.021225923856555</v>
      </c>
      <c r="K19" s="1">
        <v>0</v>
      </c>
      <c r="L19" s="1">
        <f t="shared" si="1"/>
        <v>4295.1159524863569</v>
      </c>
      <c r="M19" s="6">
        <f t="shared" si="2"/>
        <v>2.1709006720699668</v>
      </c>
      <c r="N19" s="15"/>
      <c r="O19" s="1">
        <v>4283.0947265625</v>
      </c>
      <c r="P19" s="1">
        <v>0</v>
      </c>
      <c r="Q19" s="1">
        <f t="shared" si="3"/>
        <v>4283.0947265625</v>
      </c>
      <c r="R19" s="6">
        <f t="shared" si="4"/>
        <v>2.1769936700313153</v>
      </c>
      <c r="T19" s="1">
        <v>15.817402531390213</v>
      </c>
      <c r="V19" s="17">
        <v>0</v>
      </c>
      <c r="X19" s="26">
        <v>904.60903117023406</v>
      </c>
      <c r="Y19" s="19">
        <v>-0.25664799999999999</v>
      </c>
      <c r="AA19" s="28" t="s">
        <v>50</v>
      </c>
      <c r="AB19" s="28" t="s">
        <v>51</v>
      </c>
    </row>
    <row r="20" spans="1:28" ht="15.75" x14ac:dyDescent="0.25">
      <c r="A20">
        <f t="shared" si="5"/>
        <v>4</v>
      </c>
      <c r="B20" s="1" t="s">
        <v>54</v>
      </c>
      <c r="C20" s="1">
        <v>3739.9667899997539</v>
      </c>
      <c r="D20" s="1">
        <v>5584.3033178713149</v>
      </c>
      <c r="E20" s="1">
        <v>0</v>
      </c>
      <c r="F20" s="1">
        <v>0</v>
      </c>
      <c r="G20" s="1">
        <f t="shared" si="0"/>
        <v>9324.2701078710688</v>
      </c>
      <c r="H20" s="15"/>
      <c r="I20" s="1">
        <v>3297.671875</v>
      </c>
      <c r="J20" s="1">
        <v>12.021225923856555</v>
      </c>
      <c r="K20" s="1">
        <v>0</v>
      </c>
      <c r="L20" s="1">
        <f t="shared" si="1"/>
        <v>3309.6931009238565</v>
      </c>
      <c r="M20" s="6">
        <f t="shared" si="2"/>
        <v>2.8172612455421695</v>
      </c>
      <c r="N20" s="15"/>
      <c r="O20" s="1">
        <v>3297.671875</v>
      </c>
      <c r="P20" s="1">
        <v>3603.1719666060339</v>
      </c>
      <c r="Q20" s="1">
        <f t="shared" si="3"/>
        <v>6900.8438416060344</v>
      </c>
      <c r="R20" s="6">
        <f t="shared" si="4"/>
        <v>1.3511782503545291</v>
      </c>
      <c r="T20" s="1">
        <v>15.817402531390213</v>
      </c>
      <c r="V20" s="17">
        <v>2196.811369200454</v>
      </c>
      <c r="X20" s="26">
        <v>904.60903117023406</v>
      </c>
      <c r="Y20" s="19">
        <v>257.27335199999999</v>
      </c>
      <c r="AA20" s="28" t="s">
        <v>50</v>
      </c>
      <c r="AB20" s="28" t="s">
        <v>55</v>
      </c>
    </row>
    <row r="21" spans="1:28" ht="15.75" x14ac:dyDescent="0.25">
      <c r="A21">
        <f t="shared" si="5"/>
        <v>5</v>
      </c>
      <c r="B21" s="1" t="s">
        <v>56</v>
      </c>
      <c r="C21" s="1">
        <v>3739.9667899997539</v>
      </c>
      <c r="D21" s="1">
        <v>5584.3033178713149</v>
      </c>
      <c r="E21" s="1">
        <v>0</v>
      </c>
      <c r="F21" s="1">
        <v>0</v>
      </c>
      <c r="G21" s="1">
        <f t="shared" si="0"/>
        <v>9324.2701078710688</v>
      </c>
      <c r="H21" s="15"/>
      <c r="I21" s="1">
        <v>3297.671875</v>
      </c>
      <c r="J21" s="1">
        <v>12.021225923856555</v>
      </c>
      <c r="K21" s="1">
        <v>0</v>
      </c>
      <c r="L21" s="1">
        <f t="shared" si="1"/>
        <v>3309.6931009238565</v>
      </c>
      <c r="M21" s="6">
        <f t="shared" si="2"/>
        <v>2.8172612455421695</v>
      </c>
      <c r="N21" s="15"/>
      <c r="O21" s="1">
        <v>3297.671875</v>
      </c>
      <c r="P21" s="1">
        <v>3603.1719666060339</v>
      </c>
      <c r="Q21" s="1">
        <f t="shared" si="3"/>
        <v>6900.8438416060344</v>
      </c>
      <c r="R21" s="6">
        <f t="shared" si="4"/>
        <v>1.3511782503545291</v>
      </c>
      <c r="T21" s="1">
        <v>15.817402531390213</v>
      </c>
      <c r="V21" s="17">
        <v>2196.811369200454</v>
      </c>
      <c r="X21" s="26">
        <v>904.60903117023406</v>
      </c>
      <c r="Y21" s="19">
        <v>257.27335199999999</v>
      </c>
      <c r="AA21" s="28" t="s">
        <v>50</v>
      </c>
      <c r="AB21" s="28" t="s">
        <v>55</v>
      </c>
    </row>
    <row r="22" spans="1:28" ht="15.75" x14ac:dyDescent="0.25">
      <c r="A22">
        <f t="shared" si="5"/>
        <v>6</v>
      </c>
      <c r="B22" s="1" t="s">
        <v>57</v>
      </c>
      <c r="C22" s="1">
        <v>3739.9667899997539</v>
      </c>
      <c r="D22" s="1">
        <v>5584.3033178713149</v>
      </c>
      <c r="E22" s="1">
        <v>0</v>
      </c>
      <c r="F22" s="1">
        <v>0</v>
      </c>
      <c r="G22" s="1">
        <f t="shared" si="0"/>
        <v>9324.2701078710688</v>
      </c>
      <c r="H22" s="15"/>
      <c r="I22" s="1">
        <v>3297.671875</v>
      </c>
      <c r="J22" s="1">
        <v>12.021225923856555</v>
      </c>
      <c r="K22" s="1">
        <v>0</v>
      </c>
      <c r="L22" s="1">
        <f t="shared" si="1"/>
        <v>3309.6931009238565</v>
      </c>
      <c r="M22" s="6">
        <f t="shared" si="2"/>
        <v>2.8172612455421695</v>
      </c>
      <c r="N22" s="15"/>
      <c r="O22" s="1">
        <v>3297.671875</v>
      </c>
      <c r="P22" s="1">
        <v>3603.1719666060339</v>
      </c>
      <c r="Q22" s="1">
        <f t="shared" si="3"/>
        <v>6900.8438416060344</v>
      </c>
      <c r="R22" s="6">
        <f t="shared" si="4"/>
        <v>1.3511782503545291</v>
      </c>
      <c r="T22" s="1">
        <v>15.817402531390213</v>
      </c>
      <c r="V22" s="17">
        <v>2196.811369200454</v>
      </c>
      <c r="X22" s="26">
        <v>904.60903117023406</v>
      </c>
      <c r="Y22" s="19">
        <v>257.27335199999999</v>
      </c>
      <c r="AA22" s="28" t="s">
        <v>50</v>
      </c>
      <c r="AB22" s="28" t="s">
        <v>55</v>
      </c>
    </row>
    <row r="23" spans="1:28" ht="15.75" x14ac:dyDescent="0.25">
      <c r="A23">
        <f t="shared" si="5"/>
        <v>7</v>
      </c>
      <c r="B23" s="1" t="s">
        <v>58</v>
      </c>
      <c r="C23" s="1">
        <v>10522.760920975905</v>
      </c>
      <c r="D23" s="1">
        <v>15722.915594820684</v>
      </c>
      <c r="E23" s="1">
        <v>0</v>
      </c>
      <c r="F23" s="1">
        <v>0</v>
      </c>
      <c r="G23" s="1">
        <f t="shared" si="0"/>
        <v>26245.676515796589</v>
      </c>
      <c r="H23" s="15"/>
      <c r="I23" s="1">
        <v>2326.15234375</v>
      </c>
      <c r="J23" s="1">
        <v>12.021225923856555</v>
      </c>
      <c r="K23" s="1">
        <v>0</v>
      </c>
      <c r="L23" s="1">
        <f t="shared" si="1"/>
        <v>2338.1735696738565</v>
      </c>
      <c r="M23" s="6">
        <f t="shared" si="2"/>
        <v>11.224862369587688</v>
      </c>
      <c r="N23" s="15"/>
      <c r="O23" s="1">
        <v>2326.15234375</v>
      </c>
      <c r="P23" s="1">
        <v>2703.7224829715537</v>
      </c>
      <c r="Q23" s="1">
        <f t="shared" si="3"/>
        <v>5029.8748267215542</v>
      </c>
      <c r="R23" s="6">
        <f t="shared" si="4"/>
        <v>5.2179581838427938</v>
      </c>
      <c r="T23" s="1">
        <v>15.817402531390213</v>
      </c>
      <c r="V23" s="17">
        <v>2196.811369200454</v>
      </c>
      <c r="X23" s="26">
        <v>3245.7805584877078</v>
      </c>
      <c r="Y23" s="19">
        <v>257.27335199999999</v>
      </c>
      <c r="AA23" s="28" t="s">
        <v>50</v>
      </c>
      <c r="AB23" s="28" t="s">
        <v>59</v>
      </c>
    </row>
    <row r="24" spans="1:28" ht="15.75" x14ac:dyDescent="0.25">
      <c r="A24">
        <f t="shared" si="5"/>
        <v>8</v>
      </c>
      <c r="B24" s="1" t="s">
        <v>60</v>
      </c>
      <c r="C24" s="1">
        <v>6847.5428779437643</v>
      </c>
      <c r="D24" s="1">
        <v>10229.366763464808</v>
      </c>
      <c r="E24" s="1">
        <v>0</v>
      </c>
      <c r="F24" s="1">
        <v>0</v>
      </c>
      <c r="G24" s="1">
        <f t="shared" si="0"/>
        <v>17076.909641408572</v>
      </c>
      <c r="H24" s="15"/>
      <c r="I24" s="1">
        <v>2326.15234375</v>
      </c>
      <c r="J24" s="1">
        <v>12.021225923856555</v>
      </c>
      <c r="K24" s="1">
        <v>0</v>
      </c>
      <c r="L24" s="1">
        <f t="shared" si="1"/>
        <v>2338.1735696738565</v>
      </c>
      <c r="M24" s="6">
        <f t="shared" si="2"/>
        <v>7.3035252228048106</v>
      </c>
      <c r="N24" s="15"/>
      <c r="O24" s="1">
        <v>2326.15234375</v>
      </c>
      <c r="P24" s="1">
        <v>2703.7224829715537</v>
      </c>
      <c r="Q24" s="1">
        <f t="shared" si="3"/>
        <v>5029.8748267215542</v>
      </c>
      <c r="R24" s="6">
        <f t="shared" si="4"/>
        <v>3.3950963452780814</v>
      </c>
      <c r="T24" s="1">
        <v>15.817402531390213</v>
      </c>
      <c r="V24" s="17">
        <v>2196.811369200454</v>
      </c>
      <c r="X24" s="26">
        <v>2111.3741789843666</v>
      </c>
      <c r="Y24" s="19">
        <v>257.27335199999999</v>
      </c>
      <c r="AA24" s="28" t="s">
        <v>50</v>
      </c>
      <c r="AB24" s="28" t="s">
        <v>59</v>
      </c>
    </row>
    <row r="25" spans="1:28" ht="15.75" x14ac:dyDescent="0.25">
      <c r="A25">
        <f t="shared" si="5"/>
        <v>9</v>
      </c>
      <c r="B25" s="1" t="s">
        <v>61</v>
      </c>
      <c r="C25" s="1">
        <v>8283.8351198469718</v>
      </c>
      <c r="D25" s="1">
        <v>12376.271103454161</v>
      </c>
      <c r="E25" s="1">
        <v>0</v>
      </c>
      <c r="F25" s="1">
        <v>0</v>
      </c>
      <c r="G25" s="1">
        <f t="shared" si="0"/>
        <v>20660.106223301133</v>
      </c>
      <c r="H25" s="15"/>
      <c r="I25" s="1">
        <v>2326.15234375</v>
      </c>
      <c r="J25" s="1">
        <v>12.021225923856555</v>
      </c>
      <c r="K25" s="1">
        <v>0</v>
      </c>
      <c r="L25" s="1">
        <f t="shared" si="1"/>
        <v>2338.1735696738565</v>
      </c>
      <c r="M25" s="6">
        <f t="shared" si="2"/>
        <v>8.8360019509513741</v>
      </c>
      <c r="N25" s="15"/>
      <c r="O25" s="1">
        <v>2326.15234375</v>
      </c>
      <c r="P25" s="1">
        <v>2703.7224829715537</v>
      </c>
      <c r="Q25" s="1">
        <f t="shared" si="3"/>
        <v>5029.8748267215542</v>
      </c>
      <c r="R25" s="6">
        <f t="shared" si="4"/>
        <v>4.107479198794949</v>
      </c>
      <c r="T25" s="1">
        <v>15.817402531390213</v>
      </c>
      <c r="V25" s="17">
        <v>2196.811369200454</v>
      </c>
      <c r="X25" s="26">
        <v>2554.7053197750838</v>
      </c>
      <c r="Y25" s="19">
        <v>257.27335199999999</v>
      </c>
      <c r="AA25" s="28" t="s">
        <v>50</v>
      </c>
      <c r="AB25" s="28" t="s">
        <v>59</v>
      </c>
    </row>
    <row r="26" spans="1:28" ht="15.75" x14ac:dyDescent="0.25">
      <c r="A26">
        <f t="shared" si="5"/>
        <v>10</v>
      </c>
      <c r="B26" s="1" t="s">
        <v>62</v>
      </c>
      <c r="C26" s="1">
        <v>3214.5686799452697</v>
      </c>
      <c r="D26" s="1">
        <v>4798.9621109846757</v>
      </c>
      <c r="E26" s="1">
        <v>0</v>
      </c>
      <c r="F26" s="1">
        <v>0</v>
      </c>
      <c r="G26" s="1">
        <f t="shared" si="0"/>
        <v>8013.5307909299454</v>
      </c>
      <c r="H26" s="15"/>
      <c r="I26" s="1">
        <v>2326.15234375</v>
      </c>
      <c r="J26" s="1">
        <v>12.021225923856555</v>
      </c>
      <c r="K26" s="1">
        <v>0</v>
      </c>
      <c r="L26" s="1">
        <f t="shared" si="1"/>
        <v>2338.1735696738565</v>
      </c>
      <c r="M26" s="6">
        <f t="shared" si="2"/>
        <v>3.4272608735576995</v>
      </c>
      <c r="N26" s="15"/>
      <c r="O26" s="1">
        <v>2326.15234375</v>
      </c>
      <c r="P26" s="1">
        <v>2703.7224829715537</v>
      </c>
      <c r="Q26" s="1">
        <f t="shared" si="3"/>
        <v>5029.8748267215542</v>
      </c>
      <c r="R26" s="6">
        <f t="shared" si="4"/>
        <v>1.5931869215427619</v>
      </c>
      <c r="T26" s="1">
        <v>15.817402531390213</v>
      </c>
      <c r="V26" s="17">
        <v>2196.811369200454</v>
      </c>
      <c r="X26" s="26">
        <v>990.00687188626944</v>
      </c>
      <c r="Y26" s="19">
        <v>257.27335199999999</v>
      </c>
      <c r="AA26" s="28" t="s">
        <v>50</v>
      </c>
      <c r="AB26" s="28" t="s">
        <v>63</v>
      </c>
    </row>
    <row r="27" spans="1:28" ht="15.75" x14ac:dyDescent="0.25">
      <c r="A27">
        <f t="shared" si="5"/>
        <v>11</v>
      </c>
      <c r="B27" s="1" t="s">
        <v>64</v>
      </c>
      <c r="C27" s="1">
        <v>1862.7643799025409</v>
      </c>
      <c r="D27" s="1">
        <v>2778.3465051158109</v>
      </c>
      <c r="E27" s="1">
        <v>0</v>
      </c>
      <c r="F27" s="1">
        <v>0</v>
      </c>
      <c r="G27" s="1">
        <f t="shared" si="0"/>
        <v>4641.1108850183518</v>
      </c>
      <c r="H27" s="15"/>
      <c r="I27" s="1">
        <v>2326.15234375</v>
      </c>
      <c r="J27" s="1">
        <v>12.021225923856555</v>
      </c>
      <c r="K27" s="1">
        <v>0</v>
      </c>
      <c r="L27" s="1">
        <f t="shared" si="1"/>
        <v>2338.1735696738565</v>
      </c>
      <c r="M27" s="6">
        <f t="shared" si="2"/>
        <v>1.9849300091377406</v>
      </c>
      <c r="N27" s="15"/>
      <c r="O27" s="1">
        <v>2326.15234375</v>
      </c>
      <c r="P27" s="1">
        <v>2703.7224829715537</v>
      </c>
      <c r="Q27" s="1">
        <f t="shared" si="3"/>
        <v>5029.8748267215542</v>
      </c>
      <c r="R27" s="6">
        <f t="shared" si="4"/>
        <v>0.92270902257092613</v>
      </c>
      <c r="T27" s="1">
        <v>15.817402531390213</v>
      </c>
      <c r="V27" s="17">
        <v>2196.811369200454</v>
      </c>
      <c r="X27" s="26">
        <v>572.75393969205015</v>
      </c>
      <c r="Y27" s="19">
        <v>257.27335199999999</v>
      </c>
      <c r="AA27" s="28" t="s">
        <v>50</v>
      </c>
      <c r="AB27" s="28" t="s">
        <v>63</v>
      </c>
    </row>
    <row r="28" spans="1:28" ht="15.75" x14ac:dyDescent="0.25">
      <c r="A28">
        <f t="shared" si="5"/>
        <v>12</v>
      </c>
      <c r="B28" s="1" t="s">
        <v>65</v>
      </c>
      <c r="C28" s="1">
        <v>2158.4715469312782</v>
      </c>
      <c r="D28" s="1">
        <v>3220.3561336150324</v>
      </c>
      <c r="E28" s="1">
        <v>0</v>
      </c>
      <c r="F28" s="1">
        <v>0</v>
      </c>
      <c r="G28" s="1">
        <f t="shared" si="0"/>
        <v>5378.8276805463101</v>
      </c>
      <c r="H28" s="15"/>
      <c r="I28" s="1">
        <v>2326.15234375</v>
      </c>
      <c r="J28" s="1">
        <v>12.021225923856555</v>
      </c>
      <c r="K28" s="1">
        <v>0</v>
      </c>
      <c r="L28" s="1">
        <f t="shared" si="1"/>
        <v>2338.1735696738565</v>
      </c>
      <c r="M28" s="6">
        <f t="shared" si="2"/>
        <v>2.3004398605431948</v>
      </c>
      <c r="N28" s="15"/>
      <c r="O28" s="1">
        <v>2326.15234375</v>
      </c>
      <c r="P28" s="1">
        <v>2703.7224829715537</v>
      </c>
      <c r="Q28" s="1">
        <f t="shared" si="3"/>
        <v>5029.8748267215542</v>
      </c>
      <c r="R28" s="6">
        <f t="shared" si="4"/>
        <v>1.06937605126293</v>
      </c>
      <c r="T28" s="1">
        <v>15.817402531390213</v>
      </c>
      <c r="V28" s="17">
        <v>2196.811369200454</v>
      </c>
      <c r="X28" s="26">
        <v>664.02802060284853</v>
      </c>
      <c r="Y28" s="19">
        <v>257.27335199999999</v>
      </c>
      <c r="AA28" s="28" t="s">
        <v>50</v>
      </c>
      <c r="AB28" s="28" t="s">
        <v>63</v>
      </c>
    </row>
    <row r="29" spans="1:28" ht="15.75" x14ac:dyDescent="0.25">
      <c r="A29">
        <f t="shared" si="5"/>
        <v>13</v>
      </c>
      <c r="B29" s="1" t="s">
        <v>66</v>
      </c>
      <c r="C29" s="1">
        <v>1373.2323121777636</v>
      </c>
      <c r="D29" s="1">
        <v>2046.6162275995532</v>
      </c>
      <c r="E29" s="1">
        <v>0</v>
      </c>
      <c r="F29" s="1">
        <v>0</v>
      </c>
      <c r="G29" s="1">
        <f t="shared" si="0"/>
        <v>3419.8485397773165</v>
      </c>
      <c r="H29" s="15"/>
      <c r="I29" s="1">
        <v>9386.73046875</v>
      </c>
      <c r="J29" s="1">
        <v>12.021225923856555</v>
      </c>
      <c r="K29" s="1">
        <v>0</v>
      </c>
      <c r="L29" s="1">
        <f t="shared" si="1"/>
        <v>9398.751694673856</v>
      </c>
      <c r="M29" s="6">
        <f t="shared" si="2"/>
        <v>0.36386199474929187</v>
      </c>
      <c r="N29" s="15"/>
      <c r="O29" s="1">
        <v>9386.73046875</v>
      </c>
      <c r="P29" s="1">
        <v>2336.479049775066</v>
      </c>
      <c r="Q29" s="1">
        <f t="shared" si="3"/>
        <v>11723.209518525066</v>
      </c>
      <c r="R29" s="6">
        <f t="shared" si="4"/>
        <v>0.29171606413527434</v>
      </c>
      <c r="T29" s="1">
        <v>15.817402531390213</v>
      </c>
      <c r="V29" s="17">
        <v>1898.4210391626648</v>
      </c>
      <c r="X29" s="26">
        <v>421.65317386984179</v>
      </c>
      <c r="Y29" s="19">
        <v>222.293352</v>
      </c>
      <c r="AA29" s="28" t="s">
        <v>50</v>
      </c>
      <c r="AB29" s="28" t="s">
        <v>67</v>
      </c>
    </row>
    <row r="30" spans="1:28" ht="15.75" x14ac:dyDescent="0.25">
      <c r="A30">
        <f t="shared" si="5"/>
        <v>14</v>
      </c>
      <c r="B30" s="1" t="s">
        <v>68</v>
      </c>
      <c r="C30" s="1">
        <v>565.62861111736538</v>
      </c>
      <c r="D30" s="1">
        <v>839.44693418295799</v>
      </c>
      <c r="E30" s="1">
        <v>0</v>
      </c>
      <c r="F30" s="1">
        <v>0</v>
      </c>
      <c r="G30" s="1">
        <f t="shared" si="0"/>
        <v>1405.0755453003235</v>
      </c>
      <c r="H30" s="15"/>
      <c r="I30" s="1">
        <v>9386.73046875</v>
      </c>
      <c r="J30" s="1">
        <v>12.021225923856555</v>
      </c>
      <c r="K30" s="1">
        <v>0</v>
      </c>
      <c r="L30" s="1">
        <f t="shared" si="1"/>
        <v>9398.751694673856</v>
      </c>
      <c r="M30" s="6">
        <f t="shared" si="2"/>
        <v>0.14949597467252598</v>
      </c>
      <c r="N30" s="15"/>
      <c r="O30" s="1">
        <v>9386.73046875</v>
      </c>
      <c r="P30" s="1">
        <v>2336.479049775066</v>
      </c>
      <c r="Q30" s="1">
        <f t="shared" si="3"/>
        <v>11723.209518525066</v>
      </c>
      <c r="R30" s="6">
        <f t="shared" si="4"/>
        <v>0.11985416989093449</v>
      </c>
      <c r="T30" s="1">
        <v>15.817402531390213</v>
      </c>
      <c r="V30" s="17">
        <v>1898.4210391626648</v>
      </c>
      <c r="X30" s="26">
        <v>304.67251417455083</v>
      </c>
      <c r="Y30" s="19">
        <v>222.293352</v>
      </c>
      <c r="AA30" s="28" t="s">
        <v>50</v>
      </c>
      <c r="AB30" s="28" t="s">
        <v>67</v>
      </c>
    </row>
    <row r="31" spans="1:28" ht="15.75" x14ac:dyDescent="0.25">
      <c r="A31">
        <f t="shared" si="5"/>
        <v>15</v>
      </c>
      <c r="B31" s="1" t="s">
        <v>69</v>
      </c>
      <c r="C31" s="1">
        <v>1020.3716336937416</v>
      </c>
      <c r="D31" s="1">
        <v>1519.1761287481468</v>
      </c>
      <c r="E31" s="1">
        <v>0</v>
      </c>
      <c r="F31" s="1">
        <v>0</v>
      </c>
      <c r="G31" s="1">
        <f t="shared" si="0"/>
        <v>2539.5477624418882</v>
      </c>
      <c r="H31" s="15"/>
      <c r="I31" s="1">
        <v>9386.73046875</v>
      </c>
      <c r="J31" s="1">
        <v>12.021225923856555</v>
      </c>
      <c r="K31" s="1">
        <v>0</v>
      </c>
      <c r="L31" s="1">
        <f t="shared" si="1"/>
        <v>9398.751694673856</v>
      </c>
      <c r="M31" s="6">
        <f t="shared" si="2"/>
        <v>0.27020053778854647</v>
      </c>
      <c r="N31" s="15"/>
      <c r="O31" s="1">
        <v>9386.73046875</v>
      </c>
      <c r="P31" s="1">
        <v>2336.479049775066</v>
      </c>
      <c r="Q31" s="1">
        <f t="shared" si="3"/>
        <v>11723.209518525066</v>
      </c>
      <c r="R31" s="6">
        <f t="shared" si="4"/>
        <v>0.21662563979845997</v>
      </c>
      <c r="T31" s="1">
        <v>15.817402531390213</v>
      </c>
      <c r="V31" s="17">
        <v>1898.4210391626648</v>
      </c>
      <c r="X31" s="26">
        <v>312.73789181575603</v>
      </c>
      <c r="Y31" s="19">
        <v>222.293352</v>
      </c>
      <c r="AA31" s="28" t="s">
        <v>50</v>
      </c>
      <c r="AB31" s="28" t="s">
        <v>67</v>
      </c>
    </row>
    <row r="32" spans="1:28" ht="15.75" x14ac:dyDescent="0.25">
      <c r="A32">
        <f t="shared" si="5"/>
        <v>16</v>
      </c>
      <c r="B32" s="1" t="s">
        <v>70</v>
      </c>
      <c r="C32" s="1">
        <v>6579.1699487724964</v>
      </c>
      <c r="D32" s="1">
        <v>9828.2151109223068</v>
      </c>
      <c r="E32" s="1">
        <v>0</v>
      </c>
      <c r="F32" s="1">
        <v>0</v>
      </c>
      <c r="G32" s="1">
        <f t="shared" si="0"/>
        <v>16407.385059694803</v>
      </c>
      <c r="H32" s="15"/>
      <c r="I32" s="1">
        <v>2100.9736328125</v>
      </c>
      <c r="J32" s="1">
        <v>12.021225923856555</v>
      </c>
      <c r="K32" s="1">
        <v>0</v>
      </c>
      <c r="L32" s="1">
        <f t="shared" si="1"/>
        <v>2112.9948587363565</v>
      </c>
      <c r="M32" s="6">
        <f t="shared" si="2"/>
        <v>7.764990526056927</v>
      </c>
      <c r="N32" s="15"/>
      <c r="O32" s="1">
        <v>2100.9736328125</v>
      </c>
      <c r="P32" s="1">
        <v>3510.7551977985668</v>
      </c>
      <c r="Q32" s="1">
        <f t="shared" si="3"/>
        <v>5611.7288306110668</v>
      </c>
      <c r="R32" s="6">
        <f t="shared" si="4"/>
        <v>2.923766553044258</v>
      </c>
      <c r="T32" s="1">
        <v>15.817402531390213</v>
      </c>
      <c r="V32" s="17">
        <v>2852.5364884115706</v>
      </c>
      <c r="X32" s="26">
        <v>2028.537201205794</v>
      </c>
      <c r="Y32" s="19">
        <v>334.14335199999999</v>
      </c>
      <c r="AA32" s="28" t="s">
        <v>50</v>
      </c>
      <c r="AB32" s="28" t="s">
        <v>71</v>
      </c>
    </row>
    <row r="33" spans="1:28" ht="15.75" x14ac:dyDescent="0.25">
      <c r="A33">
        <f t="shared" si="5"/>
        <v>17</v>
      </c>
      <c r="B33" s="1" t="s">
        <v>72</v>
      </c>
      <c r="C33" s="1">
        <v>4171.2684860930513</v>
      </c>
      <c r="D33" s="1">
        <v>6228.9934834050928</v>
      </c>
      <c r="E33" s="1">
        <v>0</v>
      </c>
      <c r="F33" s="1">
        <v>0</v>
      </c>
      <c r="G33" s="1">
        <f t="shared" si="0"/>
        <v>10400.261969498144</v>
      </c>
      <c r="H33" s="15"/>
      <c r="I33" s="1">
        <v>2100.9736328125</v>
      </c>
      <c r="J33" s="1">
        <v>12.021225923856555</v>
      </c>
      <c r="K33" s="1">
        <v>0</v>
      </c>
      <c r="L33" s="1">
        <f t="shared" si="1"/>
        <v>2112.9948587363565</v>
      </c>
      <c r="M33" s="6">
        <f t="shared" si="2"/>
        <v>4.9220479295050712</v>
      </c>
      <c r="N33" s="15"/>
      <c r="O33" s="1">
        <v>2100.9736328125</v>
      </c>
      <c r="P33" s="1">
        <v>3510.7551977985668</v>
      </c>
      <c r="Q33" s="1">
        <f t="shared" si="3"/>
        <v>5611.7288306110668</v>
      </c>
      <c r="R33" s="6">
        <f t="shared" si="4"/>
        <v>1.8533080060402078</v>
      </c>
      <c r="T33" s="1">
        <v>15.817402531390213</v>
      </c>
      <c r="V33" s="17">
        <v>2852.5364884115706</v>
      </c>
      <c r="X33" s="26">
        <v>1285.3054177281538</v>
      </c>
      <c r="Y33" s="19">
        <v>334.14335199999999</v>
      </c>
      <c r="AA33" s="28" t="s">
        <v>50</v>
      </c>
      <c r="AB33" s="28" t="s">
        <v>71</v>
      </c>
    </row>
    <row r="34" spans="1:28" ht="15.75" x14ac:dyDescent="0.25">
      <c r="A34">
        <f t="shared" si="5"/>
        <v>18</v>
      </c>
      <c r="B34" s="1" t="s">
        <v>73</v>
      </c>
      <c r="C34" s="1">
        <v>5381.4315994245526</v>
      </c>
      <c r="D34" s="1">
        <v>8037.8902833096308</v>
      </c>
      <c r="E34" s="1">
        <v>0</v>
      </c>
      <c r="F34" s="1">
        <v>0</v>
      </c>
      <c r="G34" s="1">
        <f t="shared" si="0"/>
        <v>13419.321882734184</v>
      </c>
      <c r="H34" s="15"/>
      <c r="I34" s="1">
        <v>2100.9736328125</v>
      </c>
      <c r="J34" s="1">
        <v>12.021225923856555</v>
      </c>
      <c r="K34" s="1">
        <v>0</v>
      </c>
      <c r="L34" s="1">
        <f t="shared" si="1"/>
        <v>2112.9948587363565</v>
      </c>
      <c r="M34" s="6">
        <f t="shared" si="2"/>
        <v>6.3508540152148782</v>
      </c>
      <c r="N34" s="15"/>
      <c r="O34" s="1">
        <v>2100.9736328125</v>
      </c>
      <c r="P34" s="1">
        <v>3510.7551977985668</v>
      </c>
      <c r="Q34" s="1">
        <f t="shared" si="3"/>
        <v>5611.7288306110668</v>
      </c>
      <c r="R34" s="6">
        <f t="shared" si="4"/>
        <v>2.3912990609122038</v>
      </c>
      <c r="T34" s="1">
        <v>15.817402531390213</v>
      </c>
      <c r="V34" s="17">
        <v>2852.5364884115706</v>
      </c>
      <c r="X34" s="26">
        <v>1658.8388445035723</v>
      </c>
      <c r="Y34" s="19">
        <v>334.14335199999999</v>
      </c>
      <c r="AA34" s="28" t="s">
        <v>50</v>
      </c>
      <c r="AB34" s="28" t="s">
        <v>71</v>
      </c>
    </row>
    <row r="35" spans="1:28" ht="15.75" x14ac:dyDescent="0.25">
      <c r="A35">
        <f t="shared" si="5"/>
        <v>19</v>
      </c>
      <c r="B35" s="1" t="s">
        <v>74</v>
      </c>
      <c r="C35" s="1">
        <v>6579.1699487724964</v>
      </c>
      <c r="D35" s="1">
        <v>9828.2151109223068</v>
      </c>
      <c r="E35" s="1">
        <v>0</v>
      </c>
      <c r="F35" s="1">
        <v>0</v>
      </c>
      <c r="G35" s="1">
        <f t="shared" si="0"/>
        <v>16407.385059694803</v>
      </c>
      <c r="H35" s="15"/>
      <c r="I35" s="1">
        <v>2100.9736328125</v>
      </c>
      <c r="J35" s="1">
        <v>12.021225923856555</v>
      </c>
      <c r="K35" s="1">
        <v>0</v>
      </c>
      <c r="L35" s="1">
        <f t="shared" si="1"/>
        <v>2112.9948587363565</v>
      </c>
      <c r="M35" s="6">
        <f t="shared" si="2"/>
        <v>7.764990526056927</v>
      </c>
      <c r="N35" s="15"/>
      <c r="O35" s="1">
        <v>2100.9736328125</v>
      </c>
      <c r="P35" s="1">
        <v>0</v>
      </c>
      <c r="Q35" s="1">
        <f t="shared" si="3"/>
        <v>2100.9736328125</v>
      </c>
      <c r="R35" s="6">
        <f t="shared" si="4"/>
        <v>7.809419786830361</v>
      </c>
      <c r="T35" s="1">
        <v>15.817402531390213</v>
      </c>
      <c r="V35" s="17">
        <v>0</v>
      </c>
      <c r="X35" s="26">
        <v>2028.537201205794</v>
      </c>
      <c r="Y35" s="19">
        <v>-0.25664799999999999</v>
      </c>
      <c r="AA35" s="28" t="s">
        <v>50</v>
      </c>
      <c r="AB35" s="28" t="s">
        <v>75</v>
      </c>
    </row>
    <row r="36" spans="1:28" ht="15.75" x14ac:dyDescent="0.25">
      <c r="A36">
        <f t="shared" si="5"/>
        <v>20</v>
      </c>
      <c r="B36" s="1" t="s">
        <v>76</v>
      </c>
      <c r="C36" s="1">
        <v>4171.2684860930513</v>
      </c>
      <c r="D36" s="1">
        <v>6228.9934834050928</v>
      </c>
      <c r="E36" s="1">
        <v>0</v>
      </c>
      <c r="F36" s="1">
        <v>0</v>
      </c>
      <c r="G36" s="1">
        <f t="shared" si="0"/>
        <v>10400.261969498144</v>
      </c>
      <c r="H36" s="15"/>
      <c r="I36" s="1">
        <v>2100.9736328125</v>
      </c>
      <c r="J36" s="1">
        <v>12.021225923856555</v>
      </c>
      <c r="K36" s="1">
        <v>0</v>
      </c>
      <c r="L36" s="1">
        <f t="shared" si="1"/>
        <v>2112.9948587363565</v>
      </c>
      <c r="M36" s="6">
        <f t="shared" si="2"/>
        <v>4.9220479295050712</v>
      </c>
      <c r="N36" s="15"/>
      <c r="O36" s="1">
        <v>2100.9736328125</v>
      </c>
      <c r="P36" s="1">
        <v>0</v>
      </c>
      <c r="Q36" s="1">
        <f t="shared" si="3"/>
        <v>2100.9736328125</v>
      </c>
      <c r="R36" s="6">
        <f t="shared" si="4"/>
        <v>4.9502106104852333</v>
      </c>
      <c r="T36" s="1">
        <v>15.817402531390213</v>
      </c>
      <c r="V36" s="17">
        <v>0</v>
      </c>
      <c r="X36" s="26">
        <v>1285.3054177281538</v>
      </c>
      <c r="Y36" s="19">
        <v>-0.25664799999999999</v>
      </c>
      <c r="AA36" s="28" t="s">
        <v>50</v>
      </c>
      <c r="AB36" s="28" t="s">
        <v>75</v>
      </c>
    </row>
    <row r="37" spans="1:28" ht="15.75" x14ac:dyDescent="0.25">
      <c r="A37">
        <f t="shared" si="5"/>
        <v>21</v>
      </c>
      <c r="B37" s="1" t="s">
        <v>77</v>
      </c>
      <c r="C37" s="1">
        <v>5381.4315994245526</v>
      </c>
      <c r="D37" s="1">
        <v>8037.8902833096308</v>
      </c>
      <c r="E37" s="1">
        <v>0</v>
      </c>
      <c r="F37" s="1">
        <v>0</v>
      </c>
      <c r="G37" s="1">
        <f t="shared" si="0"/>
        <v>13419.321882734184</v>
      </c>
      <c r="H37" s="15"/>
      <c r="I37" s="1">
        <v>2100.9736328125</v>
      </c>
      <c r="J37" s="1">
        <v>12.021225923856555</v>
      </c>
      <c r="K37" s="1">
        <v>0</v>
      </c>
      <c r="L37" s="1">
        <f t="shared" si="1"/>
        <v>2112.9948587363565</v>
      </c>
      <c r="M37" s="6">
        <f t="shared" si="2"/>
        <v>6.3508540152148782</v>
      </c>
      <c r="N37" s="15"/>
      <c r="O37" s="1">
        <v>2100.9736328125</v>
      </c>
      <c r="P37" s="1">
        <v>0</v>
      </c>
      <c r="Q37" s="1">
        <f t="shared" si="3"/>
        <v>2100.9736328125</v>
      </c>
      <c r="R37" s="6">
        <f t="shared" si="4"/>
        <v>6.3871919538419943</v>
      </c>
      <c r="T37" s="1">
        <v>15.817402531390213</v>
      </c>
      <c r="V37" s="17">
        <v>0</v>
      </c>
      <c r="X37" s="26">
        <v>1658.8388445035723</v>
      </c>
      <c r="Y37" s="19">
        <v>-0.25664799999999999</v>
      </c>
      <c r="AA37" s="28" t="s">
        <v>50</v>
      </c>
      <c r="AB37" s="28" t="s">
        <v>75</v>
      </c>
    </row>
    <row r="38" spans="1:28" ht="15.75" x14ac:dyDescent="0.25">
      <c r="A38">
        <f t="shared" si="5"/>
        <v>22</v>
      </c>
      <c r="B38" s="1" t="s">
        <v>78</v>
      </c>
      <c r="C38" s="1">
        <v>2635.0991662022893</v>
      </c>
      <c r="D38" s="1">
        <v>3933.5146270239247</v>
      </c>
      <c r="E38" s="1">
        <v>0</v>
      </c>
      <c r="F38" s="1">
        <v>0</v>
      </c>
      <c r="G38" s="1">
        <f t="shared" si="0"/>
        <v>6568.6137932262136</v>
      </c>
      <c r="H38" s="15"/>
      <c r="I38" s="1">
        <v>2326.15234375</v>
      </c>
      <c r="J38" s="1">
        <v>12.021225923856555</v>
      </c>
      <c r="K38" s="1">
        <v>0</v>
      </c>
      <c r="L38" s="1">
        <f t="shared" si="1"/>
        <v>2338.1735696738565</v>
      </c>
      <c r="M38" s="31">
        <f t="shared" si="2"/>
        <v>2.8092926369629807</v>
      </c>
      <c r="N38" s="15"/>
      <c r="O38" s="1">
        <v>2326.15234375</v>
      </c>
      <c r="P38" s="1">
        <v>2703.7224829715537</v>
      </c>
      <c r="Q38" s="1">
        <f t="shared" si="3"/>
        <v>5029.8748267215542</v>
      </c>
      <c r="R38" s="6">
        <f t="shared" si="4"/>
        <v>1.3059199323072621</v>
      </c>
      <c r="T38" s="1">
        <v>15.817402531390213</v>
      </c>
      <c r="V38" s="17">
        <v>2196.811369200454</v>
      </c>
      <c r="X38" s="26">
        <v>811.23107848990992</v>
      </c>
      <c r="Y38" s="19">
        <v>257.27335199999999</v>
      </c>
      <c r="AA38" s="28" t="s">
        <v>50</v>
      </c>
      <c r="AB38" s="28" t="s">
        <v>79</v>
      </c>
    </row>
    <row r="39" spans="1:28" ht="15.75" x14ac:dyDescent="0.25">
      <c r="A39">
        <f t="shared" si="5"/>
        <v>23</v>
      </c>
      <c r="B39" s="1" t="s">
        <v>80</v>
      </c>
      <c r="C39" s="1">
        <v>1494.5142838755426</v>
      </c>
      <c r="D39" s="1">
        <v>2228.6202033453783</v>
      </c>
      <c r="E39" s="1">
        <v>0</v>
      </c>
      <c r="F39" s="1">
        <v>0</v>
      </c>
      <c r="G39" s="1">
        <f t="shared" si="0"/>
        <v>3723.1344872209211</v>
      </c>
      <c r="H39" s="15"/>
      <c r="I39" s="1">
        <v>2326.15234375</v>
      </c>
      <c r="J39" s="1">
        <v>12.021225923856555</v>
      </c>
      <c r="K39" s="1">
        <v>0</v>
      </c>
      <c r="L39" s="1">
        <f t="shared" si="1"/>
        <v>2338.1735696738565</v>
      </c>
      <c r="M39" s="6">
        <f t="shared" si="2"/>
        <v>1.592325965663981</v>
      </c>
      <c r="N39" s="15"/>
      <c r="O39" s="1">
        <v>2326.15234375</v>
      </c>
      <c r="P39" s="1">
        <v>2703.7224829715537</v>
      </c>
      <c r="Q39" s="1">
        <f t="shared" si="3"/>
        <v>5029.8748267215542</v>
      </c>
      <c r="R39" s="6">
        <f t="shared" si="4"/>
        <v>0.74020420298364376</v>
      </c>
      <c r="T39" s="1">
        <v>15.817402531390213</v>
      </c>
      <c r="V39" s="17">
        <v>2196.811369200454</v>
      </c>
      <c r="X39" s="26">
        <v>459.17395482398103</v>
      </c>
      <c r="Y39" s="19">
        <v>257.27335199999999</v>
      </c>
      <c r="AA39" s="28" t="s">
        <v>50</v>
      </c>
      <c r="AB39" s="28" t="s">
        <v>79</v>
      </c>
    </row>
    <row r="40" spans="1:28" ht="15.75" x14ac:dyDescent="0.25">
      <c r="A40">
        <f t="shared" si="5"/>
        <v>24</v>
      </c>
      <c r="B40" s="1" t="s">
        <v>81</v>
      </c>
      <c r="C40" s="1">
        <v>2478.5482686353398</v>
      </c>
      <c r="D40" s="1">
        <v>3699.5094631651023</v>
      </c>
      <c r="E40" s="1">
        <v>0</v>
      </c>
      <c r="F40" s="1">
        <v>0</v>
      </c>
      <c r="G40" s="1">
        <f t="shared" si="0"/>
        <v>6178.0577318004416</v>
      </c>
      <c r="H40" s="15"/>
      <c r="I40" s="1">
        <v>2326.15234375</v>
      </c>
      <c r="J40" s="1">
        <v>12.021225923856555</v>
      </c>
      <c r="K40" s="1">
        <v>0</v>
      </c>
      <c r="L40" s="1">
        <f t="shared" si="1"/>
        <v>2338.1735696738565</v>
      </c>
      <c r="M40" s="6">
        <f t="shared" si="2"/>
        <v>2.6422579623386113</v>
      </c>
      <c r="N40" s="15"/>
      <c r="O40" s="1">
        <v>2326.15234375</v>
      </c>
      <c r="P40" s="1">
        <v>2703.7224829715537</v>
      </c>
      <c r="Q40" s="1">
        <f t="shared" si="3"/>
        <v>5029.8748267215542</v>
      </c>
      <c r="R40" s="6">
        <f t="shared" si="4"/>
        <v>1.2282726597845113</v>
      </c>
      <c r="T40" s="1">
        <v>15.817402531390213</v>
      </c>
      <c r="V40" s="17">
        <v>2196.811369200454</v>
      </c>
      <c r="X40" s="26">
        <v>762.90954001208092</v>
      </c>
      <c r="Y40" s="19">
        <v>257.27335199999999</v>
      </c>
      <c r="AA40" s="28" t="s">
        <v>50</v>
      </c>
      <c r="AB40" s="28" t="s">
        <v>79</v>
      </c>
    </row>
    <row r="41" spans="1:28" ht="15.75" x14ac:dyDescent="0.25">
      <c r="B41" s="1" t="s">
        <v>82</v>
      </c>
      <c r="C41" s="1">
        <v>555.20907621019956</v>
      </c>
      <c r="D41" s="1">
        <v>824.58948586467898</v>
      </c>
      <c r="E41" s="1">
        <v>0</v>
      </c>
      <c r="F41" s="1">
        <v>0</v>
      </c>
      <c r="G41" s="1">
        <f t="shared" si="0"/>
        <v>1379.7985620748786</v>
      </c>
      <c r="H41" s="15"/>
      <c r="I41" s="1">
        <v>2326.15234375</v>
      </c>
      <c r="J41" s="1">
        <v>12.021225923856555</v>
      </c>
      <c r="K41" s="1">
        <v>0</v>
      </c>
      <c r="L41" s="1">
        <f t="shared" si="1"/>
        <v>2338.1735696738565</v>
      </c>
      <c r="M41" s="6">
        <f t="shared" si="2"/>
        <v>0.5901181075566353</v>
      </c>
      <c r="N41" s="15"/>
      <c r="O41" s="1">
        <v>2326.15234375</v>
      </c>
      <c r="P41" s="1">
        <v>2703.7224829715537</v>
      </c>
      <c r="Q41" s="1">
        <f t="shared" si="3"/>
        <v>5029.8748267215542</v>
      </c>
      <c r="R41" s="6">
        <f t="shared" si="4"/>
        <v>0.27432065600213434</v>
      </c>
      <c r="T41" s="1">
        <v>15.817402531390213</v>
      </c>
      <c r="V41" s="17">
        <v>2196.811369200454</v>
      </c>
      <c r="X41" s="26">
        <v>352.88677248912455</v>
      </c>
      <c r="Y41" s="19">
        <v>257.27335199999999</v>
      </c>
      <c r="AA41" s="28" t="s">
        <v>50</v>
      </c>
      <c r="AB41" s="28" t="s">
        <v>83</v>
      </c>
    </row>
    <row r="42" spans="1:28" ht="15.75" x14ac:dyDescent="0.25">
      <c r="B42" s="1" t="s">
        <v>84</v>
      </c>
      <c r="C42" s="1">
        <v>279.38135085652402</v>
      </c>
      <c r="D42" s="1">
        <v>412.29474293233949</v>
      </c>
      <c r="E42" s="1">
        <v>0</v>
      </c>
      <c r="F42" s="1">
        <v>0</v>
      </c>
      <c r="G42" s="1">
        <f t="shared" si="0"/>
        <v>691.67609378886345</v>
      </c>
      <c r="H42" s="15"/>
      <c r="I42" s="1">
        <v>2326.15234375</v>
      </c>
      <c r="J42" s="1">
        <v>12.021225923856555</v>
      </c>
      <c r="K42" s="1">
        <v>0</v>
      </c>
      <c r="L42" s="1">
        <f t="shared" si="1"/>
        <v>2338.1735696738565</v>
      </c>
      <c r="M42" s="6">
        <f t="shared" si="2"/>
        <v>0.29581896860006973</v>
      </c>
      <c r="N42" s="15"/>
      <c r="O42" s="1">
        <v>2326.15234375</v>
      </c>
      <c r="P42" s="1">
        <v>2703.7224829715537</v>
      </c>
      <c r="Q42" s="1">
        <f t="shared" si="3"/>
        <v>5029.8748267215542</v>
      </c>
      <c r="R42" s="6">
        <f t="shared" si="4"/>
        <v>0.13751357988359608</v>
      </c>
      <c r="T42" s="1">
        <v>15.817402531390213</v>
      </c>
      <c r="V42" s="17">
        <v>2196.811369200454</v>
      </c>
      <c r="X42" s="26">
        <v>352.88677248912455</v>
      </c>
      <c r="Y42" s="19">
        <v>257.27335199999999</v>
      </c>
      <c r="AA42" s="28" t="s">
        <v>50</v>
      </c>
      <c r="AB42" s="28" t="s">
        <v>83</v>
      </c>
    </row>
    <row r="43" spans="1:28" ht="15.75" x14ac:dyDescent="0.25">
      <c r="B43" s="1" t="s">
        <v>85</v>
      </c>
      <c r="C43" s="1">
        <v>480.66102551792898</v>
      </c>
      <c r="D43" s="1">
        <v>713.15844913018714</v>
      </c>
      <c r="E43" s="1">
        <v>0</v>
      </c>
      <c r="F43" s="1">
        <v>0</v>
      </c>
      <c r="G43" s="1">
        <f t="shared" si="0"/>
        <v>1193.8194746481161</v>
      </c>
      <c r="H43" s="15"/>
      <c r="I43" s="1">
        <v>2326.15234375</v>
      </c>
      <c r="J43" s="1">
        <v>12.021225923856555</v>
      </c>
      <c r="K43" s="1">
        <v>0</v>
      </c>
      <c r="L43" s="1">
        <f t="shared" si="1"/>
        <v>2338.1735696738565</v>
      </c>
      <c r="M43" s="6">
        <f t="shared" si="2"/>
        <v>0.51057778179172464</v>
      </c>
      <c r="N43" s="15"/>
      <c r="O43" s="1">
        <v>2326.15234375</v>
      </c>
      <c r="P43" s="1">
        <v>2703.7224829715537</v>
      </c>
      <c r="Q43" s="1">
        <f t="shared" si="3"/>
        <v>5029.8748267215542</v>
      </c>
      <c r="R43" s="6">
        <f t="shared" si="4"/>
        <v>0.23734576222570558</v>
      </c>
      <c r="T43" s="1">
        <v>15.817402531390213</v>
      </c>
      <c r="V43" s="17">
        <v>2196.811369200454</v>
      </c>
      <c r="X43" s="26">
        <v>352.88677248912455</v>
      </c>
      <c r="Y43" s="19">
        <v>257.27335199999999</v>
      </c>
      <c r="AA43" s="28" t="s">
        <v>50</v>
      </c>
      <c r="AB43" s="28" t="s">
        <v>83</v>
      </c>
    </row>
    <row r="44" spans="1:28" ht="15.75" x14ac:dyDescent="0.25">
      <c r="B44" s="1" t="s">
        <v>86</v>
      </c>
      <c r="C44" s="1">
        <v>7665.0861480252142</v>
      </c>
      <c r="D44" s="1">
        <v>11451.393272736475</v>
      </c>
      <c r="E44" s="1">
        <v>0</v>
      </c>
      <c r="F44" s="1">
        <v>0</v>
      </c>
      <c r="G44" s="1">
        <f t="shared" si="0"/>
        <v>19116.479420761691</v>
      </c>
      <c r="H44" s="15"/>
      <c r="I44" s="1">
        <v>9386.73046875</v>
      </c>
      <c r="J44" s="1">
        <v>12.021225923856555</v>
      </c>
      <c r="K44" s="1">
        <v>0</v>
      </c>
      <c r="L44" s="1">
        <f t="shared" si="1"/>
        <v>9398.751694673856</v>
      </c>
      <c r="M44" s="6">
        <f t="shared" si="2"/>
        <v>2.0339381272935149</v>
      </c>
      <c r="N44" s="15"/>
      <c r="O44" s="1">
        <v>9386.73046875</v>
      </c>
      <c r="P44" s="1">
        <v>4394.4283961649153</v>
      </c>
      <c r="Q44" s="1">
        <f t="shared" si="3"/>
        <v>13781.158864914916</v>
      </c>
      <c r="R44" s="6">
        <f t="shared" si="4"/>
        <v>1.3871460018815851</v>
      </c>
      <c r="T44" s="1">
        <v>15.817402531390213</v>
      </c>
      <c r="V44" s="17">
        <v>3570.5328886197103</v>
      </c>
      <c r="X44" s="26">
        <v>2363.7200548212613</v>
      </c>
      <c r="Y44" s="19">
        <v>418.31335200000001</v>
      </c>
      <c r="AA44" s="28" t="s">
        <v>50</v>
      </c>
      <c r="AB44" s="28" t="s">
        <v>87</v>
      </c>
    </row>
    <row r="45" spans="1:28" ht="15.75" x14ac:dyDescent="0.25">
      <c r="B45" s="1" t="s">
        <v>88</v>
      </c>
      <c r="C45" s="1">
        <v>4511.7046227639667</v>
      </c>
      <c r="D45" s="1">
        <v>6737.8619420549212</v>
      </c>
      <c r="E45" s="1">
        <v>0</v>
      </c>
      <c r="F45" s="1">
        <v>0</v>
      </c>
      <c r="G45" s="1">
        <f t="shared" si="0"/>
        <v>11249.566564818888</v>
      </c>
      <c r="H45" s="15"/>
      <c r="I45" s="1">
        <v>9386.73046875</v>
      </c>
      <c r="J45" s="1">
        <v>12.021225923856555</v>
      </c>
      <c r="K45" s="1">
        <v>0</v>
      </c>
      <c r="L45" s="1">
        <f t="shared" si="1"/>
        <v>9398.751694673856</v>
      </c>
      <c r="M45" s="6">
        <f t="shared" si="2"/>
        <v>1.1969213497994486</v>
      </c>
      <c r="N45" s="15"/>
      <c r="O45" s="1">
        <v>9386.73046875</v>
      </c>
      <c r="P45" s="1">
        <v>4394.4283961649153</v>
      </c>
      <c r="Q45" s="1">
        <f t="shared" si="3"/>
        <v>13781.158864914916</v>
      </c>
      <c r="R45" s="6">
        <f t="shared" si="4"/>
        <v>0.81630047770937886</v>
      </c>
      <c r="T45" s="1">
        <v>15.817402531390213</v>
      </c>
      <c r="V45" s="17">
        <v>3570.5328886197103</v>
      </c>
      <c r="X45" s="26">
        <v>1390.3857253880576</v>
      </c>
      <c r="Y45" s="19">
        <v>418.31335200000001</v>
      </c>
      <c r="AA45" s="28" t="s">
        <v>50</v>
      </c>
      <c r="AB45" s="28" t="s">
        <v>87</v>
      </c>
    </row>
    <row r="46" spans="1:28" ht="15.75" x14ac:dyDescent="0.25">
      <c r="B46" s="1" t="s">
        <v>89</v>
      </c>
      <c r="C46" s="1">
        <v>6191.5203843622285</v>
      </c>
      <c r="D46" s="1">
        <v>9248.7741671178665</v>
      </c>
      <c r="E46" s="1">
        <v>0</v>
      </c>
      <c r="F46" s="1">
        <v>0</v>
      </c>
      <c r="G46" s="1">
        <f t="shared" si="0"/>
        <v>15440.294551480096</v>
      </c>
      <c r="H46" s="15"/>
      <c r="I46" s="1">
        <v>9386.73046875</v>
      </c>
      <c r="J46" s="1">
        <v>12.021225923856555</v>
      </c>
      <c r="K46" s="1">
        <v>0</v>
      </c>
      <c r="L46" s="1">
        <f t="shared" si="1"/>
        <v>9398.751694673856</v>
      </c>
      <c r="M46" s="6">
        <f t="shared" si="2"/>
        <v>1.6428026883857245</v>
      </c>
      <c r="N46" s="15"/>
      <c r="O46" s="1">
        <v>9386.73046875</v>
      </c>
      <c r="P46" s="1">
        <v>4394.4283961649153</v>
      </c>
      <c r="Q46" s="1">
        <f t="shared" si="3"/>
        <v>13781.158864914916</v>
      </c>
      <c r="R46" s="6">
        <f t="shared" si="4"/>
        <v>1.1203915942649154</v>
      </c>
      <c r="T46" s="1">
        <v>15.817402531390213</v>
      </c>
      <c r="V46" s="17">
        <v>3570.5328886197103</v>
      </c>
      <c r="X46" s="26">
        <v>1908.8838313829735</v>
      </c>
      <c r="Y46" s="19">
        <v>418.31335200000001</v>
      </c>
      <c r="AA46" s="28" t="s">
        <v>50</v>
      </c>
      <c r="AB46" s="28" t="s">
        <v>87</v>
      </c>
    </row>
    <row r="47" spans="1:28" ht="15.75" x14ac:dyDescent="0.25">
      <c r="B47" s="1" t="s">
        <v>90</v>
      </c>
      <c r="C47" s="1">
        <v>2915.499596325812</v>
      </c>
      <c r="D47" s="1">
        <v>4351.9272424202891</v>
      </c>
      <c r="E47" s="1">
        <v>0</v>
      </c>
      <c r="F47" s="1">
        <v>0</v>
      </c>
      <c r="G47" s="1">
        <f t="shared" si="0"/>
        <v>7267.4268387461016</v>
      </c>
      <c r="H47" s="15"/>
      <c r="I47" s="1">
        <v>2326.15234375</v>
      </c>
      <c r="J47" s="1">
        <v>12.021225923856555</v>
      </c>
      <c r="K47" s="1">
        <v>0</v>
      </c>
      <c r="L47" s="1">
        <f t="shared" si="1"/>
        <v>2338.1735696738565</v>
      </c>
      <c r="M47" s="6">
        <f t="shared" si="2"/>
        <v>3.108163967382374</v>
      </c>
      <c r="N47" s="15"/>
      <c r="O47" s="1">
        <v>2326.15234375</v>
      </c>
      <c r="P47" s="1">
        <v>2703.7224829715537</v>
      </c>
      <c r="Q47" s="1">
        <f t="shared" si="3"/>
        <v>5029.8748267215542</v>
      </c>
      <c r="R47" s="6">
        <f t="shared" si="4"/>
        <v>1.4448524245846834</v>
      </c>
      <c r="T47" s="1">
        <v>15.817402531390213</v>
      </c>
      <c r="V47" s="17">
        <v>2196.811369200454</v>
      </c>
      <c r="X47" s="26">
        <v>897.69512016263809</v>
      </c>
      <c r="Y47" s="19">
        <v>257.27335199999999</v>
      </c>
      <c r="AA47" s="28" t="s">
        <v>50</v>
      </c>
      <c r="AB47" s="28" t="s">
        <v>91</v>
      </c>
    </row>
    <row r="48" spans="1:28" ht="15.75" x14ac:dyDescent="0.25">
      <c r="B48" s="1" t="s">
        <v>92</v>
      </c>
      <c r="C48" s="1">
        <v>2915.499596325812</v>
      </c>
      <c r="D48" s="1">
        <v>4351.9272424202891</v>
      </c>
      <c r="E48" s="1">
        <v>0</v>
      </c>
      <c r="F48" s="1">
        <v>0</v>
      </c>
      <c r="G48" s="1">
        <f t="shared" si="0"/>
        <v>7267.4268387461016</v>
      </c>
      <c r="H48" s="15"/>
      <c r="I48" s="1">
        <v>2326.15234375</v>
      </c>
      <c r="J48" s="1">
        <v>12.021225923856555</v>
      </c>
      <c r="K48" s="1">
        <v>0</v>
      </c>
      <c r="L48" s="1">
        <f t="shared" si="1"/>
        <v>2338.1735696738565</v>
      </c>
      <c r="M48" s="6">
        <f t="shared" si="2"/>
        <v>3.108163967382374</v>
      </c>
      <c r="N48" s="15"/>
      <c r="O48" s="1">
        <v>2326.15234375</v>
      </c>
      <c r="P48" s="1">
        <v>2703.7224829715537</v>
      </c>
      <c r="Q48" s="1">
        <f t="shared" si="3"/>
        <v>5029.8748267215542</v>
      </c>
      <c r="R48" s="6">
        <f t="shared" si="4"/>
        <v>1.4448524245846834</v>
      </c>
      <c r="T48" s="1">
        <v>15.817402531390213</v>
      </c>
      <c r="V48" s="17">
        <v>2196.811369200454</v>
      </c>
      <c r="X48" s="26">
        <v>897.69512016263809</v>
      </c>
      <c r="Y48" s="19">
        <v>257.27335199999999</v>
      </c>
      <c r="AA48" s="28" t="s">
        <v>50</v>
      </c>
      <c r="AB48" s="28" t="s">
        <v>91</v>
      </c>
    </row>
    <row r="49" spans="2:28" ht="15.75" x14ac:dyDescent="0.25">
      <c r="B49" s="1" t="s">
        <v>93</v>
      </c>
      <c r="C49" s="1">
        <v>2915.499596325812</v>
      </c>
      <c r="D49" s="1">
        <v>4351.9272424202891</v>
      </c>
      <c r="E49" s="1">
        <v>0</v>
      </c>
      <c r="F49" s="1">
        <v>0</v>
      </c>
      <c r="G49" s="1">
        <f t="shared" si="0"/>
        <v>7267.4268387461016</v>
      </c>
      <c r="H49" s="15"/>
      <c r="I49" s="1">
        <v>2326.15234375</v>
      </c>
      <c r="J49" s="1">
        <v>12.021225923856555</v>
      </c>
      <c r="K49" s="1">
        <v>0</v>
      </c>
      <c r="L49" s="1">
        <f t="shared" si="1"/>
        <v>2338.1735696738565</v>
      </c>
      <c r="M49" s="6">
        <f t="shared" si="2"/>
        <v>3.108163967382374</v>
      </c>
      <c r="N49" s="15"/>
      <c r="O49" s="1">
        <v>2326.15234375</v>
      </c>
      <c r="P49" s="1">
        <v>2703.7224829715537</v>
      </c>
      <c r="Q49" s="1">
        <f t="shared" si="3"/>
        <v>5029.8748267215542</v>
      </c>
      <c r="R49" s="6">
        <f t="shared" si="4"/>
        <v>1.4448524245846834</v>
      </c>
      <c r="T49" s="1">
        <v>15.817402531390213</v>
      </c>
      <c r="V49" s="17">
        <v>2196.811369200454</v>
      </c>
      <c r="X49" s="26">
        <v>897.69512016263809</v>
      </c>
      <c r="Y49" s="19">
        <v>257.27335199999999</v>
      </c>
      <c r="AA49" s="28" t="s">
        <v>50</v>
      </c>
      <c r="AB49" s="28" t="s">
        <v>91</v>
      </c>
    </row>
    <row r="50" spans="2:28" ht="15.75" x14ac:dyDescent="0.25">
      <c r="B50" s="1" t="s">
        <v>94</v>
      </c>
      <c r="C50" s="1">
        <v>835.99064575960006</v>
      </c>
      <c r="D50" s="1">
        <v>1243.5718111457627</v>
      </c>
      <c r="E50" s="1">
        <v>0</v>
      </c>
      <c r="F50" s="1">
        <v>0</v>
      </c>
      <c r="G50" s="1">
        <f t="shared" si="0"/>
        <v>2079.5624569053625</v>
      </c>
      <c r="H50" s="15"/>
      <c r="I50" s="1">
        <v>0</v>
      </c>
      <c r="J50" s="1">
        <v>12.021225923856555</v>
      </c>
      <c r="K50" s="1">
        <v>0</v>
      </c>
      <c r="L50" s="1">
        <f t="shared" si="1"/>
        <v>12.021225923856555</v>
      </c>
      <c r="M50" s="6">
        <f t="shared" si="2"/>
        <v>172.99088047071771</v>
      </c>
      <c r="N50" s="15"/>
      <c r="O50" s="1">
        <v>0</v>
      </c>
      <c r="P50" s="1">
        <v>19369.387103273184</v>
      </c>
      <c r="Q50" s="1">
        <f t="shared" si="3"/>
        <v>19369.387103273184</v>
      </c>
      <c r="R50" s="6">
        <f t="shared" si="4"/>
        <v>0.1073633587793773</v>
      </c>
      <c r="T50" s="1">
        <v>15.817402531390213</v>
      </c>
      <c r="V50" s="17">
        <v>18749.626798829642</v>
      </c>
      <c r="X50" s="26">
        <v>2910.7998432848835</v>
      </c>
      <c r="Y50" s="19">
        <v>2197.743352</v>
      </c>
      <c r="AA50" s="28" t="s">
        <v>50</v>
      </c>
      <c r="AB50" s="28" t="s">
        <v>95</v>
      </c>
    </row>
    <row r="51" spans="2:28" ht="15.75" x14ac:dyDescent="0.25">
      <c r="B51" s="1" t="s">
        <v>96</v>
      </c>
      <c r="C51" s="1">
        <v>835.99064575960006</v>
      </c>
      <c r="D51" s="1">
        <v>1243.5718111457627</v>
      </c>
      <c r="E51" s="1">
        <v>0</v>
      </c>
      <c r="F51" s="1">
        <v>0</v>
      </c>
      <c r="G51" s="1">
        <f t="shared" si="0"/>
        <v>2079.5624569053625</v>
      </c>
      <c r="H51" s="15"/>
      <c r="I51" s="1">
        <v>0</v>
      </c>
      <c r="J51" s="1">
        <v>12.021225923856555</v>
      </c>
      <c r="K51" s="1">
        <v>0</v>
      </c>
      <c r="L51" s="1">
        <f t="shared" si="1"/>
        <v>12.021225923856555</v>
      </c>
      <c r="M51" s="6">
        <f t="shared" si="2"/>
        <v>172.99088047071771</v>
      </c>
      <c r="N51" s="15"/>
      <c r="O51" s="1">
        <v>0</v>
      </c>
      <c r="P51" s="1">
        <v>19369.387103273184</v>
      </c>
      <c r="Q51" s="1">
        <f t="shared" si="3"/>
        <v>19369.387103273184</v>
      </c>
      <c r="R51" s="6">
        <f t="shared" si="4"/>
        <v>0.1073633587793773</v>
      </c>
      <c r="T51" s="1">
        <v>15.817402531390213</v>
      </c>
      <c r="V51" s="17">
        <v>18749.626798829642</v>
      </c>
      <c r="X51" s="26">
        <v>2910.7998432848835</v>
      </c>
      <c r="Y51" s="19">
        <v>2197.743352</v>
      </c>
      <c r="AA51" s="28" t="s">
        <v>50</v>
      </c>
      <c r="AB51" s="28" t="s">
        <v>95</v>
      </c>
    </row>
    <row r="52" spans="2:28" ht="15.75" x14ac:dyDescent="0.25">
      <c r="B52" s="1" t="s">
        <v>97</v>
      </c>
      <c r="C52" s="1">
        <v>835.99064575960006</v>
      </c>
      <c r="D52" s="1">
        <v>1243.5718111457627</v>
      </c>
      <c r="E52" s="1">
        <v>0</v>
      </c>
      <c r="F52" s="1">
        <v>0</v>
      </c>
      <c r="G52" s="1">
        <f t="shared" si="0"/>
        <v>2079.5624569053625</v>
      </c>
      <c r="H52" s="15"/>
      <c r="I52" s="1">
        <v>0</v>
      </c>
      <c r="J52" s="1">
        <v>12.021225923856555</v>
      </c>
      <c r="K52" s="1">
        <v>0</v>
      </c>
      <c r="L52" s="1">
        <f t="shared" si="1"/>
        <v>12.021225923856555</v>
      </c>
      <c r="M52" s="6">
        <f t="shared" si="2"/>
        <v>172.99088047071771</v>
      </c>
      <c r="N52" s="15"/>
      <c r="O52" s="1">
        <v>0</v>
      </c>
      <c r="P52" s="1">
        <v>19369.387103273184</v>
      </c>
      <c r="Q52" s="1">
        <f t="shared" si="3"/>
        <v>19369.387103273184</v>
      </c>
      <c r="R52" s="6">
        <f t="shared" si="4"/>
        <v>0.1073633587793773</v>
      </c>
      <c r="T52" s="1">
        <v>15.817402531390213</v>
      </c>
      <c r="V52" s="17">
        <v>18749.626798829642</v>
      </c>
      <c r="X52" s="26">
        <v>2910.7998432848835</v>
      </c>
      <c r="Y52" s="19">
        <v>2197.743352</v>
      </c>
      <c r="AA52" s="28" t="s">
        <v>50</v>
      </c>
      <c r="AB52" s="28" t="s">
        <v>95</v>
      </c>
    </row>
    <row r="53" spans="2:28" ht="15.75" x14ac:dyDescent="0.25">
      <c r="B53" s="1" t="s">
        <v>98</v>
      </c>
      <c r="C53" s="1">
        <v>89.304392490641405</v>
      </c>
      <c r="D53" s="1">
        <v>127.45914898355494</v>
      </c>
      <c r="E53" s="1">
        <v>0</v>
      </c>
      <c r="F53" s="1">
        <v>0</v>
      </c>
      <c r="G53" s="1">
        <f t="shared" si="0"/>
        <v>216.76354147419636</v>
      </c>
      <c r="H53" s="15"/>
      <c r="I53" s="1">
        <v>0</v>
      </c>
      <c r="J53" s="1">
        <v>12.021225923856555</v>
      </c>
      <c r="K53" s="1">
        <v>0</v>
      </c>
      <c r="L53" s="1">
        <f t="shared" si="1"/>
        <v>12.021225923856555</v>
      </c>
      <c r="M53" s="6">
        <f t="shared" si="2"/>
        <v>18.031733439434102</v>
      </c>
      <c r="N53" s="15"/>
      <c r="O53" s="1">
        <v>0</v>
      </c>
      <c r="P53" s="1">
        <v>12396.265978896075</v>
      </c>
      <c r="Q53" s="1">
        <f t="shared" si="3"/>
        <v>12396.265978896075</v>
      </c>
      <c r="R53" s="6">
        <f t="shared" si="4"/>
        <v>1.7486196395206727E-2</v>
      </c>
      <c r="T53" s="1">
        <v>15.817402531390213</v>
      </c>
      <c r="V53" s="17">
        <v>7557.8568442962078</v>
      </c>
      <c r="X53" s="26">
        <v>1276.1421982380607</v>
      </c>
      <c r="Y53" s="19">
        <v>885.74335200000007</v>
      </c>
      <c r="AA53" s="28" t="s">
        <v>50</v>
      </c>
      <c r="AB53" s="28" t="s">
        <v>99</v>
      </c>
    </row>
    <row r="54" spans="2:28" ht="15.75" x14ac:dyDescent="0.25">
      <c r="B54" s="1" t="s">
        <v>100</v>
      </c>
      <c r="C54" s="1">
        <v>89.304392490641405</v>
      </c>
      <c r="D54" s="1">
        <v>127.45914898355494</v>
      </c>
      <c r="E54" s="1">
        <v>0</v>
      </c>
      <c r="F54" s="1">
        <v>0</v>
      </c>
      <c r="G54" s="1">
        <f t="shared" si="0"/>
        <v>216.76354147419636</v>
      </c>
      <c r="H54" s="15"/>
      <c r="I54" s="1">
        <v>0</v>
      </c>
      <c r="J54" s="1">
        <v>12.021225923856555</v>
      </c>
      <c r="K54" s="1">
        <v>0</v>
      </c>
      <c r="L54" s="1">
        <f t="shared" si="1"/>
        <v>12.021225923856555</v>
      </c>
      <c r="M54" s="6">
        <f t="shared" si="2"/>
        <v>18.031733439434102</v>
      </c>
      <c r="N54" s="15"/>
      <c r="O54" s="1">
        <v>0</v>
      </c>
      <c r="P54" s="1">
        <v>12396.265978896075</v>
      </c>
      <c r="Q54" s="1">
        <f t="shared" si="3"/>
        <v>12396.265978896075</v>
      </c>
      <c r="R54" s="6">
        <f t="shared" si="4"/>
        <v>1.7486196395206727E-2</v>
      </c>
      <c r="T54" s="1">
        <v>15.817402531390213</v>
      </c>
      <c r="V54" s="17">
        <v>7557.8568442962078</v>
      </c>
      <c r="X54" s="26">
        <v>1276.1421982380607</v>
      </c>
      <c r="Y54" s="19">
        <v>885.74335200000007</v>
      </c>
      <c r="AA54" s="28" t="s">
        <v>50</v>
      </c>
      <c r="AB54" s="28" t="s">
        <v>99</v>
      </c>
    </row>
    <row r="55" spans="2:28" ht="15.75" x14ac:dyDescent="0.25">
      <c r="B55" s="1" t="s">
        <v>101</v>
      </c>
      <c r="C55" s="1">
        <v>89.304392490641405</v>
      </c>
      <c r="D55" s="1">
        <v>127.45914898355494</v>
      </c>
      <c r="E55" s="1">
        <v>0</v>
      </c>
      <c r="F55" s="1">
        <v>0</v>
      </c>
      <c r="G55" s="1">
        <f t="shared" si="0"/>
        <v>216.76354147419636</v>
      </c>
      <c r="H55" s="15"/>
      <c r="I55" s="1">
        <v>0</v>
      </c>
      <c r="J55" s="1">
        <v>12.021225923856555</v>
      </c>
      <c r="K55" s="1">
        <v>0</v>
      </c>
      <c r="L55" s="1">
        <f t="shared" si="1"/>
        <v>12.021225923856555</v>
      </c>
      <c r="M55" s="6">
        <f t="shared" si="2"/>
        <v>18.031733439434102</v>
      </c>
      <c r="N55" s="15"/>
      <c r="O55" s="1">
        <v>0</v>
      </c>
      <c r="P55" s="1">
        <v>12396.265978896075</v>
      </c>
      <c r="Q55" s="1">
        <f t="shared" si="3"/>
        <v>12396.265978896075</v>
      </c>
      <c r="R55" s="6">
        <f t="shared" si="4"/>
        <v>1.7486196395206727E-2</v>
      </c>
      <c r="T55" s="1">
        <v>15.817402531390213</v>
      </c>
      <c r="V55" s="17">
        <v>7557.8568442962078</v>
      </c>
      <c r="X55" s="26">
        <v>1276.1421982380607</v>
      </c>
      <c r="Y55" s="19">
        <v>885.74335200000007</v>
      </c>
      <c r="AA55" s="28" t="s">
        <v>50</v>
      </c>
      <c r="AB55" s="28" t="s">
        <v>99</v>
      </c>
    </row>
    <row r="56" spans="2:28" ht="15.75" x14ac:dyDescent="0.25">
      <c r="B56" s="1" t="s">
        <v>102</v>
      </c>
      <c r="C56" s="1">
        <v>1295.864326007247</v>
      </c>
      <c r="D56" s="1">
        <v>1930.9700795248275</v>
      </c>
      <c r="E56" s="1">
        <v>0</v>
      </c>
      <c r="F56" s="1">
        <v>0</v>
      </c>
      <c r="G56" s="1">
        <f t="shared" si="0"/>
        <v>3226.8344055320745</v>
      </c>
      <c r="H56" s="15"/>
      <c r="I56" s="1">
        <v>2326.15234375</v>
      </c>
      <c r="J56" s="1">
        <v>12.021225923856555</v>
      </c>
      <c r="K56" s="1">
        <v>0</v>
      </c>
      <c r="L56" s="1">
        <f t="shared" si="1"/>
        <v>2338.1735696738565</v>
      </c>
      <c r="M56" s="6">
        <f t="shared" si="2"/>
        <v>1.380066239471766</v>
      </c>
      <c r="N56" s="15"/>
      <c r="O56" s="1">
        <v>2326.15234375</v>
      </c>
      <c r="P56" s="1">
        <v>2493.8540111710649</v>
      </c>
      <c r="Q56" s="1">
        <f t="shared" si="3"/>
        <v>4820.0063549210645</v>
      </c>
      <c r="R56" s="6">
        <f t="shared" si="4"/>
        <v>0.66946683633260873</v>
      </c>
      <c r="T56" s="1">
        <v>15.817402531390213</v>
      </c>
      <c r="V56" s="17">
        <v>2026.2904230181953</v>
      </c>
      <c r="X56" s="26">
        <v>397.77248900141842</v>
      </c>
      <c r="Y56" s="19">
        <v>237.28335199999998</v>
      </c>
      <c r="AA56" s="28" t="s">
        <v>50</v>
      </c>
      <c r="AB56" s="28" t="s">
        <v>103</v>
      </c>
    </row>
    <row r="57" spans="2:28" ht="15.75" x14ac:dyDescent="0.25">
      <c r="B57" s="1" t="s">
        <v>104</v>
      </c>
      <c r="C57" s="1">
        <v>952.83270525909154</v>
      </c>
      <c r="D57" s="1">
        <v>1418.2220092839609</v>
      </c>
      <c r="E57" s="1">
        <v>0</v>
      </c>
      <c r="F57" s="1">
        <v>0</v>
      </c>
      <c r="G57" s="1">
        <f t="shared" si="0"/>
        <v>2371.0547145430523</v>
      </c>
      <c r="H57" s="15"/>
      <c r="I57" s="1">
        <v>2326.15234375</v>
      </c>
      <c r="J57" s="1">
        <v>12.021225923856555</v>
      </c>
      <c r="K57" s="1">
        <v>0</v>
      </c>
      <c r="L57" s="1">
        <f t="shared" si="1"/>
        <v>2338.1735696738565</v>
      </c>
      <c r="M57" s="6">
        <f t="shared" si="2"/>
        <v>1.0140627476487052</v>
      </c>
      <c r="N57" s="15"/>
      <c r="O57" s="1">
        <v>2326.15234375</v>
      </c>
      <c r="P57" s="1">
        <v>2493.8540111710649</v>
      </c>
      <c r="Q57" s="1">
        <f t="shared" si="3"/>
        <v>4820.0063549210645</v>
      </c>
      <c r="R57" s="6">
        <f t="shared" si="4"/>
        <v>0.49191941668754963</v>
      </c>
      <c r="T57" s="1">
        <v>15.817402531390213</v>
      </c>
      <c r="V57" s="17">
        <v>2026.2904230181953</v>
      </c>
      <c r="X57" s="26">
        <v>325.33378774709439</v>
      </c>
      <c r="Y57" s="19">
        <v>237.28335199999998</v>
      </c>
      <c r="AA57" s="28" t="s">
        <v>50</v>
      </c>
      <c r="AB57" s="28" t="s">
        <v>103</v>
      </c>
    </row>
    <row r="58" spans="2:28" ht="16.5" thickBot="1" x14ac:dyDescent="0.3">
      <c r="B58" s="1" t="s">
        <v>105</v>
      </c>
      <c r="C58" s="1">
        <v>949.85577673445789</v>
      </c>
      <c r="D58" s="1">
        <v>1413.7722318759138</v>
      </c>
      <c r="E58" s="1">
        <v>0</v>
      </c>
      <c r="F58" s="1">
        <v>0</v>
      </c>
      <c r="G58" s="1">
        <f t="shared" si="0"/>
        <v>2363.6280086103716</v>
      </c>
      <c r="H58" s="15"/>
      <c r="I58" s="1">
        <v>2326.15234375</v>
      </c>
      <c r="J58" s="1">
        <v>12.021225923856555</v>
      </c>
      <c r="K58" s="1">
        <v>0</v>
      </c>
      <c r="L58" s="1">
        <f t="shared" si="1"/>
        <v>2338.1735696738565</v>
      </c>
      <c r="M58" s="6">
        <f t="shared" si="2"/>
        <v>1.010886462522141</v>
      </c>
      <c r="N58" s="15"/>
      <c r="O58" s="1">
        <v>2326.15234375</v>
      </c>
      <c r="P58" s="1">
        <v>2493.8540111710649</v>
      </c>
      <c r="Q58" s="1">
        <f t="shared" si="3"/>
        <v>4820.0063549210645</v>
      </c>
      <c r="R58" s="6">
        <f t="shared" si="4"/>
        <v>0.4903786083595485</v>
      </c>
      <c r="T58" s="1">
        <v>15.817402531390213</v>
      </c>
      <c r="V58" s="17">
        <v>2026.2904230181953</v>
      </c>
      <c r="X58" s="26">
        <v>325.33378774709439</v>
      </c>
      <c r="Y58" s="19">
        <v>237.28335199999998</v>
      </c>
      <c r="AA58" s="29" t="s">
        <v>50</v>
      </c>
      <c r="AB58" s="29" t="s">
        <v>103</v>
      </c>
    </row>
    <row r="59" spans="2:28" ht="15.75" x14ac:dyDescent="0.25">
      <c r="B59" s="1" t="s">
        <v>106</v>
      </c>
      <c r="C59" s="1">
        <v>4552.3793641144402</v>
      </c>
      <c r="D59" s="1">
        <v>6799.9447271583158</v>
      </c>
      <c r="E59" s="1">
        <v>0</v>
      </c>
      <c r="F59" s="1">
        <v>0</v>
      </c>
      <c r="G59" s="1">
        <f t="shared" si="0"/>
        <v>11352.324091272756</v>
      </c>
      <c r="H59" s="15"/>
      <c r="I59" s="1">
        <v>3405.060302734375</v>
      </c>
      <c r="J59" s="1">
        <v>4.4699621775990961</v>
      </c>
      <c r="K59" s="1">
        <v>0</v>
      </c>
      <c r="L59" s="1">
        <f t="shared" si="1"/>
        <v>3409.530264911974</v>
      </c>
      <c r="M59" s="6">
        <f t="shared" si="2"/>
        <v>3.3295859573681907</v>
      </c>
      <c r="N59" s="15"/>
      <c r="O59" s="1">
        <v>3405.060302734375</v>
      </c>
      <c r="P59" s="1">
        <v>0</v>
      </c>
      <c r="Q59" s="1">
        <f t="shared" si="3"/>
        <v>3405.060302734375</v>
      </c>
      <c r="R59" s="6">
        <f t="shared" si="4"/>
        <v>3.3339568412801581</v>
      </c>
      <c r="T59" s="1">
        <v>17336.015871883785</v>
      </c>
      <c r="V59" s="17">
        <v>0</v>
      </c>
      <c r="X59" s="26">
        <v>0</v>
      </c>
      <c r="Y59" s="19">
        <v>-317.14652205000004</v>
      </c>
      <c r="AA59" t="s">
        <v>107</v>
      </c>
      <c r="AB59" t="s">
        <v>51</v>
      </c>
    </row>
    <row r="60" spans="2:28" ht="15.75" x14ac:dyDescent="0.25">
      <c r="B60" s="1" t="s">
        <v>108</v>
      </c>
      <c r="C60" s="1">
        <v>4552.3793641144402</v>
      </c>
      <c r="D60" s="1">
        <v>6799.9447271583158</v>
      </c>
      <c r="E60" s="1">
        <v>0</v>
      </c>
      <c r="F60" s="1">
        <v>0</v>
      </c>
      <c r="G60" s="1">
        <f t="shared" si="0"/>
        <v>11352.324091272756</v>
      </c>
      <c r="H60" s="15"/>
      <c r="I60" s="1">
        <v>3405.060302734375</v>
      </c>
      <c r="J60" s="1">
        <v>4.4699621775990961</v>
      </c>
      <c r="K60" s="1">
        <v>0</v>
      </c>
      <c r="L60" s="1">
        <f t="shared" si="1"/>
        <v>3409.530264911974</v>
      </c>
      <c r="M60" s="6">
        <f t="shared" si="2"/>
        <v>3.3295859573681907</v>
      </c>
      <c r="N60" s="15"/>
      <c r="O60" s="1">
        <v>3405.060302734375</v>
      </c>
      <c r="P60" s="1">
        <v>0</v>
      </c>
      <c r="Q60" s="1">
        <f t="shared" si="3"/>
        <v>3405.060302734375</v>
      </c>
      <c r="R60" s="6">
        <f t="shared" si="4"/>
        <v>3.3339568412801581</v>
      </c>
      <c r="T60" s="1">
        <v>17336.015871883785</v>
      </c>
      <c r="V60" s="17">
        <v>0</v>
      </c>
      <c r="X60" s="26">
        <v>0</v>
      </c>
      <c r="Y60" s="19">
        <v>-317.14652205000004</v>
      </c>
      <c r="AA60" s="28" t="s">
        <v>107</v>
      </c>
      <c r="AB60" s="28" t="s">
        <v>51</v>
      </c>
    </row>
    <row r="61" spans="2:28" ht="15.75" x14ac:dyDescent="0.25">
      <c r="B61" s="1" t="s">
        <v>109</v>
      </c>
      <c r="C61" s="1">
        <v>4552.3793641144402</v>
      </c>
      <c r="D61" s="1">
        <v>6799.9447271583158</v>
      </c>
      <c r="E61" s="1">
        <v>0</v>
      </c>
      <c r="F61" s="1">
        <v>0</v>
      </c>
      <c r="G61" s="1">
        <f t="shared" si="0"/>
        <v>11352.324091272756</v>
      </c>
      <c r="H61" s="15"/>
      <c r="I61" s="1">
        <v>3405.060302734375</v>
      </c>
      <c r="J61" s="1">
        <v>4.4699621775990961</v>
      </c>
      <c r="K61" s="1">
        <v>0</v>
      </c>
      <c r="L61" s="1">
        <f t="shared" si="1"/>
        <v>3409.530264911974</v>
      </c>
      <c r="M61" s="6">
        <f t="shared" si="2"/>
        <v>3.3295859573681907</v>
      </c>
      <c r="N61" s="15"/>
      <c r="O61" s="1">
        <v>3405.060302734375</v>
      </c>
      <c r="P61" s="1">
        <v>0</v>
      </c>
      <c r="Q61" s="1">
        <f t="shared" si="3"/>
        <v>3405.060302734375</v>
      </c>
      <c r="R61" s="6">
        <f t="shared" si="4"/>
        <v>3.3339568412801581</v>
      </c>
      <c r="T61" s="1">
        <v>17336.015871883785</v>
      </c>
      <c r="V61" s="17">
        <v>0</v>
      </c>
      <c r="X61" s="26">
        <v>0</v>
      </c>
      <c r="Y61" s="19">
        <v>-317.14652205000004</v>
      </c>
      <c r="AA61" s="28" t="s">
        <v>107</v>
      </c>
      <c r="AB61" s="28" t="s">
        <v>51</v>
      </c>
    </row>
    <row r="62" spans="2:28" ht="15.75" x14ac:dyDescent="0.25">
      <c r="B62" s="1" t="s">
        <v>110</v>
      </c>
      <c r="C62" s="1">
        <v>4552.3793641144402</v>
      </c>
      <c r="D62" s="1">
        <v>6799.9447271583158</v>
      </c>
      <c r="E62" s="1">
        <v>0</v>
      </c>
      <c r="F62" s="1">
        <v>0</v>
      </c>
      <c r="G62" s="1">
        <f t="shared" si="0"/>
        <v>11352.324091272756</v>
      </c>
      <c r="H62" s="15"/>
      <c r="I62" s="1">
        <v>3405.060302734375</v>
      </c>
      <c r="J62" s="1">
        <v>4.4699621775990961</v>
      </c>
      <c r="K62" s="1">
        <v>0</v>
      </c>
      <c r="L62" s="1">
        <f t="shared" si="1"/>
        <v>3409.530264911974</v>
      </c>
      <c r="M62" s="6">
        <f t="shared" si="2"/>
        <v>3.3295859573681907</v>
      </c>
      <c r="N62" s="15"/>
      <c r="O62" s="1">
        <v>3405.060302734375</v>
      </c>
      <c r="P62" s="1">
        <v>0</v>
      </c>
      <c r="Q62" s="1">
        <f t="shared" si="3"/>
        <v>3405.060302734375</v>
      </c>
      <c r="R62" s="6">
        <f t="shared" si="4"/>
        <v>3.3339568412801581</v>
      </c>
      <c r="T62" s="1">
        <v>17336.015871883785</v>
      </c>
      <c r="V62" s="17">
        <v>0</v>
      </c>
      <c r="X62" s="26">
        <v>0</v>
      </c>
      <c r="Y62" s="19">
        <v>-317.14652205000004</v>
      </c>
      <c r="AA62" s="28" t="s">
        <v>107</v>
      </c>
      <c r="AB62" s="28" t="s">
        <v>51</v>
      </c>
    </row>
    <row r="63" spans="2:28" ht="15.75" x14ac:dyDescent="0.25">
      <c r="B63" s="1" t="s">
        <v>111</v>
      </c>
      <c r="C63" s="1">
        <v>4552.3793641144402</v>
      </c>
      <c r="D63" s="1">
        <v>6799.9447271583158</v>
      </c>
      <c r="E63" s="1">
        <v>0</v>
      </c>
      <c r="F63" s="1">
        <v>0</v>
      </c>
      <c r="G63" s="1">
        <f t="shared" si="0"/>
        <v>11352.324091272756</v>
      </c>
      <c r="H63" s="15"/>
      <c r="I63" s="1">
        <v>2621.649169921875</v>
      </c>
      <c r="J63" s="1">
        <v>4.4699621775990961</v>
      </c>
      <c r="K63" s="1">
        <v>0</v>
      </c>
      <c r="L63" s="1">
        <f t="shared" si="1"/>
        <v>2626.119132099474</v>
      </c>
      <c r="M63" s="6">
        <f t="shared" si="2"/>
        <v>4.3228519043601201</v>
      </c>
      <c r="N63" s="15"/>
      <c r="O63" s="1">
        <v>2621.649169921875</v>
      </c>
      <c r="P63" s="1">
        <v>1813.6150689416252</v>
      </c>
      <c r="Q63" s="1">
        <f t="shared" si="3"/>
        <v>4435.2642388635004</v>
      </c>
      <c r="R63" s="6">
        <f t="shared" si="4"/>
        <v>2.5595598097176042</v>
      </c>
      <c r="T63" s="1">
        <v>17336.015871883785</v>
      </c>
      <c r="V63" s="17">
        <v>0.81255486283853129</v>
      </c>
      <c r="X63" s="26">
        <v>0</v>
      </c>
      <c r="Y63" s="19">
        <v>-187.52177205000001</v>
      </c>
      <c r="AA63" s="28" t="s">
        <v>107</v>
      </c>
      <c r="AB63" s="28" t="s">
        <v>55</v>
      </c>
    </row>
    <row r="64" spans="2:28" ht="15.75" x14ac:dyDescent="0.25">
      <c r="B64" s="1" t="s">
        <v>112</v>
      </c>
      <c r="C64" s="1">
        <v>4552.3793641144402</v>
      </c>
      <c r="D64" s="1">
        <v>6799.9447271583158</v>
      </c>
      <c r="E64" s="1">
        <v>0</v>
      </c>
      <c r="F64" s="1">
        <v>0</v>
      </c>
      <c r="G64" s="1">
        <f t="shared" si="0"/>
        <v>11352.324091272756</v>
      </c>
      <c r="H64" s="15"/>
      <c r="I64" s="1">
        <v>2621.649169921875</v>
      </c>
      <c r="J64" s="1">
        <v>4.4699621775990961</v>
      </c>
      <c r="K64" s="1">
        <v>0</v>
      </c>
      <c r="L64" s="1">
        <f t="shared" si="1"/>
        <v>2626.119132099474</v>
      </c>
      <c r="M64" s="6">
        <f t="shared" si="2"/>
        <v>4.3228519043601201</v>
      </c>
      <c r="N64" s="15"/>
      <c r="O64" s="1">
        <v>2621.649169921875</v>
      </c>
      <c r="P64" s="1">
        <v>1813.6150689416252</v>
      </c>
      <c r="Q64" s="1">
        <f t="shared" si="3"/>
        <v>4435.2642388635004</v>
      </c>
      <c r="R64" s="6">
        <f t="shared" si="4"/>
        <v>2.5595598097176042</v>
      </c>
      <c r="T64" s="1">
        <v>17336.015871883785</v>
      </c>
      <c r="V64" s="17">
        <v>0.81255486283853129</v>
      </c>
      <c r="X64" s="26">
        <v>0</v>
      </c>
      <c r="Y64" s="19">
        <v>-187.52177205000001</v>
      </c>
      <c r="AA64" s="28" t="s">
        <v>107</v>
      </c>
      <c r="AB64" s="28" t="s">
        <v>55</v>
      </c>
    </row>
    <row r="65" spans="2:28" ht="15.75" x14ac:dyDescent="0.25">
      <c r="B65" s="1" t="s">
        <v>113</v>
      </c>
      <c r="C65" s="1">
        <v>4552.3793641144402</v>
      </c>
      <c r="D65" s="1">
        <v>6799.9447271583158</v>
      </c>
      <c r="E65" s="1">
        <v>0</v>
      </c>
      <c r="F65" s="1">
        <v>0</v>
      </c>
      <c r="G65" s="1">
        <f t="shared" si="0"/>
        <v>11352.324091272756</v>
      </c>
      <c r="H65" s="15"/>
      <c r="I65" s="1">
        <v>2621.649169921875</v>
      </c>
      <c r="J65" s="1">
        <v>4.4699621775990961</v>
      </c>
      <c r="K65" s="1">
        <v>0</v>
      </c>
      <c r="L65" s="1">
        <f t="shared" si="1"/>
        <v>2626.119132099474</v>
      </c>
      <c r="M65" s="6">
        <f t="shared" si="2"/>
        <v>4.3228519043601201</v>
      </c>
      <c r="N65" s="15"/>
      <c r="O65" s="1">
        <v>2621.649169921875</v>
      </c>
      <c r="P65" s="1">
        <v>1813.6150689416252</v>
      </c>
      <c r="Q65" s="1">
        <f t="shared" si="3"/>
        <v>4435.2642388635004</v>
      </c>
      <c r="R65" s="6">
        <f t="shared" si="4"/>
        <v>2.5595598097176042</v>
      </c>
      <c r="T65" s="1">
        <v>17336.015871883785</v>
      </c>
      <c r="V65" s="17">
        <v>0.81255486283853129</v>
      </c>
      <c r="X65" s="26">
        <v>0</v>
      </c>
      <c r="Y65" s="19">
        <v>-187.52177205000001</v>
      </c>
      <c r="AA65" s="28" t="s">
        <v>107</v>
      </c>
      <c r="AB65" s="28" t="s">
        <v>55</v>
      </c>
    </row>
    <row r="66" spans="2:28" ht="15.75" x14ac:dyDescent="0.25">
      <c r="B66" s="1" t="s">
        <v>114</v>
      </c>
      <c r="C66" s="1">
        <v>4552.3793641144402</v>
      </c>
      <c r="D66" s="1">
        <v>6799.9447271583158</v>
      </c>
      <c r="E66" s="1">
        <v>0</v>
      </c>
      <c r="F66" s="1">
        <v>0</v>
      </c>
      <c r="G66" s="1">
        <f t="shared" si="0"/>
        <v>11352.324091272756</v>
      </c>
      <c r="H66" s="15"/>
      <c r="I66" s="1">
        <v>2621.649169921875</v>
      </c>
      <c r="J66" s="1">
        <v>4.4699621775990961</v>
      </c>
      <c r="K66" s="1">
        <v>0</v>
      </c>
      <c r="L66" s="1">
        <f t="shared" si="1"/>
        <v>2626.119132099474</v>
      </c>
      <c r="M66" s="6">
        <f t="shared" si="2"/>
        <v>4.3228519043601201</v>
      </c>
      <c r="N66" s="15"/>
      <c r="O66" s="1">
        <v>2621.649169921875</v>
      </c>
      <c r="P66" s="1">
        <v>1813.6150689416252</v>
      </c>
      <c r="Q66" s="1">
        <f t="shared" si="3"/>
        <v>4435.2642388635004</v>
      </c>
      <c r="R66" s="6">
        <f t="shared" si="4"/>
        <v>2.5595598097176042</v>
      </c>
      <c r="T66" s="1">
        <v>17336.015871883785</v>
      </c>
      <c r="V66" s="17">
        <v>0.81255486283853129</v>
      </c>
      <c r="X66" s="26">
        <v>0</v>
      </c>
      <c r="Y66" s="19">
        <v>-187.52177205000001</v>
      </c>
      <c r="AA66" s="28" t="s">
        <v>107</v>
      </c>
      <c r="AB66" s="28" t="s">
        <v>55</v>
      </c>
    </row>
    <row r="67" spans="2:28" ht="15.75" x14ac:dyDescent="0.25">
      <c r="B67" s="1" t="s">
        <v>115</v>
      </c>
      <c r="C67" s="1">
        <v>4225.5635544208935</v>
      </c>
      <c r="D67" s="1">
        <v>6314.4239094785717</v>
      </c>
      <c r="E67" s="1">
        <v>0</v>
      </c>
      <c r="F67" s="1">
        <v>0</v>
      </c>
      <c r="G67" s="1">
        <f t="shared" si="0"/>
        <v>10539.987463899466</v>
      </c>
      <c r="H67" s="15"/>
      <c r="I67" s="1">
        <v>139.21771240234375</v>
      </c>
      <c r="J67" s="1">
        <v>1.6545763154131223</v>
      </c>
      <c r="K67" s="1">
        <v>0</v>
      </c>
      <c r="L67" s="1">
        <f t="shared" si="1"/>
        <v>140.87228871775687</v>
      </c>
      <c r="M67" s="6">
        <f t="shared" si="2"/>
        <v>74.819452142335408</v>
      </c>
      <c r="N67" s="15"/>
      <c r="O67" s="1">
        <v>139.21771240234375</v>
      </c>
      <c r="P67" s="1">
        <v>503.73855900282751</v>
      </c>
      <c r="Q67" s="1">
        <f t="shared" si="3"/>
        <v>642.95627140517126</v>
      </c>
      <c r="R67" s="6">
        <f t="shared" si="4"/>
        <v>16.393008253678719</v>
      </c>
      <c r="T67" s="1">
        <v>17332.623840724526</v>
      </c>
      <c r="V67" s="17">
        <v>0.3008270759410735</v>
      </c>
      <c r="X67" s="26">
        <v>0</v>
      </c>
      <c r="Y67" s="19">
        <v>-269.09825143659481</v>
      </c>
      <c r="AA67" s="28" t="s">
        <v>107</v>
      </c>
      <c r="AB67" s="28" t="s">
        <v>59</v>
      </c>
    </row>
    <row r="68" spans="2:28" ht="15.75" x14ac:dyDescent="0.25">
      <c r="B68" s="1" t="s">
        <v>116</v>
      </c>
      <c r="C68" s="1">
        <v>4224.9976033205812</v>
      </c>
      <c r="D68" s="1">
        <v>6314.4239094785717</v>
      </c>
      <c r="E68" s="1">
        <v>0</v>
      </c>
      <c r="F68" s="1">
        <v>0</v>
      </c>
      <c r="G68" s="1">
        <f t="shared" si="0"/>
        <v>10539.421512799152</v>
      </c>
      <c r="H68" s="15"/>
      <c r="I68" s="1">
        <v>72.163307189941406</v>
      </c>
      <c r="J68" s="1">
        <v>0.85764741072887085</v>
      </c>
      <c r="K68" s="1">
        <v>0</v>
      </c>
      <c r="L68" s="1">
        <f t="shared" si="1"/>
        <v>73.020954600670279</v>
      </c>
      <c r="M68" s="6">
        <f t="shared" si="2"/>
        <v>144.33420612529773</v>
      </c>
      <c r="N68" s="15"/>
      <c r="O68" s="1">
        <v>72.163307189941406</v>
      </c>
      <c r="P68" s="1">
        <v>261.11218535038438</v>
      </c>
      <c r="Q68" s="1">
        <f t="shared" si="3"/>
        <v>333.27549254032579</v>
      </c>
      <c r="R68" s="6">
        <f t="shared" si="4"/>
        <v>31.623751967072405</v>
      </c>
      <c r="T68" s="1">
        <v>17331.66368541768</v>
      </c>
      <c r="V68" s="17">
        <v>0.15594156001427001</v>
      </c>
      <c r="X68" s="26">
        <v>0</v>
      </c>
      <c r="Y68" s="19">
        <v>-292.18946060704229</v>
      </c>
      <c r="AA68" s="28" t="s">
        <v>107</v>
      </c>
      <c r="AB68" s="28" t="s">
        <v>59</v>
      </c>
    </row>
    <row r="69" spans="2:28" ht="15.75" x14ac:dyDescent="0.25">
      <c r="B69" s="1" t="s">
        <v>117</v>
      </c>
      <c r="C69" s="1">
        <v>4224.8401563217458</v>
      </c>
      <c r="D69" s="1">
        <v>6314.4239094785717</v>
      </c>
      <c r="E69" s="1">
        <v>0</v>
      </c>
      <c r="F69" s="1">
        <v>0</v>
      </c>
      <c r="G69" s="1">
        <f t="shared" si="0"/>
        <v>10539.264065800318</v>
      </c>
      <c r="H69" s="15"/>
      <c r="I69" s="1">
        <v>53.508842468261719</v>
      </c>
      <c r="J69" s="1">
        <v>0.63594263047799782</v>
      </c>
      <c r="K69" s="1">
        <v>0</v>
      </c>
      <c r="L69" s="1">
        <f t="shared" si="1"/>
        <v>54.144785098739717</v>
      </c>
      <c r="M69" s="6">
        <f t="shared" si="2"/>
        <v>194.64966102609264</v>
      </c>
      <c r="N69" s="15"/>
      <c r="O69" s="1">
        <v>53.508842468261719</v>
      </c>
      <c r="P69" s="1">
        <v>193.61380370305596</v>
      </c>
      <c r="Q69" s="1">
        <f t="shared" si="3"/>
        <v>247.12264617131768</v>
      </c>
      <c r="R69" s="6">
        <f t="shared" si="4"/>
        <v>42.647908757394809</v>
      </c>
      <c r="T69" s="1">
        <v>17331.396571224603</v>
      </c>
      <c r="V69" s="17">
        <v>0.11563184018582311</v>
      </c>
      <c r="X69" s="26">
        <v>0</v>
      </c>
      <c r="Y69" s="19">
        <v>-298.61340956576606</v>
      </c>
      <c r="AA69" s="28" t="s">
        <v>107</v>
      </c>
      <c r="AB69" s="28" t="s">
        <v>59</v>
      </c>
    </row>
    <row r="70" spans="2:28" ht="15.75" x14ac:dyDescent="0.25">
      <c r="B70" s="1" t="s">
        <v>118</v>
      </c>
      <c r="C70" s="1">
        <v>4224.9559573850229</v>
      </c>
      <c r="D70" s="1">
        <v>6314.4239094785717</v>
      </c>
      <c r="E70" s="1">
        <v>0</v>
      </c>
      <c r="F70" s="1">
        <v>0</v>
      </c>
      <c r="G70" s="1">
        <f t="shared" si="0"/>
        <v>10539.379866863594</v>
      </c>
      <c r="H70" s="15"/>
      <c r="I70" s="1">
        <v>67.229057312011719</v>
      </c>
      <c r="J70" s="1">
        <v>0.79900480045534228</v>
      </c>
      <c r="K70" s="1">
        <v>0</v>
      </c>
      <c r="L70" s="1">
        <f t="shared" si="1"/>
        <v>68.028062112467055</v>
      </c>
      <c r="M70" s="6">
        <f t="shared" si="2"/>
        <v>154.92694543377431</v>
      </c>
      <c r="N70" s="15"/>
      <c r="O70" s="1">
        <v>67.229057312011719</v>
      </c>
      <c r="P70" s="1">
        <v>243.25837080892907</v>
      </c>
      <c r="Q70" s="1">
        <f t="shared" si="3"/>
        <v>310.48742812094076</v>
      </c>
      <c r="R70" s="6">
        <f t="shared" si="4"/>
        <v>33.944626778119677</v>
      </c>
      <c r="T70" s="1">
        <v>17331.59303167036</v>
      </c>
      <c r="V70" s="17">
        <v>0.14527945547769372</v>
      </c>
      <c r="X70" s="26">
        <v>0</v>
      </c>
      <c r="Y70" s="19">
        <v>-293.88864278775736</v>
      </c>
      <c r="AA70" s="28" t="s">
        <v>107</v>
      </c>
      <c r="AB70" s="28" t="s">
        <v>59</v>
      </c>
    </row>
    <row r="71" spans="2:28" ht="15.75" x14ac:dyDescent="0.25">
      <c r="B71" s="1" t="s">
        <v>119</v>
      </c>
      <c r="C71" s="1">
        <v>4227.5003819440917</v>
      </c>
      <c r="D71" s="1">
        <v>6314.4239094785717</v>
      </c>
      <c r="E71" s="1">
        <v>0</v>
      </c>
      <c r="F71" s="1">
        <v>0</v>
      </c>
      <c r="G71" s="1">
        <f t="shared" si="0"/>
        <v>10541.924291422663</v>
      </c>
      <c r="H71" s="15"/>
      <c r="I71" s="1">
        <v>368.69479370117188</v>
      </c>
      <c r="J71" s="1">
        <v>4.3818681888068483</v>
      </c>
      <c r="K71" s="1">
        <v>0</v>
      </c>
      <c r="L71" s="1">
        <f t="shared" si="1"/>
        <v>373.07666188997871</v>
      </c>
      <c r="M71" s="6">
        <f t="shared" si="2"/>
        <v>28.256724068501246</v>
      </c>
      <c r="N71" s="15"/>
      <c r="O71" s="1">
        <v>368.69479370117188</v>
      </c>
      <c r="P71" s="1">
        <v>1334.0672004468126</v>
      </c>
      <c r="Q71" s="1">
        <f t="shared" si="3"/>
        <v>1702.7619941479845</v>
      </c>
      <c r="R71" s="6">
        <f t="shared" si="4"/>
        <v>6.191073284259879</v>
      </c>
      <c r="T71" s="1">
        <v>17335.909734547895</v>
      </c>
      <c r="V71" s="17">
        <v>0.79654574338256212</v>
      </c>
      <c r="X71" s="26">
        <v>0</v>
      </c>
      <c r="Y71" s="19">
        <v>-190.07430945050046</v>
      </c>
      <c r="AA71" s="28" t="s">
        <v>107</v>
      </c>
      <c r="AB71" s="28" t="s">
        <v>63</v>
      </c>
    </row>
    <row r="72" spans="2:28" ht="15.75" x14ac:dyDescent="0.25">
      <c r="B72" s="1" t="s">
        <v>120</v>
      </c>
      <c r="C72" s="1">
        <v>4226.0158297344569</v>
      </c>
      <c r="D72" s="1">
        <v>6314.4239094785717</v>
      </c>
      <c r="E72" s="1">
        <v>0</v>
      </c>
      <c r="F72" s="1">
        <v>0</v>
      </c>
      <c r="G72" s="1">
        <f t="shared" si="0"/>
        <v>10540.439739213029</v>
      </c>
      <c r="H72" s="15"/>
      <c r="I72" s="1">
        <v>192.80368041992188</v>
      </c>
      <c r="J72" s="1">
        <v>2.2914357014114528</v>
      </c>
      <c r="K72" s="1">
        <v>0</v>
      </c>
      <c r="L72" s="1">
        <f t="shared" si="1"/>
        <v>195.09511612133332</v>
      </c>
      <c r="M72" s="6">
        <f t="shared" si="2"/>
        <v>54.027184015502115</v>
      </c>
      <c r="N72" s="15"/>
      <c r="O72" s="1">
        <v>192.80368041992188</v>
      </c>
      <c r="P72" s="1">
        <v>697.63146591449856</v>
      </c>
      <c r="Q72" s="1">
        <f t="shared" si="3"/>
        <v>890.43514633442044</v>
      </c>
      <c r="R72" s="6">
        <f t="shared" si="4"/>
        <v>11.837403074894304</v>
      </c>
      <c r="T72" s="1">
        <v>17333.391141189586</v>
      </c>
      <c r="V72" s="17">
        <v>0.41660013667031837</v>
      </c>
      <c r="X72" s="26">
        <v>0</v>
      </c>
      <c r="Y72" s="19">
        <v>-250.64509760255532</v>
      </c>
      <c r="AA72" s="28" t="s">
        <v>107</v>
      </c>
      <c r="AB72" s="28" t="s">
        <v>63</v>
      </c>
    </row>
    <row r="73" spans="2:28" ht="15.75" x14ac:dyDescent="0.25">
      <c r="B73" s="1" t="s">
        <v>121</v>
      </c>
      <c r="C73" s="1">
        <v>4225.5951677827279</v>
      </c>
      <c r="D73" s="1">
        <v>6314.4239094785717</v>
      </c>
      <c r="E73" s="1">
        <v>0</v>
      </c>
      <c r="F73" s="1">
        <v>0</v>
      </c>
      <c r="G73" s="1">
        <f t="shared" si="0"/>
        <v>10540.019077261299</v>
      </c>
      <c r="H73" s="15"/>
      <c r="I73" s="1">
        <v>142.96327209472656</v>
      </c>
      <c r="J73" s="1">
        <v>1.6990918253338008</v>
      </c>
      <c r="K73" s="1">
        <v>0</v>
      </c>
      <c r="L73" s="1">
        <f t="shared" si="1"/>
        <v>144.66236392006036</v>
      </c>
      <c r="M73" s="6">
        <f t="shared" si="2"/>
        <v>72.859441748689079</v>
      </c>
      <c r="N73" s="15"/>
      <c r="O73" s="1">
        <v>142.96327209472656</v>
      </c>
      <c r="P73" s="1">
        <v>517.2913446399333</v>
      </c>
      <c r="Q73" s="1">
        <f t="shared" si="3"/>
        <v>660.25461673465986</v>
      </c>
      <c r="R73" s="6">
        <f t="shared" si="4"/>
        <v>15.963567402811625</v>
      </c>
      <c r="T73" s="1">
        <v>17332.677473869022</v>
      </c>
      <c r="V73" s="17">
        <v>0.30891974498391733</v>
      </c>
      <c r="X73" s="26">
        <v>0</v>
      </c>
      <c r="Y73" s="19">
        <v>-267.80840570529608</v>
      </c>
      <c r="AA73" s="28" t="s">
        <v>107</v>
      </c>
      <c r="AB73" s="28" t="s">
        <v>63</v>
      </c>
    </row>
    <row r="74" spans="2:28" ht="15.75" x14ac:dyDescent="0.25">
      <c r="B74" s="1" t="s">
        <v>122</v>
      </c>
      <c r="C74" s="1">
        <v>4225.904561491694</v>
      </c>
      <c r="D74" s="1">
        <v>6314.4239094785717</v>
      </c>
      <c r="E74" s="1">
        <v>0</v>
      </c>
      <c r="F74" s="1">
        <v>0</v>
      </c>
      <c r="G74" s="1">
        <f t="shared" si="0"/>
        <v>10540.328470970266</v>
      </c>
      <c r="H74" s="15"/>
      <c r="I74" s="1">
        <v>179.62052917480469</v>
      </c>
      <c r="J74" s="1">
        <v>2.1347563014076014</v>
      </c>
      <c r="K74" s="1">
        <v>0</v>
      </c>
      <c r="L74" s="1">
        <f t="shared" si="1"/>
        <v>181.75528547621229</v>
      </c>
      <c r="M74" s="6">
        <f t="shared" si="2"/>
        <v>57.991867710222706</v>
      </c>
      <c r="N74" s="15"/>
      <c r="O74" s="1">
        <v>179.62052917480469</v>
      </c>
      <c r="P74" s="1">
        <v>649.93016841522945</v>
      </c>
      <c r="Q74" s="1">
        <f t="shared" si="3"/>
        <v>829.55069759003413</v>
      </c>
      <c r="R74" s="6">
        <f t="shared" si="4"/>
        <v>12.706069082446026</v>
      </c>
      <c r="T74" s="1">
        <v>17333.202370828134</v>
      </c>
      <c r="V74" s="17">
        <v>0.38811869846975727</v>
      </c>
      <c r="X74" s="26">
        <v>0</v>
      </c>
      <c r="Y74" s="19">
        <v>-255.18491998870536</v>
      </c>
      <c r="AA74" s="28" t="s">
        <v>107</v>
      </c>
      <c r="AB74" s="28" t="s">
        <v>63</v>
      </c>
    </row>
    <row r="75" spans="2:28" ht="15.75" x14ac:dyDescent="0.25">
      <c r="B75" s="1" t="s">
        <v>123</v>
      </c>
      <c r="C75" s="1">
        <v>4395.4646594573087</v>
      </c>
      <c r="D75" s="1">
        <v>6566.6279864683847</v>
      </c>
      <c r="E75" s="1">
        <v>0</v>
      </c>
      <c r="F75" s="1">
        <v>0</v>
      </c>
      <c r="G75" s="1">
        <f t="shared" si="0"/>
        <v>10962.092645925693</v>
      </c>
      <c r="H75" s="15"/>
      <c r="I75" s="1">
        <v>1182.947265625</v>
      </c>
      <c r="J75" s="1">
        <v>3.3091526308262447</v>
      </c>
      <c r="K75" s="1">
        <v>0</v>
      </c>
      <c r="L75" s="1">
        <f t="shared" si="1"/>
        <v>1186.2564182558262</v>
      </c>
      <c r="M75" s="6">
        <f t="shared" si="2"/>
        <v>9.240913243734818</v>
      </c>
      <c r="N75" s="15"/>
      <c r="O75" s="1">
        <v>1182.947265625</v>
      </c>
      <c r="P75" s="1">
        <v>2066.2395407051504</v>
      </c>
      <c r="Q75" s="1">
        <f t="shared" si="3"/>
        <v>3249.1868063301504</v>
      </c>
      <c r="R75" s="6">
        <f t="shared" si="4"/>
        <v>3.3737957523922781</v>
      </c>
      <c r="T75" s="1">
        <v>17334.61730616479</v>
      </c>
      <c r="V75" s="17">
        <v>1.2337996150487123</v>
      </c>
      <c r="X75" s="26">
        <v>0</v>
      </c>
      <c r="Y75" s="19">
        <v>-120.30921823444265</v>
      </c>
      <c r="AA75" s="28" t="s">
        <v>107</v>
      </c>
      <c r="AB75" s="28" t="s">
        <v>71</v>
      </c>
    </row>
    <row r="76" spans="2:28" ht="15.75" x14ac:dyDescent="0.25">
      <c r="B76" s="1" t="s">
        <v>124</v>
      </c>
      <c r="C76" s="1">
        <v>4435.0535349802694</v>
      </c>
      <c r="D76" s="1">
        <v>6627.4955535776098</v>
      </c>
      <c r="E76" s="1">
        <v>0</v>
      </c>
      <c r="F76" s="1">
        <v>0</v>
      </c>
      <c r="G76" s="1">
        <f t="shared" si="0"/>
        <v>11062.54908855788</v>
      </c>
      <c r="H76" s="15"/>
      <c r="I76" s="1">
        <v>613.1790771484375</v>
      </c>
      <c r="J76" s="1">
        <v>1.7152948214577417</v>
      </c>
      <c r="K76" s="1">
        <v>0</v>
      </c>
      <c r="L76" s="1">
        <f t="shared" si="1"/>
        <v>614.89437196989525</v>
      </c>
      <c r="M76" s="6">
        <f t="shared" si="2"/>
        <v>17.990974698821109</v>
      </c>
      <c r="N76" s="15"/>
      <c r="O76" s="1">
        <v>613.1790771484375</v>
      </c>
      <c r="P76" s="1">
        <v>1071.0323908771165</v>
      </c>
      <c r="Q76" s="1">
        <f t="shared" si="3"/>
        <v>1684.211468025554</v>
      </c>
      <c r="R76" s="6">
        <f t="shared" si="4"/>
        <v>6.5683848486834027</v>
      </c>
      <c r="T76" s="1">
        <v>17332.696995551087</v>
      </c>
      <c r="V76" s="17">
        <v>0.63960607644189027</v>
      </c>
      <c r="X76" s="26">
        <v>0</v>
      </c>
      <c r="Y76" s="19">
        <v>-215.06487000225698</v>
      </c>
      <c r="AA76" s="28" t="s">
        <v>107</v>
      </c>
      <c r="AB76" s="28" t="s">
        <v>71</v>
      </c>
    </row>
    <row r="77" spans="2:28" ht="15.75" x14ac:dyDescent="0.25">
      <c r="B77" s="1" t="s">
        <v>125</v>
      </c>
      <c r="C77" s="1">
        <v>4465.792426908667</v>
      </c>
      <c r="D77" s="1">
        <v>6673.9133408723746</v>
      </c>
      <c r="E77" s="1">
        <v>0</v>
      </c>
      <c r="F77" s="1">
        <v>0</v>
      </c>
      <c r="G77" s="1">
        <f t="shared" si="0"/>
        <v>11139.705767781041</v>
      </c>
      <c r="H77" s="15"/>
      <c r="I77" s="1">
        <v>454.670166015625</v>
      </c>
      <c r="J77" s="1">
        <v>1.2718852609559956</v>
      </c>
      <c r="K77" s="1">
        <v>0</v>
      </c>
      <c r="L77" s="1">
        <f t="shared" si="1"/>
        <v>455.94205127658097</v>
      </c>
      <c r="M77" s="6">
        <f t="shared" si="2"/>
        <v>24.432284183025565</v>
      </c>
      <c r="N77" s="15"/>
      <c r="O77" s="1">
        <v>454.670166015625</v>
      </c>
      <c r="P77" s="1">
        <v>794.16689393913646</v>
      </c>
      <c r="Q77" s="1">
        <f t="shared" si="3"/>
        <v>1248.8370599547616</v>
      </c>
      <c r="R77" s="6">
        <f t="shared" si="4"/>
        <v>8.9200634133844261</v>
      </c>
      <c r="T77" s="1">
        <v>17332.162767164944</v>
      </c>
      <c r="V77" s="17">
        <v>0.4742797064881884</v>
      </c>
      <c r="X77" s="26">
        <v>0</v>
      </c>
      <c r="Y77" s="19">
        <v>-241.42578796085724</v>
      </c>
      <c r="AA77" s="28" t="s">
        <v>107</v>
      </c>
      <c r="AB77" s="28" t="s">
        <v>71</v>
      </c>
    </row>
    <row r="78" spans="2:28" ht="15.75" x14ac:dyDescent="0.25">
      <c r="B78" s="1" t="s">
        <v>126</v>
      </c>
      <c r="C78" s="1">
        <v>4646.6340535669869</v>
      </c>
      <c r="D78" s="1">
        <v>6943.8809938334589</v>
      </c>
      <c r="E78" s="1">
        <v>0</v>
      </c>
      <c r="F78" s="1">
        <v>0</v>
      </c>
      <c r="G78" s="1">
        <f t="shared" si="0"/>
        <v>11590.515047400446</v>
      </c>
      <c r="H78" s="15"/>
      <c r="I78" s="1">
        <v>571.2523193359375</v>
      </c>
      <c r="J78" s="1">
        <v>1.5980096009106846</v>
      </c>
      <c r="K78" s="1">
        <v>0</v>
      </c>
      <c r="L78" s="1">
        <f t="shared" si="1"/>
        <v>572.8503289368482</v>
      </c>
      <c r="M78" s="6">
        <f t="shared" si="2"/>
        <v>20.233059949378504</v>
      </c>
      <c r="N78" s="15"/>
      <c r="O78" s="1">
        <v>571.2523193359375</v>
      </c>
      <c r="P78" s="1">
        <v>997.79937744760991</v>
      </c>
      <c r="Q78" s="1">
        <f t="shared" si="3"/>
        <v>1569.0516967835474</v>
      </c>
      <c r="R78" s="6">
        <f t="shared" si="4"/>
        <v>7.3869554911162192</v>
      </c>
      <c r="T78" s="1">
        <v>17332.555688056455</v>
      </c>
      <c r="V78" s="17">
        <v>0.59587697227862946</v>
      </c>
      <c r="X78" s="26">
        <v>0</v>
      </c>
      <c r="Y78" s="19">
        <v>-222.03752846364111</v>
      </c>
      <c r="AA78" s="28" t="s">
        <v>107</v>
      </c>
      <c r="AB78" s="28" t="s">
        <v>71</v>
      </c>
    </row>
    <row r="79" spans="2:28" ht="15.75" x14ac:dyDescent="0.25">
      <c r="B79" s="1" t="s">
        <v>127</v>
      </c>
      <c r="C79" s="1">
        <v>4395.4646594573087</v>
      </c>
      <c r="D79" s="1">
        <v>6566.6279864683847</v>
      </c>
      <c r="E79" s="1">
        <v>0</v>
      </c>
      <c r="F79" s="1">
        <v>0</v>
      </c>
      <c r="G79" s="1">
        <f t="shared" si="0"/>
        <v>10962.092645925693</v>
      </c>
      <c r="H79" s="15"/>
      <c r="I79" s="1">
        <v>1182.947265625</v>
      </c>
      <c r="J79" s="1">
        <v>3.3091526308262447</v>
      </c>
      <c r="K79" s="1">
        <v>0</v>
      </c>
      <c r="L79" s="1">
        <f t="shared" si="1"/>
        <v>1186.2564182558262</v>
      </c>
      <c r="M79" s="6">
        <f t="shared" si="2"/>
        <v>9.240913243734818</v>
      </c>
      <c r="N79" s="15"/>
      <c r="O79" s="1">
        <v>1182.947265625</v>
      </c>
      <c r="P79" s="1">
        <v>0</v>
      </c>
      <c r="Q79" s="1">
        <f t="shared" si="3"/>
        <v>1182.947265625</v>
      </c>
      <c r="R79" s="6">
        <f t="shared" si="4"/>
        <v>9.2667635865694873</v>
      </c>
      <c r="T79" s="1">
        <v>17334.61730616479</v>
      </c>
      <c r="V79" s="17">
        <v>0</v>
      </c>
      <c r="X79" s="26">
        <v>0</v>
      </c>
      <c r="Y79" s="19">
        <v>-317.11885922187776</v>
      </c>
      <c r="AA79" s="28" t="s">
        <v>107</v>
      </c>
      <c r="AB79" s="28" t="s">
        <v>75</v>
      </c>
    </row>
    <row r="80" spans="2:28" ht="15.75" x14ac:dyDescent="0.25">
      <c r="B80" s="1" t="s">
        <v>128</v>
      </c>
      <c r="C80" s="1">
        <v>4435.0535349802694</v>
      </c>
      <c r="D80" s="1">
        <v>6627.4955535776098</v>
      </c>
      <c r="E80" s="1">
        <v>0</v>
      </c>
      <c r="F80" s="1">
        <v>0</v>
      </c>
      <c r="G80" s="1">
        <f t="shared" si="0"/>
        <v>11062.54908855788</v>
      </c>
      <c r="H80" s="15"/>
      <c r="I80" s="1">
        <v>613.1790771484375</v>
      </c>
      <c r="J80" s="1">
        <v>1.7152948214577417</v>
      </c>
      <c r="K80" s="1">
        <v>0</v>
      </c>
      <c r="L80" s="1">
        <f t="shared" si="1"/>
        <v>614.89437196989525</v>
      </c>
      <c r="M80" s="6">
        <f t="shared" si="2"/>
        <v>17.990974698821109</v>
      </c>
      <c r="N80" s="15"/>
      <c r="O80" s="1">
        <v>613.1790771484375</v>
      </c>
      <c r="P80" s="1">
        <v>0</v>
      </c>
      <c r="Q80" s="1">
        <f t="shared" si="3"/>
        <v>613.1790771484375</v>
      </c>
      <c r="R80" s="6">
        <f t="shared" si="4"/>
        <v>18.041302289705939</v>
      </c>
      <c r="T80" s="1">
        <v>17332.696995551087</v>
      </c>
      <c r="V80" s="17">
        <v>0</v>
      </c>
      <c r="X80" s="26">
        <v>0</v>
      </c>
      <c r="Y80" s="19">
        <v>-317.08087656913847</v>
      </c>
      <c r="AA80" s="28" t="s">
        <v>107</v>
      </c>
      <c r="AB80" s="28" t="s">
        <v>75</v>
      </c>
    </row>
    <row r="81" spans="2:28" ht="15.75" x14ac:dyDescent="0.25">
      <c r="B81" s="1" t="s">
        <v>129</v>
      </c>
      <c r="C81" s="1">
        <v>4465.792426908667</v>
      </c>
      <c r="D81" s="1">
        <v>6673.9133408723746</v>
      </c>
      <c r="E81" s="1">
        <v>0</v>
      </c>
      <c r="F81" s="1">
        <v>0</v>
      </c>
      <c r="G81" s="1">
        <f t="shared" si="0"/>
        <v>11139.705767781041</v>
      </c>
      <c r="H81" s="15"/>
      <c r="I81" s="1">
        <v>454.670166015625</v>
      </c>
      <c r="J81" s="1">
        <v>1.2718852609559956</v>
      </c>
      <c r="K81" s="1">
        <v>0</v>
      </c>
      <c r="L81" s="1">
        <f t="shared" si="1"/>
        <v>455.94205127658097</v>
      </c>
      <c r="M81" s="6">
        <f t="shared" si="2"/>
        <v>24.432284183025565</v>
      </c>
      <c r="N81" s="15"/>
      <c r="O81" s="1">
        <v>454.670166015625</v>
      </c>
      <c r="P81" s="1">
        <v>0</v>
      </c>
      <c r="Q81" s="1">
        <f t="shared" si="3"/>
        <v>454.670166015625</v>
      </c>
      <c r="R81" s="6">
        <f t="shared" si="4"/>
        <v>24.5006305678702</v>
      </c>
      <c r="T81" s="1">
        <v>17332.162767164944</v>
      </c>
      <c r="V81" s="17">
        <v>0</v>
      </c>
      <c r="X81" s="26">
        <v>0</v>
      </c>
      <c r="Y81" s="19">
        <v>-317.07030983698019</v>
      </c>
      <c r="AA81" s="28" t="s">
        <v>107</v>
      </c>
      <c r="AB81" s="28" t="s">
        <v>75</v>
      </c>
    </row>
    <row r="82" spans="2:28" ht="15.75" x14ac:dyDescent="0.25">
      <c r="B82" s="1" t="s">
        <v>130</v>
      </c>
      <c r="C82" s="1">
        <v>4646.6340535669869</v>
      </c>
      <c r="D82" s="1">
        <v>6943.8809938334589</v>
      </c>
      <c r="E82" s="1">
        <v>0</v>
      </c>
      <c r="F82" s="1">
        <v>0</v>
      </c>
      <c r="G82" s="1">
        <f t="shared" ref="G82:G118" si="6">SUM(C82:F82)</f>
        <v>11590.515047400446</v>
      </c>
      <c r="H82" s="15"/>
      <c r="I82" s="1">
        <v>571.2523193359375</v>
      </c>
      <c r="J82" s="1">
        <v>1.5980096009106846</v>
      </c>
      <c r="K82" s="1">
        <v>0</v>
      </c>
      <c r="L82" s="1">
        <f t="shared" ref="L82:L118" si="7">J82+K82+I82</f>
        <v>572.8503289368482</v>
      </c>
      <c r="M82" s="6">
        <f t="shared" ref="M82:M118" si="8">G82/L82</f>
        <v>20.233059949378504</v>
      </c>
      <c r="N82" s="15"/>
      <c r="O82" s="1">
        <v>571.2523193359375</v>
      </c>
      <c r="P82" s="1">
        <v>0</v>
      </c>
      <c r="Q82" s="1">
        <f t="shared" ref="Q82:Q118" si="9">P82+O82</f>
        <v>571.2523193359375</v>
      </c>
      <c r="R82" s="6">
        <f t="shared" ref="R82:R118" si="10">IF(Q82=0, 9999,G82/Q82)</f>
        <v>20.289659499105486</v>
      </c>
      <c r="T82" s="1">
        <v>17332.555688056455</v>
      </c>
      <c r="V82" s="17">
        <v>0</v>
      </c>
      <c r="X82" s="26">
        <v>0</v>
      </c>
      <c r="Y82" s="19">
        <v>-317.07808159005208</v>
      </c>
      <c r="AA82" s="28" t="s">
        <v>107</v>
      </c>
      <c r="AB82" s="28" t="s">
        <v>75</v>
      </c>
    </row>
    <row r="83" spans="2:28" ht="15.75" x14ac:dyDescent="0.25">
      <c r="B83" s="1" t="s">
        <v>131</v>
      </c>
      <c r="C83" s="1">
        <v>576.91983929046432</v>
      </c>
      <c r="D83" s="1">
        <v>857.04174740425128</v>
      </c>
      <c r="E83" s="1">
        <v>0</v>
      </c>
      <c r="F83" s="1">
        <v>0</v>
      </c>
      <c r="G83" s="1">
        <f t="shared" si="6"/>
        <v>1433.9615866947156</v>
      </c>
      <c r="H83" s="15"/>
      <c r="I83" s="1">
        <v>473.09066772460938</v>
      </c>
      <c r="J83" s="1">
        <v>5.6225938160527482</v>
      </c>
      <c r="K83" s="1">
        <v>0</v>
      </c>
      <c r="L83" s="1">
        <f t="shared" si="7"/>
        <v>478.71326154066213</v>
      </c>
      <c r="M83" s="6">
        <f t="shared" si="8"/>
        <v>2.9954498901487279</v>
      </c>
      <c r="N83" s="15"/>
      <c r="O83" s="1">
        <v>473.09066772460938</v>
      </c>
      <c r="P83" s="1">
        <v>1711.8081823058587</v>
      </c>
      <c r="Q83" s="1">
        <f t="shared" si="9"/>
        <v>2184.8988500304681</v>
      </c>
      <c r="R83" s="6">
        <f t="shared" si="10"/>
        <v>0.65630570800781884</v>
      </c>
      <c r="T83" s="1">
        <v>17337.404584701202</v>
      </c>
      <c r="V83" s="17">
        <v>1.022003314537582</v>
      </c>
      <c r="X83" s="26">
        <v>0</v>
      </c>
      <c r="Y83" s="19">
        <v>-154.12398999999999</v>
      </c>
      <c r="AA83" s="28" t="s">
        <v>107</v>
      </c>
      <c r="AB83" s="28" t="s">
        <v>79</v>
      </c>
    </row>
    <row r="84" spans="2:28" ht="15.75" x14ac:dyDescent="0.25">
      <c r="B84" s="1" t="s">
        <v>132</v>
      </c>
      <c r="C84" s="1">
        <v>1376.6525041255875</v>
      </c>
      <c r="D84" s="1">
        <v>2052.4457737399166</v>
      </c>
      <c r="E84" s="1">
        <v>0</v>
      </c>
      <c r="F84" s="1">
        <v>0</v>
      </c>
      <c r="G84" s="1">
        <f t="shared" si="6"/>
        <v>3429.0982778655043</v>
      </c>
      <c r="H84" s="15"/>
      <c r="I84" s="1">
        <v>473.09066772460938</v>
      </c>
      <c r="J84" s="1">
        <v>5.6225938160527482</v>
      </c>
      <c r="K84" s="1">
        <v>0</v>
      </c>
      <c r="L84" s="1">
        <f t="shared" si="7"/>
        <v>478.71326154066213</v>
      </c>
      <c r="M84" s="6">
        <f t="shared" si="8"/>
        <v>7.1631570573781467</v>
      </c>
      <c r="N84" s="15"/>
      <c r="O84" s="1">
        <v>473.09066772460938</v>
      </c>
      <c r="P84" s="1">
        <v>1711.8081823058587</v>
      </c>
      <c r="Q84" s="1">
        <f t="shared" si="9"/>
        <v>2184.8988500304681</v>
      </c>
      <c r="R84" s="6">
        <f t="shared" si="10"/>
        <v>1.5694540174332035</v>
      </c>
      <c r="T84" s="1">
        <v>17337.404584701202</v>
      </c>
      <c r="V84" s="17">
        <v>1.022003314537582</v>
      </c>
      <c r="X84" s="26">
        <v>0</v>
      </c>
      <c r="Y84" s="19">
        <v>-154.12398999999999</v>
      </c>
      <c r="AA84" s="28" t="s">
        <v>107</v>
      </c>
      <c r="AB84" s="28" t="s">
        <v>79</v>
      </c>
    </row>
    <row r="85" spans="2:28" ht="15.75" x14ac:dyDescent="0.25">
      <c r="B85" s="1" t="s">
        <v>133</v>
      </c>
      <c r="C85" s="1">
        <v>2129.9050666347916</v>
      </c>
      <c r="D85" s="1">
        <v>3178.3734564072211</v>
      </c>
      <c r="E85" s="1">
        <v>0</v>
      </c>
      <c r="F85" s="1">
        <v>0</v>
      </c>
      <c r="G85" s="1">
        <f t="shared" si="6"/>
        <v>5308.2785230420122</v>
      </c>
      <c r="H85" s="15"/>
      <c r="I85" s="1">
        <v>473.09066772460938</v>
      </c>
      <c r="J85" s="1">
        <v>5.6225938160527482</v>
      </c>
      <c r="K85" s="1">
        <v>0</v>
      </c>
      <c r="L85" s="1">
        <f t="shared" si="7"/>
        <v>478.71326154066213</v>
      </c>
      <c r="M85" s="6">
        <f t="shared" si="8"/>
        <v>11.088638960947449</v>
      </c>
      <c r="N85" s="15"/>
      <c r="O85" s="1">
        <v>473.09066772460938</v>
      </c>
      <c r="P85" s="1">
        <v>1711.8081823058587</v>
      </c>
      <c r="Q85" s="1">
        <f t="shared" si="9"/>
        <v>2184.8988500304681</v>
      </c>
      <c r="R85" s="6">
        <f t="shared" si="10"/>
        <v>2.4295305583450642</v>
      </c>
      <c r="T85" s="1">
        <v>17337.404584701202</v>
      </c>
      <c r="V85" s="17">
        <v>1.022003314537582</v>
      </c>
      <c r="X85" s="26">
        <v>0</v>
      </c>
      <c r="Y85" s="19">
        <v>-154.12398999999999</v>
      </c>
      <c r="AA85" s="28" t="s">
        <v>107</v>
      </c>
      <c r="AB85" s="28" t="s">
        <v>79</v>
      </c>
    </row>
    <row r="86" spans="2:28" ht="15.75" x14ac:dyDescent="0.25">
      <c r="B86" s="1" t="s">
        <v>134</v>
      </c>
      <c r="C86" s="1">
        <v>2966.907891050203</v>
      </c>
      <c r="D86" s="1">
        <v>4429.4872227391088</v>
      </c>
      <c r="E86" s="1">
        <v>0</v>
      </c>
      <c r="F86" s="1">
        <v>0</v>
      </c>
      <c r="G86" s="1">
        <f t="shared" si="6"/>
        <v>7396.3951137893118</v>
      </c>
      <c r="H86" s="15"/>
      <c r="I86" s="1">
        <v>473.09066772460938</v>
      </c>
      <c r="J86" s="1">
        <v>5.6225938160527482</v>
      </c>
      <c r="K86" s="1">
        <v>0</v>
      </c>
      <c r="L86" s="1">
        <f t="shared" si="7"/>
        <v>478.71326154066213</v>
      </c>
      <c r="M86" s="6">
        <f t="shared" si="8"/>
        <v>15.450574922418477</v>
      </c>
      <c r="N86" s="15"/>
      <c r="O86" s="1">
        <v>473.09066772460938</v>
      </c>
      <c r="P86" s="1">
        <v>1711.8081823058587</v>
      </c>
      <c r="Q86" s="1">
        <f t="shared" si="9"/>
        <v>2184.8988500304681</v>
      </c>
      <c r="R86" s="6">
        <f t="shared" si="10"/>
        <v>3.3852345675801745</v>
      </c>
      <c r="T86" s="1">
        <v>17337.404584701202</v>
      </c>
      <c r="V86" s="17">
        <v>1.022003314537582</v>
      </c>
      <c r="X86" s="26">
        <v>0</v>
      </c>
      <c r="Y86" s="19">
        <v>-154.12398999999999</v>
      </c>
      <c r="AA86" s="28" t="s">
        <v>107</v>
      </c>
      <c r="AB86" s="28" t="s">
        <v>79</v>
      </c>
    </row>
    <row r="87" spans="2:28" ht="15.75" x14ac:dyDescent="0.25">
      <c r="B87" s="1" t="s">
        <v>135</v>
      </c>
      <c r="C87" s="1">
        <v>218.15535135411307</v>
      </c>
      <c r="D87" s="1">
        <v>320.77690260916501</v>
      </c>
      <c r="E87" s="1">
        <v>0</v>
      </c>
      <c r="F87" s="1">
        <v>0</v>
      </c>
      <c r="G87" s="1">
        <f t="shared" si="6"/>
        <v>538.93225396327807</v>
      </c>
      <c r="H87" s="15"/>
      <c r="I87" s="1">
        <v>473.09066772460938</v>
      </c>
      <c r="J87" s="1">
        <v>5.6225938160527482</v>
      </c>
      <c r="K87" s="1">
        <v>0</v>
      </c>
      <c r="L87" s="1">
        <f t="shared" si="7"/>
        <v>478.71326154066213</v>
      </c>
      <c r="M87" s="6">
        <f t="shared" si="8"/>
        <v>1.1257934493579951</v>
      </c>
      <c r="N87" s="15"/>
      <c r="O87" s="1">
        <v>473.09066772460938</v>
      </c>
      <c r="P87" s="1">
        <v>1711.8081823058587</v>
      </c>
      <c r="Q87" s="1">
        <f t="shared" si="9"/>
        <v>2184.8988500304681</v>
      </c>
      <c r="R87" s="6">
        <f t="shared" si="10"/>
        <v>0.24666233585859718</v>
      </c>
      <c r="T87" s="1">
        <v>17337.404584701202</v>
      </c>
      <c r="V87" s="17">
        <v>1.022003314537582</v>
      </c>
      <c r="X87" s="26">
        <v>0</v>
      </c>
      <c r="Y87" s="19">
        <v>-154.12398999999999</v>
      </c>
      <c r="AA87" s="28" t="s">
        <v>107</v>
      </c>
      <c r="AB87" s="28" t="s">
        <v>83</v>
      </c>
    </row>
    <row r="88" spans="2:28" ht="15.75" x14ac:dyDescent="0.25">
      <c r="B88" s="1" t="s">
        <v>136</v>
      </c>
      <c r="C88" s="1">
        <v>517.48235635302296</v>
      </c>
      <c r="D88" s="1">
        <v>768.19730032477219</v>
      </c>
      <c r="E88" s="1">
        <v>0</v>
      </c>
      <c r="F88" s="1">
        <v>0</v>
      </c>
      <c r="G88" s="1">
        <f t="shared" si="6"/>
        <v>1285.6796566777953</v>
      </c>
      <c r="H88" s="15"/>
      <c r="I88" s="1">
        <v>473.09066772460938</v>
      </c>
      <c r="J88" s="1">
        <v>5.6225938160527482</v>
      </c>
      <c r="K88" s="1">
        <v>0</v>
      </c>
      <c r="L88" s="1">
        <f t="shared" si="7"/>
        <v>478.71326154066213</v>
      </c>
      <c r="M88" s="6">
        <f t="shared" si="8"/>
        <v>2.6856988514169018</v>
      </c>
      <c r="N88" s="15"/>
      <c r="O88" s="1">
        <v>473.09066772460938</v>
      </c>
      <c r="P88" s="1">
        <v>1711.8081823058587</v>
      </c>
      <c r="Q88" s="1">
        <f t="shared" si="9"/>
        <v>2184.8988500304681</v>
      </c>
      <c r="R88" s="6">
        <f t="shared" si="10"/>
        <v>0.58843898272904793</v>
      </c>
      <c r="T88" s="1">
        <v>17337.404584701202</v>
      </c>
      <c r="V88" s="17">
        <v>1.022003314537582</v>
      </c>
      <c r="X88" s="26">
        <v>0</v>
      </c>
      <c r="Y88" s="19">
        <v>-154.12398999999999</v>
      </c>
      <c r="AA88" s="28" t="s">
        <v>107</v>
      </c>
      <c r="AB88" s="28" t="s">
        <v>83</v>
      </c>
    </row>
    <row r="89" spans="2:28" ht="15.75" x14ac:dyDescent="0.25">
      <c r="B89" s="1" t="s">
        <v>137</v>
      </c>
      <c r="C89" s="1">
        <v>799.41261522180218</v>
      </c>
      <c r="D89" s="1">
        <v>1189.6138328945358</v>
      </c>
      <c r="E89" s="1">
        <v>0</v>
      </c>
      <c r="F89" s="1">
        <v>0</v>
      </c>
      <c r="G89" s="1">
        <f t="shared" si="6"/>
        <v>1989.0264481163381</v>
      </c>
      <c r="H89" s="15"/>
      <c r="I89" s="1">
        <v>473.09066772460938</v>
      </c>
      <c r="J89" s="1">
        <v>5.6225938160527482</v>
      </c>
      <c r="K89" s="1">
        <v>0</v>
      </c>
      <c r="L89" s="1">
        <f t="shared" si="7"/>
        <v>478.71326154066213</v>
      </c>
      <c r="M89" s="6">
        <f t="shared" si="8"/>
        <v>4.1549432779759945</v>
      </c>
      <c r="N89" s="15"/>
      <c r="O89" s="1">
        <v>473.09066772460938</v>
      </c>
      <c r="P89" s="1">
        <v>1711.8081823058587</v>
      </c>
      <c r="Q89" s="1">
        <f t="shared" si="9"/>
        <v>2184.8988500304681</v>
      </c>
      <c r="R89" s="6">
        <f t="shared" si="10"/>
        <v>0.9103517300531333</v>
      </c>
      <c r="T89" s="1">
        <v>17337.404584701202</v>
      </c>
      <c r="V89" s="17">
        <v>1.022003314537582</v>
      </c>
      <c r="X89" s="26">
        <v>0</v>
      </c>
      <c r="Y89" s="19">
        <v>-154.12398999999999</v>
      </c>
      <c r="AA89" s="28" t="s">
        <v>107</v>
      </c>
      <c r="AB89" s="28" t="s">
        <v>83</v>
      </c>
    </row>
    <row r="90" spans="2:28" ht="15.75" x14ac:dyDescent="0.25">
      <c r="B90" s="1" t="s">
        <v>138</v>
      </c>
      <c r="C90" s="1">
        <v>1112.6892140665821</v>
      </c>
      <c r="D90" s="1">
        <v>1657.8854492514852</v>
      </c>
      <c r="E90" s="1">
        <v>0</v>
      </c>
      <c r="F90" s="1">
        <v>0</v>
      </c>
      <c r="G90" s="1">
        <f t="shared" si="6"/>
        <v>2770.574663318067</v>
      </c>
      <c r="H90" s="15"/>
      <c r="I90" s="1">
        <v>473.09066772460938</v>
      </c>
      <c r="J90" s="1">
        <v>5.6225938160527482</v>
      </c>
      <c r="K90" s="1">
        <v>0</v>
      </c>
      <c r="L90" s="1">
        <f t="shared" si="7"/>
        <v>478.71326154066213</v>
      </c>
      <c r="M90" s="6">
        <f t="shared" si="8"/>
        <v>5.787545250786275</v>
      </c>
      <c r="N90" s="15"/>
      <c r="O90" s="1">
        <v>473.09066772460938</v>
      </c>
      <c r="P90" s="1">
        <v>1711.8081823058587</v>
      </c>
      <c r="Q90" s="1">
        <f t="shared" si="9"/>
        <v>2184.8988500304681</v>
      </c>
      <c r="R90" s="6">
        <f t="shared" si="10"/>
        <v>1.2680562595744109</v>
      </c>
      <c r="T90" s="1">
        <v>17337.404584701202</v>
      </c>
      <c r="V90" s="17">
        <v>1.022003314537582</v>
      </c>
      <c r="X90" s="26">
        <v>0</v>
      </c>
      <c r="Y90" s="19">
        <v>-154.12398999999999</v>
      </c>
      <c r="AA90" s="28" t="s">
        <v>107</v>
      </c>
      <c r="AB90" s="28" t="s">
        <v>83</v>
      </c>
    </row>
    <row r="91" spans="2:28" ht="15.75" x14ac:dyDescent="0.25">
      <c r="B91" s="1" t="s">
        <v>139</v>
      </c>
      <c r="C91" s="1">
        <v>4539.7179468350887</v>
      </c>
      <c r="D91" s="1">
        <v>6767.1123882831034</v>
      </c>
      <c r="E91" s="1">
        <v>0</v>
      </c>
      <c r="F91" s="1">
        <v>0</v>
      </c>
      <c r="G91" s="1">
        <f t="shared" si="6"/>
        <v>11306.830335118193</v>
      </c>
      <c r="H91" s="15"/>
      <c r="I91" s="1">
        <v>6281.09375</v>
      </c>
      <c r="J91" s="1">
        <v>17.570605675164835</v>
      </c>
      <c r="K91" s="1">
        <v>0</v>
      </c>
      <c r="L91" s="1">
        <f t="shared" si="7"/>
        <v>6298.6643556751651</v>
      </c>
      <c r="M91" s="6">
        <f t="shared" si="8"/>
        <v>1.7951155509549601</v>
      </c>
      <c r="N91" s="15"/>
      <c r="O91" s="1">
        <v>6281.09375</v>
      </c>
      <c r="P91" s="1">
        <v>13354.308292787098</v>
      </c>
      <c r="Q91" s="1">
        <f t="shared" si="9"/>
        <v>19635.4020427871</v>
      </c>
      <c r="R91" s="6">
        <f t="shared" si="10"/>
        <v>0.57583900296412127</v>
      </c>
      <c r="T91" s="1">
        <v>17351.799779712179</v>
      </c>
      <c r="V91" s="17">
        <v>7.9666178669568541</v>
      </c>
      <c r="X91" s="26">
        <v>0</v>
      </c>
      <c r="Y91" s="19">
        <v>954.54128125000011</v>
      </c>
      <c r="AA91" s="28" t="s">
        <v>107</v>
      </c>
      <c r="AB91" s="28" t="s">
        <v>87</v>
      </c>
    </row>
    <row r="92" spans="2:28" ht="15.75" x14ac:dyDescent="0.25">
      <c r="B92" s="1" t="s">
        <v>140</v>
      </c>
      <c r="C92" s="1">
        <v>4609.8484666139784</v>
      </c>
      <c r="D92" s="1">
        <v>6883.9602161378853</v>
      </c>
      <c r="E92" s="1">
        <v>0</v>
      </c>
      <c r="F92" s="1">
        <v>0</v>
      </c>
      <c r="G92" s="1">
        <f t="shared" si="6"/>
        <v>11493.808682751864</v>
      </c>
      <c r="H92" s="15"/>
      <c r="I92" s="1">
        <v>2233.27783203125</v>
      </c>
      <c r="J92" s="1">
        <v>6.2473267601765752</v>
      </c>
      <c r="K92" s="1">
        <v>0</v>
      </c>
      <c r="L92" s="1">
        <f t="shared" si="7"/>
        <v>2239.5251587914267</v>
      </c>
      <c r="M92" s="6">
        <f t="shared" si="8"/>
        <v>5.1322525391742273</v>
      </c>
      <c r="N92" s="15"/>
      <c r="O92" s="1">
        <v>2233.27783203125</v>
      </c>
      <c r="P92" s="1">
        <v>4748.1984613828854</v>
      </c>
      <c r="Q92" s="1">
        <f t="shared" si="9"/>
        <v>6981.4762934141354</v>
      </c>
      <c r="R92" s="6">
        <f t="shared" si="10"/>
        <v>1.6463292575517825</v>
      </c>
      <c r="T92" s="1">
        <v>17338.157274995327</v>
      </c>
      <c r="V92" s="17">
        <v>2.8347062084411618</v>
      </c>
      <c r="X92" s="26">
        <v>0</v>
      </c>
      <c r="Y92" s="19">
        <v>135.07778888888885</v>
      </c>
      <c r="AA92" s="28" t="s">
        <v>107</v>
      </c>
      <c r="AB92" s="28" t="s">
        <v>87</v>
      </c>
    </row>
    <row r="93" spans="2:28" ht="15.75" x14ac:dyDescent="0.25">
      <c r="B93" s="1" t="s">
        <v>141</v>
      </c>
      <c r="C93" s="1">
        <v>4520.014444602918</v>
      </c>
      <c r="D93" s="1">
        <v>6753.2195903011816</v>
      </c>
      <c r="E93" s="1">
        <v>0</v>
      </c>
      <c r="F93" s="1">
        <v>0</v>
      </c>
      <c r="G93" s="1">
        <f t="shared" si="6"/>
        <v>11273.234034904101</v>
      </c>
      <c r="H93" s="15"/>
      <c r="I93" s="1">
        <v>1041.4249267578125</v>
      </c>
      <c r="J93" s="1">
        <v>2.9132610341682836</v>
      </c>
      <c r="K93" s="1">
        <v>0</v>
      </c>
      <c r="L93" s="1">
        <f t="shared" si="7"/>
        <v>1044.3381877919808</v>
      </c>
      <c r="M93" s="6">
        <f t="shared" si="8"/>
        <v>10.794620139993951</v>
      </c>
      <c r="N93" s="15"/>
      <c r="O93" s="1">
        <v>1041.4249267578125</v>
      </c>
      <c r="P93" s="1">
        <v>2214.1857877665475</v>
      </c>
      <c r="Q93" s="1">
        <f t="shared" si="9"/>
        <v>3255.61071452436</v>
      </c>
      <c r="R93" s="6">
        <f t="shared" si="10"/>
        <v>3.4627094648050094</v>
      </c>
      <c r="T93" s="1">
        <v>17334.140328337478</v>
      </c>
      <c r="V93" s="17">
        <v>1.3221766020477104</v>
      </c>
      <c r="X93" s="26">
        <v>0</v>
      </c>
      <c r="Y93" s="19">
        <v>-106.20787046632128</v>
      </c>
      <c r="AA93" s="28" t="s">
        <v>107</v>
      </c>
      <c r="AB93" s="28" t="s">
        <v>87</v>
      </c>
    </row>
    <row r="94" spans="2:28" ht="15.75" x14ac:dyDescent="0.25">
      <c r="B94" s="1" t="s">
        <v>142</v>
      </c>
      <c r="C94" s="1">
        <v>4761.8302116708519</v>
      </c>
      <c r="D94" s="1">
        <v>7115.1835260646558</v>
      </c>
      <c r="E94" s="1">
        <v>0</v>
      </c>
      <c r="F94" s="1">
        <v>0</v>
      </c>
      <c r="G94" s="1">
        <f t="shared" si="6"/>
        <v>11877.013737735508</v>
      </c>
      <c r="H94" s="15"/>
      <c r="I94" s="1">
        <v>870.1082763671875</v>
      </c>
      <c r="J94" s="1">
        <v>2.4340232737798781</v>
      </c>
      <c r="K94" s="1">
        <v>0</v>
      </c>
      <c r="L94" s="1">
        <f t="shared" si="7"/>
        <v>872.54229964096737</v>
      </c>
      <c r="M94" s="6">
        <f t="shared" si="8"/>
        <v>13.611963274012787</v>
      </c>
      <c r="N94" s="15"/>
      <c r="O94" s="1">
        <v>870.1082763671875</v>
      </c>
      <c r="P94" s="1">
        <v>1849.9474899354852</v>
      </c>
      <c r="Q94" s="1">
        <f t="shared" si="9"/>
        <v>2720.055766302673</v>
      </c>
      <c r="R94" s="6">
        <f t="shared" si="10"/>
        <v>4.3664596457445937</v>
      </c>
      <c r="T94" s="1">
        <v>17333.562933445442</v>
      </c>
      <c r="V94" s="17">
        <v>1.1047108710237028</v>
      </c>
      <c r="X94" s="26">
        <v>0</v>
      </c>
      <c r="Y94" s="19">
        <v>-140.89021212121216</v>
      </c>
      <c r="AA94" s="28" t="s">
        <v>107</v>
      </c>
      <c r="AB94" s="28" t="s">
        <v>87</v>
      </c>
    </row>
    <row r="95" spans="2:28" ht="15.75" x14ac:dyDescent="0.25">
      <c r="B95" s="1" t="s">
        <v>143</v>
      </c>
      <c r="C95" s="1">
        <v>4296.9970224674489</v>
      </c>
      <c r="D95" s="1">
        <v>6394.3983162663826</v>
      </c>
      <c r="E95" s="1">
        <v>0</v>
      </c>
      <c r="F95" s="1">
        <v>0</v>
      </c>
      <c r="G95" s="1">
        <f t="shared" si="6"/>
        <v>10691.395338733832</v>
      </c>
      <c r="H95" s="15"/>
      <c r="I95" s="1">
        <v>0</v>
      </c>
      <c r="J95" s="1">
        <v>26.902362499672321</v>
      </c>
      <c r="K95" s="1">
        <v>0</v>
      </c>
      <c r="L95" s="1">
        <f t="shared" si="7"/>
        <v>26.902362499672321</v>
      </c>
      <c r="M95" s="6">
        <f t="shared" si="8"/>
        <v>397.41473778981515</v>
      </c>
      <c r="N95" s="15"/>
      <c r="O95" s="1">
        <v>0</v>
      </c>
      <c r="P95" s="1">
        <v>63541.163068431662</v>
      </c>
      <c r="Q95" s="1">
        <f t="shared" si="9"/>
        <v>63541.163068431662</v>
      </c>
      <c r="R95" s="6">
        <f t="shared" si="10"/>
        <v>0.16825935853927579</v>
      </c>
      <c r="T95" s="1">
        <v>17363.042860223642</v>
      </c>
      <c r="V95" s="17">
        <v>45.132029905135887</v>
      </c>
      <c r="X95" s="26">
        <v>6945.2440469590983</v>
      </c>
      <c r="Y95" s="19">
        <v>6892.8452153110047</v>
      </c>
      <c r="AA95" s="28" t="s">
        <v>107</v>
      </c>
      <c r="AB95" s="28" t="s">
        <v>95</v>
      </c>
    </row>
    <row r="96" spans="2:28" ht="15.75" x14ac:dyDescent="0.25">
      <c r="B96" s="1" t="s">
        <v>144</v>
      </c>
      <c r="C96" s="1">
        <v>4296.9970224674489</v>
      </c>
      <c r="D96" s="1">
        <v>6394.3983162663826</v>
      </c>
      <c r="E96" s="1">
        <v>0</v>
      </c>
      <c r="F96" s="1">
        <v>0</v>
      </c>
      <c r="G96" s="1">
        <f t="shared" si="6"/>
        <v>10691.395338733832</v>
      </c>
      <c r="H96" s="15"/>
      <c r="I96" s="1">
        <v>0</v>
      </c>
      <c r="J96" s="1">
        <v>26.902362499672321</v>
      </c>
      <c r="K96" s="1">
        <v>0</v>
      </c>
      <c r="L96" s="1">
        <f t="shared" si="7"/>
        <v>26.902362499672321</v>
      </c>
      <c r="M96" s="6">
        <f t="shared" si="8"/>
        <v>397.41473778981515</v>
      </c>
      <c r="N96" s="15"/>
      <c r="O96" s="1">
        <v>0</v>
      </c>
      <c r="P96" s="1">
        <v>63541.163068431662</v>
      </c>
      <c r="Q96" s="1">
        <f t="shared" si="9"/>
        <v>63541.163068431662</v>
      </c>
      <c r="R96" s="6">
        <f t="shared" si="10"/>
        <v>0.16825935853927579</v>
      </c>
      <c r="T96" s="1">
        <v>17363.042860223642</v>
      </c>
      <c r="V96" s="17">
        <v>45.132029905135887</v>
      </c>
      <c r="X96" s="26">
        <v>6945.2440469590983</v>
      </c>
      <c r="Y96" s="19">
        <v>6892.8452153110047</v>
      </c>
      <c r="AA96" s="28" t="s">
        <v>107</v>
      </c>
      <c r="AB96" s="28" t="s">
        <v>95</v>
      </c>
    </row>
    <row r="97" spans="2:28" ht="15.75" x14ac:dyDescent="0.25">
      <c r="B97" s="1" t="s">
        <v>145</v>
      </c>
      <c r="C97" s="1">
        <v>4296.9970224674489</v>
      </c>
      <c r="D97" s="1">
        <v>6394.3983162663826</v>
      </c>
      <c r="E97" s="1">
        <v>0</v>
      </c>
      <c r="F97" s="1">
        <v>0</v>
      </c>
      <c r="G97" s="1">
        <f t="shared" si="6"/>
        <v>10691.395338733832</v>
      </c>
      <c r="H97" s="15"/>
      <c r="I97" s="1">
        <v>0</v>
      </c>
      <c r="J97" s="1">
        <v>26.902362499672321</v>
      </c>
      <c r="K97" s="1">
        <v>0</v>
      </c>
      <c r="L97" s="1">
        <f t="shared" si="7"/>
        <v>26.902362499672321</v>
      </c>
      <c r="M97" s="6">
        <f t="shared" si="8"/>
        <v>397.41473778981515</v>
      </c>
      <c r="N97" s="15"/>
      <c r="O97" s="1">
        <v>0</v>
      </c>
      <c r="P97" s="1">
        <v>63541.163068431662</v>
      </c>
      <c r="Q97" s="1">
        <f t="shared" si="9"/>
        <v>63541.163068431662</v>
      </c>
      <c r="R97" s="6">
        <f t="shared" si="10"/>
        <v>0.16825935853927579</v>
      </c>
      <c r="T97" s="1">
        <v>17363.042860223642</v>
      </c>
      <c r="V97" s="17">
        <v>45.132029905135887</v>
      </c>
      <c r="X97" s="26">
        <v>6945.2440469590983</v>
      </c>
      <c r="Y97" s="19">
        <v>6892.8452153110047</v>
      </c>
      <c r="AA97" s="28" t="s">
        <v>107</v>
      </c>
      <c r="AB97" s="28" t="s">
        <v>95</v>
      </c>
    </row>
    <row r="98" spans="2:28" ht="15.75" x14ac:dyDescent="0.25">
      <c r="B98" s="1" t="s">
        <v>146</v>
      </c>
      <c r="C98" s="1">
        <v>4296.9970224674489</v>
      </c>
      <c r="D98" s="1">
        <v>6394.3983162663826</v>
      </c>
      <c r="E98" s="1">
        <v>0</v>
      </c>
      <c r="F98" s="1">
        <v>0</v>
      </c>
      <c r="G98" s="1">
        <f t="shared" si="6"/>
        <v>10691.395338733832</v>
      </c>
      <c r="H98" s="15"/>
      <c r="I98" s="1">
        <v>0</v>
      </c>
      <c r="J98" s="1">
        <v>26.902362499672321</v>
      </c>
      <c r="K98" s="1">
        <v>0</v>
      </c>
      <c r="L98" s="1">
        <f t="shared" si="7"/>
        <v>26.902362499672321</v>
      </c>
      <c r="M98" s="6">
        <f t="shared" si="8"/>
        <v>397.41473778981515</v>
      </c>
      <c r="N98" s="15"/>
      <c r="O98" s="1">
        <v>0</v>
      </c>
      <c r="P98" s="1">
        <v>63541.163068431662</v>
      </c>
      <c r="Q98" s="1">
        <f t="shared" si="9"/>
        <v>63541.163068431662</v>
      </c>
      <c r="R98" s="6">
        <f t="shared" si="10"/>
        <v>0.16825935853927579</v>
      </c>
      <c r="T98" s="1">
        <v>17363.042860223642</v>
      </c>
      <c r="V98" s="17">
        <v>45.132029905135887</v>
      </c>
      <c r="X98" s="26">
        <v>6945.2440469590983</v>
      </c>
      <c r="Y98" s="19">
        <v>6892.8452153110047</v>
      </c>
      <c r="AA98" s="28" t="s">
        <v>107</v>
      </c>
      <c r="AB98" s="28" t="s">
        <v>95</v>
      </c>
    </row>
    <row r="99" spans="2:28" ht="15.75" x14ac:dyDescent="0.25">
      <c r="B99" s="1" t="s">
        <v>147</v>
      </c>
      <c r="C99" s="1">
        <v>6574.3816708295444</v>
      </c>
      <c r="D99" s="1">
        <v>9310.6099766734114</v>
      </c>
      <c r="E99" s="1">
        <v>0</v>
      </c>
      <c r="F99" s="1">
        <v>0</v>
      </c>
      <c r="G99" s="1">
        <f t="shared" si="6"/>
        <v>15884.991647502957</v>
      </c>
      <c r="H99" s="15"/>
      <c r="I99" s="1">
        <v>0</v>
      </c>
      <c r="J99" s="1">
        <v>486.54345500510601</v>
      </c>
      <c r="K99" s="1">
        <v>0</v>
      </c>
      <c r="L99" s="1">
        <f t="shared" si="7"/>
        <v>486.54345500510601</v>
      </c>
      <c r="M99" s="6">
        <f t="shared" si="8"/>
        <v>32.648659609111895</v>
      </c>
      <c r="N99" s="15"/>
      <c r="O99" s="1">
        <v>0</v>
      </c>
      <c r="P99" s="1">
        <v>457650.45269245264</v>
      </c>
      <c r="Q99" s="1">
        <f t="shared" si="9"/>
        <v>457650.45269245264</v>
      </c>
      <c r="R99" s="6">
        <f t="shared" si="10"/>
        <v>3.4709878585388154E-2</v>
      </c>
      <c r="T99" s="1">
        <v>17916.827309025375</v>
      </c>
      <c r="V99" s="17">
        <v>198.67728200916829</v>
      </c>
      <c r="X99" s="26">
        <v>45326.518732122393</v>
      </c>
      <c r="Y99" s="19">
        <v>32381.077367757764</v>
      </c>
      <c r="AA99" s="28" t="s">
        <v>107</v>
      </c>
      <c r="AB99" s="28" t="s">
        <v>99</v>
      </c>
    </row>
    <row r="100" spans="2:28" ht="15.75" x14ac:dyDescent="0.25">
      <c r="B100" s="1" t="s">
        <v>148</v>
      </c>
      <c r="C100" s="1">
        <v>6574.3816708295444</v>
      </c>
      <c r="D100" s="1">
        <v>9310.6099766734114</v>
      </c>
      <c r="E100" s="1">
        <v>0</v>
      </c>
      <c r="F100" s="1">
        <v>0</v>
      </c>
      <c r="G100" s="1">
        <f t="shared" si="6"/>
        <v>15884.991647502957</v>
      </c>
      <c r="H100" s="15"/>
      <c r="I100" s="1">
        <v>0</v>
      </c>
      <c r="J100" s="1">
        <v>486.54345500510601</v>
      </c>
      <c r="K100" s="1">
        <v>0</v>
      </c>
      <c r="L100" s="1">
        <f t="shared" si="7"/>
        <v>486.54345500510601</v>
      </c>
      <c r="M100" s="6">
        <f t="shared" si="8"/>
        <v>32.648659609111895</v>
      </c>
      <c r="N100" s="15"/>
      <c r="O100" s="1">
        <v>0</v>
      </c>
      <c r="P100" s="1">
        <v>457650.45269245264</v>
      </c>
      <c r="Q100" s="1">
        <f t="shared" si="9"/>
        <v>457650.45269245264</v>
      </c>
      <c r="R100" s="6">
        <f t="shared" si="10"/>
        <v>3.4709878585388154E-2</v>
      </c>
      <c r="T100" s="1">
        <v>17916.827309025375</v>
      </c>
      <c r="V100" s="17">
        <v>198.67728200916829</v>
      </c>
      <c r="X100" s="26">
        <v>45326.518732122393</v>
      </c>
      <c r="Y100" s="19">
        <v>32381.077367757764</v>
      </c>
      <c r="AA100" s="28" t="s">
        <v>107</v>
      </c>
      <c r="AB100" s="28" t="s">
        <v>99</v>
      </c>
    </row>
    <row r="101" spans="2:28" ht="15.75" x14ac:dyDescent="0.25">
      <c r="B101" s="1" t="s">
        <v>149</v>
      </c>
      <c r="C101" s="1">
        <v>6574.3816708295444</v>
      </c>
      <c r="D101" s="1">
        <v>9310.6099766734114</v>
      </c>
      <c r="E101" s="1">
        <v>0</v>
      </c>
      <c r="F101" s="1">
        <v>0</v>
      </c>
      <c r="G101" s="1">
        <f t="shared" si="6"/>
        <v>15884.991647502957</v>
      </c>
      <c r="H101" s="15"/>
      <c r="I101" s="1">
        <v>0</v>
      </c>
      <c r="J101" s="1">
        <v>486.54345500510601</v>
      </c>
      <c r="K101" s="1">
        <v>0</v>
      </c>
      <c r="L101" s="1">
        <f t="shared" si="7"/>
        <v>486.54345500510601</v>
      </c>
      <c r="M101" s="6">
        <f t="shared" si="8"/>
        <v>32.648659609111895</v>
      </c>
      <c r="N101" s="15"/>
      <c r="O101" s="1">
        <v>0</v>
      </c>
      <c r="P101" s="1">
        <v>457650.45269245264</v>
      </c>
      <c r="Q101" s="1">
        <f t="shared" si="9"/>
        <v>457650.45269245264</v>
      </c>
      <c r="R101" s="6">
        <f t="shared" si="10"/>
        <v>3.4709878585388154E-2</v>
      </c>
      <c r="T101" s="1">
        <v>17916.827309025375</v>
      </c>
      <c r="V101" s="17">
        <v>198.67728200916829</v>
      </c>
      <c r="X101" s="26">
        <v>45326.518732122393</v>
      </c>
      <c r="Y101" s="19">
        <v>32381.077367757764</v>
      </c>
      <c r="AA101" s="28" t="s">
        <v>107</v>
      </c>
      <c r="AB101" s="28" t="s">
        <v>99</v>
      </c>
    </row>
    <row r="102" spans="2:28" ht="16.5" thickBot="1" x14ac:dyDescent="0.3">
      <c r="B102" s="1" t="s">
        <v>150</v>
      </c>
      <c r="C102" s="1">
        <v>6574.3816708295444</v>
      </c>
      <c r="D102" s="1">
        <v>9310.6099766734114</v>
      </c>
      <c r="E102" s="1">
        <v>0</v>
      </c>
      <c r="F102" s="1">
        <v>0</v>
      </c>
      <c r="G102" s="1">
        <f t="shared" si="6"/>
        <v>15884.991647502957</v>
      </c>
      <c r="H102" s="15"/>
      <c r="I102" s="1">
        <v>0</v>
      </c>
      <c r="J102" s="1">
        <v>486.54345500510601</v>
      </c>
      <c r="K102" s="1">
        <v>0</v>
      </c>
      <c r="L102" s="1">
        <f t="shared" si="7"/>
        <v>486.54345500510601</v>
      </c>
      <c r="M102" s="6">
        <f t="shared" si="8"/>
        <v>32.648659609111895</v>
      </c>
      <c r="N102" s="15"/>
      <c r="O102" s="1">
        <v>0</v>
      </c>
      <c r="P102" s="1">
        <v>457650.45269245264</v>
      </c>
      <c r="Q102" s="1">
        <f t="shared" si="9"/>
        <v>457650.45269245264</v>
      </c>
      <c r="R102" s="6">
        <f t="shared" si="10"/>
        <v>3.4709878585388154E-2</v>
      </c>
      <c r="T102" s="1">
        <v>17916.827309025375</v>
      </c>
      <c r="V102" s="17">
        <v>198.67728200916829</v>
      </c>
      <c r="X102" s="26">
        <v>45326.518732122393</v>
      </c>
      <c r="Y102" s="19">
        <v>32381.077367757764</v>
      </c>
      <c r="AA102" s="29" t="s">
        <v>107</v>
      </c>
      <c r="AB102" s="29" t="s">
        <v>99</v>
      </c>
    </row>
    <row r="103" spans="2:28" ht="15.75" x14ac:dyDescent="0.25">
      <c r="B103" s="1" t="s">
        <v>151</v>
      </c>
      <c r="C103" s="1">
        <v>4660.0591886622751</v>
      </c>
      <c r="D103" s="1">
        <v>6965.4253513257936</v>
      </c>
      <c r="E103" s="1">
        <v>0</v>
      </c>
      <c r="F103" s="1">
        <v>0</v>
      </c>
      <c r="G103" s="1">
        <f t="shared" si="6"/>
        <v>11625.484539988069</v>
      </c>
      <c r="H103" s="15"/>
      <c r="I103" s="1">
        <v>415.65744018554688</v>
      </c>
      <c r="J103" s="1">
        <v>0.29975053036863658</v>
      </c>
      <c r="K103" s="1">
        <v>0</v>
      </c>
      <c r="L103" s="1">
        <f t="shared" si="7"/>
        <v>415.95719071591549</v>
      </c>
      <c r="M103" s="6">
        <f t="shared" si="8"/>
        <v>27.948752418437877</v>
      </c>
      <c r="N103" s="15"/>
      <c r="O103" s="1">
        <v>415.65744018554688</v>
      </c>
      <c r="P103" s="1">
        <v>245.31189066703152</v>
      </c>
      <c r="Q103" s="1">
        <f t="shared" si="9"/>
        <v>660.96933085257842</v>
      </c>
      <c r="R103" s="6">
        <f t="shared" si="10"/>
        <v>17.588538525671773</v>
      </c>
      <c r="T103" s="1">
        <v>16265.931484456096</v>
      </c>
      <c r="V103" s="17">
        <v>0.1948398043385354</v>
      </c>
      <c r="X103" s="26">
        <v>0</v>
      </c>
      <c r="Y103" s="19">
        <v>-335.33684604856091</v>
      </c>
      <c r="AA103" s="30" t="s">
        <v>152</v>
      </c>
      <c r="AB103" s="30" t="s">
        <v>153</v>
      </c>
    </row>
    <row r="104" spans="2:28" ht="15.75" x14ac:dyDescent="0.25">
      <c r="B104" s="1" t="s">
        <v>154</v>
      </c>
      <c r="C104" s="1">
        <v>4676.1677906353098</v>
      </c>
      <c r="D104" s="1">
        <v>6989.6682080876635</v>
      </c>
      <c r="E104" s="1">
        <v>0</v>
      </c>
      <c r="F104" s="1">
        <v>0</v>
      </c>
      <c r="G104" s="1">
        <f t="shared" si="6"/>
        <v>11665.835998722974</v>
      </c>
      <c r="H104" s="15"/>
      <c r="I104" s="1">
        <v>103.88494110107422</v>
      </c>
      <c r="J104" s="1">
        <v>7.4916414451289812E-2</v>
      </c>
      <c r="K104" s="1">
        <v>0</v>
      </c>
      <c r="L104" s="1">
        <f t="shared" si="7"/>
        <v>103.95985751552551</v>
      </c>
      <c r="M104" s="6">
        <f t="shared" si="8"/>
        <v>112.21481327040854</v>
      </c>
      <c r="N104" s="15"/>
      <c r="O104" s="1">
        <v>103.88494110107422</v>
      </c>
      <c r="P104" s="1">
        <v>61.310606882751536</v>
      </c>
      <c r="Q104" s="1">
        <f t="shared" si="9"/>
        <v>165.19554798382575</v>
      </c>
      <c r="R104" s="6">
        <f t="shared" si="10"/>
        <v>70.618343781668827</v>
      </c>
      <c r="T104" s="1">
        <v>16265.660599979088</v>
      </c>
      <c r="V104" s="17">
        <v>4.8696544280048354E-2</v>
      </c>
      <c r="X104" s="26">
        <v>0</v>
      </c>
      <c r="Y104" s="19">
        <v>-362.65678971519014</v>
      </c>
      <c r="AA104" s="28" t="s">
        <v>152</v>
      </c>
      <c r="AB104" s="28" t="s">
        <v>153</v>
      </c>
    </row>
    <row r="105" spans="2:28" ht="15.75" x14ac:dyDescent="0.25">
      <c r="B105" s="1" t="s">
        <v>155</v>
      </c>
      <c r="C105" s="1">
        <v>4728.6608696833737</v>
      </c>
      <c r="D105" s="1">
        <v>7068.1642568386442</v>
      </c>
      <c r="E105" s="1">
        <v>0</v>
      </c>
      <c r="F105" s="1">
        <v>0</v>
      </c>
      <c r="G105" s="1">
        <f t="shared" si="6"/>
        <v>11796.825126522017</v>
      </c>
      <c r="H105" s="15"/>
      <c r="I105" s="1">
        <v>43.633529663085938</v>
      </c>
      <c r="J105" s="1">
        <v>3.1466231222795987E-2</v>
      </c>
      <c r="K105" s="1">
        <v>0</v>
      </c>
      <c r="L105" s="1">
        <f t="shared" si="7"/>
        <v>43.664995894308731</v>
      </c>
      <c r="M105" s="6">
        <f t="shared" si="8"/>
        <v>270.16663771310715</v>
      </c>
      <c r="N105" s="15"/>
      <c r="O105" s="1">
        <v>43.633529663085938</v>
      </c>
      <c r="P105" s="1">
        <v>25.751548665413239</v>
      </c>
      <c r="Q105" s="1">
        <f t="shared" si="9"/>
        <v>69.385078328499176</v>
      </c>
      <c r="R105" s="6">
        <f t="shared" si="10"/>
        <v>170.01962685219883</v>
      </c>
      <c r="T105" s="1">
        <v>16265.608250360739</v>
      </c>
      <c r="V105" s="17">
        <v>2.045344888790291E-2</v>
      </c>
      <c r="X105" s="26">
        <v>0</v>
      </c>
      <c r="Y105" s="19">
        <v>-367.93648922247087</v>
      </c>
      <c r="AA105" s="28" t="s">
        <v>152</v>
      </c>
      <c r="AB105" s="28" t="s">
        <v>153</v>
      </c>
    </row>
    <row r="106" spans="2:28" ht="15.75" x14ac:dyDescent="0.25">
      <c r="B106" s="1" t="s">
        <v>156</v>
      </c>
      <c r="C106" s="1">
        <v>4755.9862473717903</v>
      </c>
      <c r="D106" s="1">
        <v>7109.0169414900902</v>
      </c>
      <c r="E106" s="1">
        <v>0</v>
      </c>
      <c r="F106" s="1">
        <v>0</v>
      </c>
      <c r="G106" s="1">
        <f t="shared" si="6"/>
        <v>11865.00318886188</v>
      </c>
      <c r="H106" s="15"/>
      <c r="I106" s="1">
        <v>28.556922912597656</v>
      </c>
      <c r="J106" s="1">
        <v>2.0593765535836042E-2</v>
      </c>
      <c r="K106" s="1">
        <v>0</v>
      </c>
      <c r="L106" s="1">
        <f t="shared" si="7"/>
        <v>28.577516678133492</v>
      </c>
      <c r="M106" s="6">
        <f t="shared" si="8"/>
        <v>415.18664208988326</v>
      </c>
      <c r="N106" s="15"/>
      <c r="O106" s="1">
        <v>28.556922912597656</v>
      </c>
      <c r="P106" s="1">
        <v>16.853666779117667</v>
      </c>
      <c r="Q106" s="1">
        <f t="shared" si="9"/>
        <v>45.410589691715323</v>
      </c>
      <c r="R106" s="6">
        <f t="shared" si="10"/>
        <v>261.28273755992478</v>
      </c>
      <c r="T106" s="1">
        <v>16265.595151004496</v>
      </c>
      <c r="V106" s="17">
        <v>1.3386214154753325E-2</v>
      </c>
      <c r="X106" s="26">
        <v>0</v>
      </c>
      <c r="Y106" s="19">
        <v>-369.25761935948077</v>
      </c>
      <c r="AA106" s="28" t="s">
        <v>152</v>
      </c>
      <c r="AB106" s="28" t="s">
        <v>153</v>
      </c>
    </row>
    <row r="107" spans="2:28" ht="15.75" x14ac:dyDescent="0.25">
      <c r="B107" s="1" t="s">
        <v>157</v>
      </c>
      <c r="C107" s="1">
        <v>4660.0591886622751</v>
      </c>
      <c r="D107" s="1">
        <v>6965.4253513257936</v>
      </c>
      <c r="E107" s="1">
        <v>0</v>
      </c>
      <c r="F107" s="1">
        <v>0</v>
      </c>
      <c r="G107" s="1">
        <f t="shared" si="6"/>
        <v>11625.484539988069</v>
      </c>
      <c r="H107" s="15"/>
      <c r="I107" s="1">
        <v>415.65744018554688</v>
      </c>
      <c r="J107" s="1">
        <v>0.29975053036863658</v>
      </c>
      <c r="K107" s="1">
        <v>0</v>
      </c>
      <c r="L107" s="1">
        <f t="shared" si="7"/>
        <v>415.95719071591549</v>
      </c>
      <c r="M107" s="6">
        <f t="shared" si="8"/>
        <v>27.948752418437877</v>
      </c>
      <c r="N107" s="15"/>
      <c r="O107" s="1">
        <v>415.65744018554688</v>
      </c>
      <c r="P107" s="1">
        <v>245.31189066703152</v>
      </c>
      <c r="Q107" s="1">
        <f t="shared" si="9"/>
        <v>660.96933085257842</v>
      </c>
      <c r="R107" s="6">
        <f t="shared" si="10"/>
        <v>17.588538525671773</v>
      </c>
      <c r="T107" s="1">
        <v>16265.931484456096</v>
      </c>
      <c r="V107" s="17">
        <v>0.1948398043385354</v>
      </c>
      <c r="X107" s="26">
        <v>0</v>
      </c>
      <c r="Y107" s="19">
        <v>-335.33684604856091</v>
      </c>
      <c r="AA107" s="28" t="s">
        <v>152</v>
      </c>
      <c r="AB107" s="28" t="s">
        <v>158</v>
      </c>
    </row>
    <row r="108" spans="2:28" ht="15.75" x14ac:dyDescent="0.25">
      <c r="B108" s="1" t="s">
        <v>159</v>
      </c>
      <c r="C108" s="1">
        <v>4676.1677906353098</v>
      </c>
      <c r="D108" s="1">
        <v>6989.6682080876635</v>
      </c>
      <c r="E108" s="1">
        <v>0</v>
      </c>
      <c r="F108" s="1">
        <v>0</v>
      </c>
      <c r="G108" s="1">
        <f t="shared" si="6"/>
        <v>11665.835998722974</v>
      </c>
      <c r="H108" s="15"/>
      <c r="I108" s="1">
        <v>103.88494110107422</v>
      </c>
      <c r="J108" s="1">
        <v>7.4916414451289812E-2</v>
      </c>
      <c r="K108" s="1">
        <v>0</v>
      </c>
      <c r="L108" s="1">
        <f t="shared" si="7"/>
        <v>103.95985751552551</v>
      </c>
      <c r="M108" s="6">
        <f t="shared" si="8"/>
        <v>112.21481327040854</v>
      </c>
      <c r="N108" s="15"/>
      <c r="O108" s="1">
        <v>103.88494110107422</v>
      </c>
      <c r="P108" s="1">
        <v>61.310606882751536</v>
      </c>
      <c r="Q108" s="1">
        <f t="shared" si="9"/>
        <v>165.19554798382575</v>
      </c>
      <c r="R108" s="6">
        <f t="shared" si="10"/>
        <v>70.618343781668827</v>
      </c>
      <c r="T108" s="1">
        <v>16265.660599979088</v>
      </c>
      <c r="V108" s="17">
        <v>4.8696544280048354E-2</v>
      </c>
      <c r="X108" s="26">
        <v>0</v>
      </c>
      <c r="Y108" s="19">
        <v>-362.65678971519014</v>
      </c>
      <c r="AA108" s="28" t="s">
        <v>152</v>
      </c>
      <c r="AB108" s="28" t="s">
        <v>158</v>
      </c>
    </row>
    <row r="109" spans="2:28" ht="15.75" x14ac:dyDescent="0.25">
      <c r="B109" s="1" t="s">
        <v>160</v>
      </c>
      <c r="C109" s="1">
        <v>4728.6608696833737</v>
      </c>
      <c r="D109" s="1">
        <v>7068.1642568386442</v>
      </c>
      <c r="E109" s="1">
        <v>0</v>
      </c>
      <c r="F109" s="1">
        <v>0</v>
      </c>
      <c r="G109" s="1">
        <f t="shared" si="6"/>
        <v>11796.825126522017</v>
      </c>
      <c r="H109" s="15"/>
      <c r="I109" s="1">
        <v>43.633529663085938</v>
      </c>
      <c r="J109" s="1">
        <v>3.1466231222795987E-2</v>
      </c>
      <c r="K109" s="1">
        <v>0</v>
      </c>
      <c r="L109" s="1">
        <f t="shared" si="7"/>
        <v>43.664995894308731</v>
      </c>
      <c r="M109" s="6">
        <f t="shared" si="8"/>
        <v>270.16663771310715</v>
      </c>
      <c r="N109" s="15"/>
      <c r="O109" s="1">
        <v>43.633529663085938</v>
      </c>
      <c r="P109" s="1">
        <v>25.751548665413239</v>
      </c>
      <c r="Q109" s="1">
        <f t="shared" si="9"/>
        <v>69.385078328499176</v>
      </c>
      <c r="R109" s="6">
        <f t="shared" si="10"/>
        <v>170.01962685219883</v>
      </c>
      <c r="T109" s="1">
        <v>16265.608250360739</v>
      </c>
      <c r="V109" s="17">
        <v>2.045344888790291E-2</v>
      </c>
      <c r="X109" s="26">
        <v>0</v>
      </c>
      <c r="Y109" s="19">
        <v>-367.93648922247087</v>
      </c>
      <c r="AA109" s="28" t="s">
        <v>152</v>
      </c>
      <c r="AB109" s="28" t="s">
        <v>158</v>
      </c>
    </row>
    <row r="110" spans="2:28" ht="15.75" x14ac:dyDescent="0.25">
      <c r="B110" s="1" t="s">
        <v>161</v>
      </c>
      <c r="C110" s="1">
        <v>4755.9862473717903</v>
      </c>
      <c r="D110" s="1">
        <v>7109.0169414900902</v>
      </c>
      <c r="E110" s="1">
        <v>0</v>
      </c>
      <c r="F110" s="1">
        <v>0</v>
      </c>
      <c r="G110" s="1">
        <f t="shared" si="6"/>
        <v>11865.00318886188</v>
      </c>
      <c r="H110" s="15"/>
      <c r="I110" s="1">
        <v>28.556922912597656</v>
      </c>
      <c r="J110" s="1">
        <v>2.0593765535836042E-2</v>
      </c>
      <c r="K110" s="1">
        <v>0</v>
      </c>
      <c r="L110" s="1">
        <f t="shared" si="7"/>
        <v>28.577516678133492</v>
      </c>
      <c r="M110" s="6">
        <f t="shared" si="8"/>
        <v>415.18664208988326</v>
      </c>
      <c r="N110" s="15"/>
      <c r="O110" s="1">
        <v>28.556922912597656</v>
      </c>
      <c r="P110" s="1">
        <v>16.853666779117667</v>
      </c>
      <c r="Q110" s="1">
        <f t="shared" si="9"/>
        <v>45.410589691715323</v>
      </c>
      <c r="R110" s="6">
        <f t="shared" si="10"/>
        <v>261.28273755992478</v>
      </c>
      <c r="T110" s="1">
        <v>16265.595151004496</v>
      </c>
      <c r="V110" s="17">
        <v>1.3386214154753325E-2</v>
      </c>
      <c r="X110" s="26">
        <v>0</v>
      </c>
      <c r="Y110" s="19">
        <v>-369.25761935948077</v>
      </c>
      <c r="AA110" s="28" t="s">
        <v>152</v>
      </c>
      <c r="AB110" s="28" t="s">
        <v>158</v>
      </c>
    </row>
    <row r="111" spans="2:28" ht="15.75" x14ac:dyDescent="0.25">
      <c r="B111" s="1" t="s">
        <v>162</v>
      </c>
      <c r="C111" s="1">
        <v>4660.0591886622751</v>
      </c>
      <c r="D111" s="1">
        <v>6965.4253513257936</v>
      </c>
      <c r="E111" s="1">
        <v>0</v>
      </c>
      <c r="F111" s="1">
        <v>0</v>
      </c>
      <c r="G111" s="1">
        <f t="shared" si="6"/>
        <v>11625.484539988069</v>
      </c>
      <c r="H111" s="15"/>
      <c r="I111" s="1">
        <v>415.65744018554688</v>
      </c>
      <c r="J111" s="1">
        <v>0.29975053036863658</v>
      </c>
      <c r="K111" s="1">
        <v>0</v>
      </c>
      <c r="L111" s="1">
        <f t="shared" si="7"/>
        <v>415.95719071591549</v>
      </c>
      <c r="M111" s="6">
        <f t="shared" si="8"/>
        <v>27.948752418437877</v>
      </c>
      <c r="N111" s="15"/>
      <c r="O111" s="1">
        <v>415.65744018554688</v>
      </c>
      <c r="P111" s="1">
        <v>245.31189066703152</v>
      </c>
      <c r="Q111" s="1">
        <f t="shared" si="9"/>
        <v>660.96933085257842</v>
      </c>
      <c r="R111" s="6">
        <f t="shared" si="10"/>
        <v>17.588538525671773</v>
      </c>
      <c r="T111" s="1">
        <v>16265.931484456096</v>
      </c>
      <c r="V111" s="17">
        <v>0.1948398043385354</v>
      </c>
      <c r="X111" s="26">
        <v>0</v>
      </c>
      <c r="Y111" s="19">
        <v>-335.33684604856091</v>
      </c>
      <c r="AA111" s="28" t="s">
        <v>152</v>
      </c>
      <c r="AB111" s="28" t="s">
        <v>163</v>
      </c>
    </row>
    <row r="112" spans="2:28" ht="15.75" x14ac:dyDescent="0.25">
      <c r="B112" s="1" t="s">
        <v>164</v>
      </c>
      <c r="C112" s="1">
        <v>4676.1677906353098</v>
      </c>
      <c r="D112" s="1">
        <v>6989.6682080876635</v>
      </c>
      <c r="E112" s="1">
        <v>0</v>
      </c>
      <c r="F112" s="1">
        <v>0</v>
      </c>
      <c r="G112" s="1">
        <f t="shared" si="6"/>
        <v>11665.835998722974</v>
      </c>
      <c r="H112" s="15"/>
      <c r="I112" s="1">
        <v>103.88494110107422</v>
      </c>
      <c r="J112" s="1">
        <v>7.4916414451289812E-2</v>
      </c>
      <c r="K112" s="1">
        <v>0</v>
      </c>
      <c r="L112" s="1">
        <f t="shared" si="7"/>
        <v>103.95985751552551</v>
      </c>
      <c r="M112" s="6">
        <f t="shared" si="8"/>
        <v>112.21481327040854</v>
      </c>
      <c r="N112" s="15"/>
      <c r="O112" s="1">
        <v>103.88494110107422</v>
      </c>
      <c r="P112" s="1">
        <v>61.310606882751536</v>
      </c>
      <c r="Q112" s="1">
        <f t="shared" si="9"/>
        <v>165.19554798382575</v>
      </c>
      <c r="R112" s="6">
        <f t="shared" si="10"/>
        <v>70.618343781668827</v>
      </c>
      <c r="T112" s="1">
        <v>16265.660599979088</v>
      </c>
      <c r="V112" s="17">
        <v>4.8696544280048354E-2</v>
      </c>
      <c r="X112" s="26">
        <v>0</v>
      </c>
      <c r="Y112" s="19">
        <v>-362.65678971519014</v>
      </c>
      <c r="AA112" s="28" t="s">
        <v>152</v>
      </c>
      <c r="AB112" s="28" t="s">
        <v>163</v>
      </c>
    </row>
    <row r="113" spans="2:28" ht="15.75" x14ac:dyDescent="0.25">
      <c r="B113" s="1" t="s">
        <v>165</v>
      </c>
      <c r="C113" s="1">
        <v>4728.6608696833737</v>
      </c>
      <c r="D113" s="1">
        <v>7068.1642568386442</v>
      </c>
      <c r="E113" s="1">
        <v>0</v>
      </c>
      <c r="F113" s="1">
        <v>0</v>
      </c>
      <c r="G113" s="1">
        <f t="shared" si="6"/>
        <v>11796.825126522017</v>
      </c>
      <c r="H113" s="15"/>
      <c r="I113" s="1">
        <v>43.633529663085938</v>
      </c>
      <c r="J113" s="1">
        <v>3.1466231222795987E-2</v>
      </c>
      <c r="K113" s="1">
        <v>0</v>
      </c>
      <c r="L113" s="1">
        <f t="shared" si="7"/>
        <v>43.664995894308731</v>
      </c>
      <c r="M113" s="6">
        <f t="shared" si="8"/>
        <v>270.16663771310715</v>
      </c>
      <c r="N113" s="15"/>
      <c r="O113" s="1">
        <v>43.633529663085938</v>
      </c>
      <c r="P113" s="1">
        <v>25.751548665413239</v>
      </c>
      <c r="Q113" s="1">
        <f t="shared" si="9"/>
        <v>69.385078328499176</v>
      </c>
      <c r="R113" s="6">
        <f t="shared" si="10"/>
        <v>170.01962685219883</v>
      </c>
      <c r="T113" s="1">
        <v>16265.608250360739</v>
      </c>
      <c r="V113" s="17">
        <v>2.045344888790291E-2</v>
      </c>
      <c r="X113" s="26">
        <v>0</v>
      </c>
      <c r="Y113" s="19">
        <v>-367.93648922247087</v>
      </c>
      <c r="AA113" s="28" t="s">
        <v>152</v>
      </c>
      <c r="AB113" s="28" t="s">
        <v>163</v>
      </c>
    </row>
    <row r="114" spans="2:28" ht="15.75" x14ac:dyDescent="0.25">
      <c r="B114" s="1" t="s">
        <v>166</v>
      </c>
      <c r="C114" s="1">
        <v>4755.9862473717903</v>
      </c>
      <c r="D114" s="1">
        <v>7109.0169414900902</v>
      </c>
      <c r="E114" s="1">
        <v>0</v>
      </c>
      <c r="F114" s="1">
        <v>0</v>
      </c>
      <c r="G114" s="1">
        <f t="shared" si="6"/>
        <v>11865.00318886188</v>
      </c>
      <c r="H114" s="15"/>
      <c r="I114" s="1">
        <v>28.556922912597656</v>
      </c>
      <c r="J114" s="1">
        <v>2.0593765535836042E-2</v>
      </c>
      <c r="K114" s="1">
        <v>0</v>
      </c>
      <c r="L114" s="1">
        <f t="shared" si="7"/>
        <v>28.577516678133492</v>
      </c>
      <c r="M114" s="6">
        <f t="shared" si="8"/>
        <v>415.18664208988326</v>
      </c>
      <c r="N114" s="15"/>
      <c r="O114" s="1">
        <v>28.556922912597656</v>
      </c>
      <c r="P114" s="1">
        <v>16.853666779117667</v>
      </c>
      <c r="Q114" s="1">
        <f t="shared" si="9"/>
        <v>45.410589691715323</v>
      </c>
      <c r="R114" s="6">
        <f t="shared" si="10"/>
        <v>261.28273755992478</v>
      </c>
      <c r="T114" s="1">
        <v>16265.595151004496</v>
      </c>
      <c r="V114" s="17">
        <v>1.3386214154753325E-2</v>
      </c>
      <c r="X114" s="26">
        <v>0</v>
      </c>
      <c r="Y114" s="19">
        <v>-369.25761935948077</v>
      </c>
      <c r="AA114" s="28" t="s">
        <v>152</v>
      </c>
      <c r="AB114" s="28" t="s">
        <v>163</v>
      </c>
    </row>
    <row r="115" spans="2:28" ht="15.75" x14ac:dyDescent="0.25">
      <c r="B115" s="1" t="s">
        <v>167</v>
      </c>
      <c r="C115" s="1">
        <v>4660.0591886622751</v>
      </c>
      <c r="D115" s="1">
        <v>6965.4253513257936</v>
      </c>
      <c r="E115" s="1">
        <v>0</v>
      </c>
      <c r="F115" s="1">
        <v>0</v>
      </c>
      <c r="G115" s="1">
        <f t="shared" si="6"/>
        <v>11625.484539988069</v>
      </c>
      <c r="H115" s="15"/>
      <c r="I115" s="1">
        <v>415.65744018554688</v>
      </c>
      <c r="J115" s="1">
        <v>0.29975053036863658</v>
      </c>
      <c r="K115" s="1">
        <v>0</v>
      </c>
      <c r="L115" s="1">
        <f t="shared" si="7"/>
        <v>415.95719071591549</v>
      </c>
      <c r="M115" s="6">
        <f t="shared" si="8"/>
        <v>27.948752418437877</v>
      </c>
      <c r="N115" s="15"/>
      <c r="O115" s="1">
        <v>415.65744018554688</v>
      </c>
      <c r="P115" s="1">
        <v>245.31189066703152</v>
      </c>
      <c r="Q115" s="1">
        <f t="shared" si="9"/>
        <v>660.96933085257842</v>
      </c>
      <c r="R115" s="6">
        <f t="shared" si="10"/>
        <v>17.588538525671773</v>
      </c>
      <c r="T115" s="1">
        <v>16265.931484456096</v>
      </c>
      <c r="V115" s="17">
        <v>0.1948398043385354</v>
      </c>
      <c r="X115" s="26">
        <v>0</v>
      </c>
      <c r="Y115" s="19">
        <v>-335.33684604856091</v>
      </c>
      <c r="AA115" s="28" t="s">
        <v>152</v>
      </c>
      <c r="AB115" s="28" t="s">
        <v>168</v>
      </c>
    </row>
    <row r="116" spans="2:28" ht="15.75" x14ac:dyDescent="0.25">
      <c r="B116" s="1" t="s">
        <v>169</v>
      </c>
      <c r="C116" s="1">
        <v>4676.1677906353098</v>
      </c>
      <c r="D116" s="1">
        <v>6989.6682080876635</v>
      </c>
      <c r="E116" s="1">
        <v>0</v>
      </c>
      <c r="F116" s="1">
        <v>0</v>
      </c>
      <c r="G116" s="1">
        <f t="shared" si="6"/>
        <v>11665.835998722974</v>
      </c>
      <c r="H116" s="15"/>
      <c r="I116" s="1">
        <v>103.88494110107422</v>
      </c>
      <c r="J116" s="1">
        <v>7.4916414451289812E-2</v>
      </c>
      <c r="K116" s="1">
        <v>0</v>
      </c>
      <c r="L116" s="1">
        <f t="shared" si="7"/>
        <v>103.95985751552551</v>
      </c>
      <c r="M116" s="6">
        <f t="shared" si="8"/>
        <v>112.21481327040854</v>
      </c>
      <c r="N116" s="15"/>
      <c r="O116" s="1">
        <v>103.88494110107422</v>
      </c>
      <c r="P116" s="1">
        <v>61.310606882751536</v>
      </c>
      <c r="Q116" s="1">
        <f t="shared" si="9"/>
        <v>165.19554798382575</v>
      </c>
      <c r="R116" s="6">
        <f t="shared" si="10"/>
        <v>70.618343781668827</v>
      </c>
      <c r="T116" s="1">
        <v>16265.660599979088</v>
      </c>
      <c r="V116" s="17">
        <v>4.8696544280048354E-2</v>
      </c>
      <c r="X116" s="26">
        <v>0</v>
      </c>
      <c r="Y116" s="19">
        <v>-362.65678971519014</v>
      </c>
      <c r="AA116" s="28" t="s">
        <v>152</v>
      </c>
      <c r="AB116" s="28" t="s">
        <v>168</v>
      </c>
    </row>
    <row r="117" spans="2:28" ht="15.75" x14ac:dyDescent="0.25">
      <c r="B117" s="1" t="s">
        <v>170</v>
      </c>
      <c r="C117" s="1">
        <v>4728.6608696833737</v>
      </c>
      <c r="D117" s="1">
        <v>7068.1642568386442</v>
      </c>
      <c r="E117" s="1">
        <v>0</v>
      </c>
      <c r="F117" s="1">
        <v>0</v>
      </c>
      <c r="G117" s="1">
        <f t="shared" si="6"/>
        <v>11796.825126522017</v>
      </c>
      <c r="H117" s="15"/>
      <c r="I117" s="1">
        <v>43.633529663085938</v>
      </c>
      <c r="J117" s="1">
        <v>3.1466231222795987E-2</v>
      </c>
      <c r="K117" s="1">
        <v>0</v>
      </c>
      <c r="L117" s="1">
        <f t="shared" si="7"/>
        <v>43.664995894308731</v>
      </c>
      <c r="M117" s="6">
        <f t="shared" si="8"/>
        <v>270.16663771310715</v>
      </c>
      <c r="N117" s="15"/>
      <c r="O117" s="1">
        <v>43.633529663085938</v>
      </c>
      <c r="P117" s="1">
        <v>25.751548665413239</v>
      </c>
      <c r="Q117" s="1">
        <f t="shared" si="9"/>
        <v>69.385078328499176</v>
      </c>
      <c r="R117" s="6">
        <f t="shared" si="10"/>
        <v>170.01962685219883</v>
      </c>
      <c r="T117" s="1">
        <v>16265.608250360739</v>
      </c>
      <c r="V117" s="17">
        <v>2.045344888790291E-2</v>
      </c>
      <c r="X117" s="26">
        <v>0</v>
      </c>
      <c r="Y117" s="19">
        <v>-367.93648922247087</v>
      </c>
      <c r="AA117" s="28" t="s">
        <v>152</v>
      </c>
      <c r="AB117" s="28" t="s">
        <v>168</v>
      </c>
    </row>
    <row r="118" spans="2:28" ht="15.75" x14ac:dyDescent="0.25">
      <c r="B118" s="1" t="s">
        <v>171</v>
      </c>
      <c r="C118" s="1">
        <v>4755.9862473717903</v>
      </c>
      <c r="D118" s="1">
        <v>7109.0169414900902</v>
      </c>
      <c r="E118" s="1">
        <v>0</v>
      </c>
      <c r="F118" s="1">
        <v>0</v>
      </c>
      <c r="G118" s="1">
        <f t="shared" si="6"/>
        <v>11865.00318886188</v>
      </c>
      <c r="H118" s="15"/>
      <c r="I118" s="1">
        <v>28.556922912597656</v>
      </c>
      <c r="J118" s="1">
        <v>2.0593765535836042E-2</v>
      </c>
      <c r="K118" s="1">
        <v>0</v>
      </c>
      <c r="L118" s="1">
        <f t="shared" si="7"/>
        <v>28.577516678133492</v>
      </c>
      <c r="M118" s="6">
        <f t="shared" si="8"/>
        <v>415.18664208988326</v>
      </c>
      <c r="N118" s="15"/>
      <c r="O118" s="1">
        <v>28.556922912597656</v>
      </c>
      <c r="P118" s="1">
        <v>16.853666779117667</v>
      </c>
      <c r="Q118" s="1">
        <f t="shared" si="9"/>
        <v>45.410589691715323</v>
      </c>
      <c r="R118" s="6">
        <f t="shared" si="10"/>
        <v>261.28273755992478</v>
      </c>
      <c r="T118" s="1">
        <v>16265.595151004496</v>
      </c>
      <c r="V118" s="17">
        <v>1.3386214154753325E-2</v>
      </c>
      <c r="X118" s="26">
        <v>0</v>
      </c>
      <c r="Y118" s="19">
        <v>-369.25761935948077</v>
      </c>
      <c r="AA118" s="28" t="s">
        <v>152</v>
      </c>
      <c r="AB118" s="28" t="s">
        <v>168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With CO2</vt:lpstr>
      <vt:lpstr>No CO2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2024-05-11T01:15:08Z</dcterms:created>
  <dcterms:modified xsi:type="dcterms:W3CDTF">2024-05-11T01:15:18Z</dcterms:modified>
  <cp:category/>
  <cp:contentStatus/>
</cp:coreProperties>
</file>